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iangzhang/Documents/实验/epinsky research/investment_strategy pure data sceinec version/mar 22/"/>
    </mc:Choice>
  </mc:AlternateContent>
  <xr:revisionPtr revIDLastSave="0" documentId="13_ncr:1_{4B1CA3D8-AF78-B94C-8079-0955145241C1}" xr6:coauthVersionLast="47" xr6:coauthVersionMax="47" xr10:uidLastSave="{00000000-0000-0000-0000-000000000000}"/>
  <bookViews>
    <workbookView xWindow="38400" yWindow="3840" windowWidth="23360" windowHeight="12940" xr2:uid="{00000000-000D-0000-FFFF-FFFF00000000}"/>
  </bookViews>
  <sheets>
    <sheet name="year_end_values-final" sheetId="1" r:id="rId1"/>
    <sheet name="Sheet2" sheetId="3" r:id="rId2"/>
    <sheet name="Sheet1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6" i="2" l="1"/>
  <c r="D26" i="2"/>
  <c r="E26" i="2"/>
  <c r="F26" i="2"/>
  <c r="G26" i="2"/>
  <c r="H26" i="2"/>
  <c r="I26" i="2"/>
  <c r="J26" i="2"/>
  <c r="K26" i="2"/>
  <c r="L26" i="2"/>
  <c r="L27" i="2" s="1"/>
  <c r="M26" i="2"/>
  <c r="M27" i="2" s="1"/>
  <c r="N26" i="2"/>
  <c r="N27" i="2" s="1"/>
  <c r="O26" i="2"/>
  <c r="P26" i="2"/>
  <c r="Q26" i="2"/>
  <c r="C27" i="2"/>
  <c r="D27" i="2"/>
  <c r="E27" i="2"/>
  <c r="F27" i="2"/>
  <c r="G27" i="2"/>
  <c r="H27" i="2"/>
  <c r="I27" i="2"/>
  <c r="J27" i="2"/>
  <c r="K27" i="2"/>
  <c r="O27" i="2"/>
  <c r="P27" i="2"/>
  <c r="Q27" i="2"/>
  <c r="B27" i="2"/>
  <c r="B26" i="2"/>
  <c r="B35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B36" i="1"/>
  <c r="C36" i="1"/>
  <c r="D36" i="1"/>
  <c r="E36" i="1"/>
  <c r="E60" i="1" s="1"/>
  <c r="F36" i="1"/>
  <c r="G36" i="1"/>
  <c r="H36" i="1"/>
  <c r="I36" i="1"/>
  <c r="J36" i="1"/>
  <c r="K36" i="1"/>
  <c r="L36" i="1"/>
  <c r="M36" i="1"/>
  <c r="N36" i="1"/>
  <c r="O36" i="1"/>
  <c r="P36" i="1"/>
  <c r="Q36" i="1"/>
  <c r="B37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B38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B39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B40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B41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B42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B43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B44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B45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B46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B47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B48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B49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B50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B51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B52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B53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B54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O55" i="1"/>
  <c r="P55" i="1"/>
  <c r="Q55" i="1"/>
  <c r="O56" i="1"/>
  <c r="P56" i="1"/>
  <c r="Q56" i="1"/>
  <c r="O57" i="1"/>
  <c r="P57" i="1"/>
  <c r="Q57" i="1"/>
  <c r="C55" i="1"/>
  <c r="D55" i="1"/>
  <c r="E55" i="1"/>
  <c r="F55" i="1"/>
  <c r="G55" i="1"/>
  <c r="H55" i="1"/>
  <c r="I55" i="1"/>
  <c r="J55" i="1"/>
  <c r="K55" i="1"/>
  <c r="L55" i="1"/>
  <c r="M55" i="1"/>
  <c r="N55" i="1"/>
  <c r="C56" i="1"/>
  <c r="D56" i="1"/>
  <c r="E56" i="1"/>
  <c r="F56" i="1"/>
  <c r="G56" i="1"/>
  <c r="H56" i="1"/>
  <c r="I56" i="1"/>
  <c r="J56" i="1"/>
  <c r="K56" i="1"/>
  <c r="L56" i="1"/>
  <c r="M56" i="1"/>
  <c r="N56" i="1"/>
  <c r="C57" i="1"/>
  <c r="D57" i="1"/>
  <c r="E57" i="1"/>
  <c r="F57" i="1"/>
  <c r="G57" i="1"/>
  <c r="H57" i="1"/>
  <c r="I57" i="1"/>
  <c r="J57" i="1"/>
  <c r="K57" i="1"/>
  <c r="L57" i="1"/>
  <c r="M57" i="1"/>
  <c r="N57" i="1"/>
  <c r="B55" i="1"/>
  <c r="B56" i="1"/>
  <c r="B57" i="1"/>
  <c r="B58" i="1" l="1"/>
  <c r="N59" i="1"/>
  <c r="Q60" i="1"/>
  <c r="I60" i="1"/>
  <c r="P61" i="1"/>
  <c r="H60" i="1"/>
  <c r="O61" i="1"/>
  <c r="C60" i="1"/>
  <c r="G61" i="1"/>
  <c r="N62" i="1"/>
  <c r="B60" i="1"/>
  <c r="F60" i="1"/>
  <c r="Q62" i="1"/>
  <c r="E62" i="1"/>
  <c r="P62" i="1"/>
  <c r="O62" i="1"/>
  <c r="N58" i="1"/>
  <c r="B62" i="1"/>
  <c r="M58" i="1"/>
  <c r="P59" i="1"/>
  <c r="L59" i="1"/>
  <c r="O59" i="1"/>
  <c r="G58" i="1"/>
  <c r="K59" i="1"/>
  <c r="K60" i="1"/>
  <c r="P58" i="1"/>
  <c r="Q59" i="1"/>
  <c r="E59" i="1"/>
  <c r="I62" i="1"/>
  <c r="H62" i="1"/>
  <c r="N60" i="1"/>
  <c r="B61" i="1"/>
  <c r="F59" i="1"/>
  <c r="J59" i="1"/>
  <c r="G62" i="1"/>
  <c r="I59" i="1"/>
  <c r="O58" i="1"/>
  <c r="M59" i="1"/>
  <c r="J60" i="1"/>
  <c r="H61" i="1"/>
  <c r="F62" i="1"/>
  <c r="E58" i="1"/>
  <c r="Q58" i="1"/>
  <c r="L60" i="1"/>
  <c r="J61" i="1"/>
  <c r="I61" i="1"/>
  <c r="F58" i="1"/>
  <c r="B59" i="1"/>
  <c r="M60" i="1"/>
  <c r="K61" i="1"/>
  <c r="L61" i="1"/>
  <c r="J62" i="1"/>
  <c r="H58" i="1"/>
  <c r="O60" i="1"/>
  <c r="M61" i="1"/>
  <c r="K62" i="1"/>
  <c r="I58" i="1"/>
  <c r="G59" i="1"/>
  <c r="P60" i="1"/>
  <c r="N61" i="1"/>
  <c r="L62" i="1"/>
  <c r="J58" i="1"/>
  <c r="H59" i="1"/>
  <c r="M62" i="1"/>
  <c r="K58" i="1"/>
  <c r="L58" i="1"/>
  <c r="G60" i="1"/>
  <c r="E61" i="1"/>
  <c r="Q61" i="1"/>
  <c r="D62" i="1"/>
  <c r="F61" i="1"/>
  <c r="C62" i="1"/>
  <c r="D60" i="1"/>
  <c r="C58" i="1"/>
  <c r="C61" i="1"/>
  <c r="D58" i="1"/>
  <c r="D61" i="1"/>
  <c r="C59" i="1"/>
  <c r="D59" i="1"/>
</calcChain>
</file>

<file path=xl/sharedStrings.xml><?xml version="1.0" encoding="utf-8"?>
<sst xmlns="http://schemas.openxmlformats.org/spreadsheetml/2006/main" count="104" uniqueCount="34">
  <si>
    <t>Strategy Name</t>
  </si>
  <si>
    <t>S&amp;P500</t>
  </si>
  <si>
    <t>Buy-Hold Growth</t>
  </si>
  <si>
    <t>Buy-Hold Value</t>
  </si>
  <si>
    <t>1-WS</t>
  </si>
  <si>
    <t>1-LS</t>
  </si>
  <si>
    <t>3-WS</t>
  </si>
  <si>
    <t>3-LS</t>
  </si>
  <si>
    <t>5-WS</t>
  </si>
  <si>
    <t>5-LS</t>
  </si>
  <si>
    <t>7-WS</t>
  </si>
  <si>
    <t>7-LS</t>
  </si>
  <si>
    <t>9-WS</t>
  </si>
  <si>
    <t>9-LS</t>
  </si>
  <si>
    <t>SC 1-WS</t>
  </si>
  <si>
    <t>SC 1-LS</t>
  </si>
  <si>
    <t>EW</t>
  </si>
  <si>
    <t>$\max$</t>
  </si>
  <si>
    <t>$\min$</t>
  </si>
  <si>
    <t>$M$</t>
  </si>
  <si>
    <t xml:space="preserve">$\mu$ </t>
  </si>
  <si>
    <t>$\sigma$</t>
  </si>
  <si>
    <t>Year</t>
  </si>
  <si>
    <t>irr</t>
  </si>
  <si>
    <t>GV-1W</t>
  </si>
  <si>
    <t>GV-1L</t>
  </si>
  <si>
    <t>GV-3W</t>
  </si>
  <si>
    <t>GV-3L</t>
  </si>
  <si>
    <t>GV-5W</t>
  </si>
  <si>
    <t>GV-5L</t>
  </si>
  <si>
    <t>GV-7W</t>
  </si>
  <si>
    <t>GV-7L</t>
  </si>
  <si>
    <t>MC-1W</t>
  </si>
  <si>
    <t>MC-1L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</si>
</sst>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18" fillId="0" borderId="0" xfId="0" applyFont="1"/>
    <xf numFmtId="1" fontId="0" fillId="0" borderId="0" xfId="0" applyNumberFormat="1"/>
    <xf numFmtId="1" fontId="18" fillId="0" borderId="0" xfId="0" applyNumberFormat="1" applyFont="1"/>
    <xf numFmtId="3" fontId="0" fillId="0" borderId="0" xfId="0" applyNumberFormat="1"/>
    <xf numFmtId="3" fontId="18" fillId="0" borderId="0" xfId="0" applyNumberFormat="1" applyFont="1"/>
    <xf numFmtId="0" fontId="19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62"/>
  <sheetViews>
    <sheetView tabSelected="1" zoomScale="84" zoomScaleNormal="84" workbookViewId="0">
      <selection activeCell="I24" sqref="I24"/>
    </sheetView>
  </sheetViews>
  <sheetFormatPr baseColWidth="10" defaultRowHeight="16" x14ac:dyDescent="0.2"/>
  <cols>
    <col min="21" max="24" width="11" bestFit="1" customWidth="1"/>
    <col min="25" max="25" width="11.6640625" bestFit="1" customWidth="1"/>
    <col min="26" max="26" width="11" bestFit="1" customWidth="1"/>
    <col min="27" max="27" width="11.6640625" bestFit="1" customWidth="1"/>
    <col min="28" max="28" width="11" bestFit="1" customWidth="1"/>
    <col min="29" max="29" width="11.6640625" bestFit="1" customWidth="1"/>
    <col min="30" max="30" width="11" bestFit="1" customWidth="1"/>
    <col min="31" max="31" width="11.6640625" bestFit="1" customWidth="1"/>
    <col min="32" max="32" width="11" bestFit="1" customWidth="1"/>
    <col min="33" max="33" width="11.6640625" bestFit="1" customWidth="1"/>
    <col min="34" max="36" width="11" bestFit="1" customWidth="1"/>
  </cols>
  <sheetData>
    <row r="1" spans="1:41" x14ac:dyDescent="0.2">
      <c r="A1" t="s">
        <v>0</v>
      </c>
      <c r="B1" t="s">
        <v>1</v>
      </c>
      <c r="C1" t="s">
        <v>2</v>
      </c>
      <c r="D1" t="s">
        <v>3</v>
      </c>
      <c r="E1" s="6" t="s">
        <v>24</v>
      </c>
      <c r="F1" t="s">
        <v>25</v>
      </c>
      <c r="G1" t="s">
        <v>26</v>
      </c>
      <c r="H1" t="s">
        <v>27</v>
      </c>
      <c r="I1" t="s">
        <v>28</v>
      </c>
      <c r="J1" t="s">
        <v>29</v>
      </c>
      <c r="K1" t="s">
        <v>30</v>
      </c>
      <c r="L1" t="s">
        <v>31</v>
      </c>
      <c r="M1" t="s">
        <v>12</v>
      </c>
      <c r="N1" t="s">
        <v>13</v>
      </c>
      <c r="O1" t="s">
        <v>32</v>
      </c>
      <c r="P1" t="s">
        <v>33</v>
      </c>
      <c r="Q1" t="s">
        <v>16</v>
      </c>
      <c r="S1" s="1"/>
      <c r="T1" t="s">
        <v>0</v>
      </c>
      <c r="U1" t="s">
        <v>1</v>
      </c>
      <c r="V1" t="s">
        <v>2</v>
      </c>
      <c r="W1" t="s">
        <v>3</v>
      </c>
      <c r="X1" t="s">
        <v>4</v>
      </c>
      <c r="Y1" t="s">
        <v>5</v>
      </c>
      <c r="Z1" t="s">
        <v>6</v>
      </c>
      <c r="AA1" t="s">
        <v>7</v>
      </c>
      <c r="AB1" t="s">
        <v>8</v>
      </c>
      <c r="AC1" t="s">
        <v>9</v>
      </c>
      <c r="AD1" t="s">
        <v>10</v>
      </c>
      <c r="AE1" t="s">
        <v>11</v>
      </c>
      <c r="AF1" t="s">
        <v>12</v>
      </c>
      <c r="AG1" t="s">
        <v>13</v>
      </c>
      <c r="AH1" t="s">
        <v>14</v>
      </c>
      <c r="AI1" t="s">
        <v>15</v>
      </c>
      <c r="AJ1" t="s">
        <v>16</v>
      </c>
      <c r="AK1" s="1"/>
      <c r="AL1" s="1"/>
      <c r="AM1" s="1"/>
      <c r="AN1" s="1"/>
      <c r="AO1" s="1"/>
    </row>
    <row r="2" spans="1:41" x14ac:dyDescent="0.2">
      <c r="B2">
        <v>100</v>
      </c>
      <c r="C2">
        <v>100</v>
      </c>
      <c r="D2">
        <v>100</v>
      </c>
      <c r="E2">
        <v>100</v>
      </c>
      <c r="F2">
        <v>100</v>
      </c>
      <c r="G2">
        <v>100</v>
      </c>
      <c r="H2">
        <v>100</v>
      </c>
      <c r="I2">
        <v>100</v>
      </c>
      <c r="J2">
        <v>100</v>
      </c>
      <c r="K2">
        <v>100</v>
      </c>
      <c r="L2">
        <v>100</v>
      </c>
      <c r="M2">
        <v>100</v>
      </c>
      <c r="N2">
        <v>100</v>
      </c>
      <c r="O2">
        <v>100</v>
      </c>
      <c r="P2">
        <v>100</v>
      </c>
      <c r="Q2">
        <v>100</v>
      </c>
      <c r="S2" s="1"/>
      <c r="T2">
        <v>2001</v>
      </c>
      <c r="U2" s="2">
        <v>88.241457600000004</v>
      </c>
      <c r="V2" s="3">
        <v>74.099455500000005</v>
      </c>
      <c r="W2" s="3">
        <v>94.394640800000005</v>
      </c>
      <c r="X2" s="2">
        <v>59.776919159999998</v>
      </c>
      <c r="Y2" s="2">
        <v>117.0114562</v>
      </c>
      <c r="Z2" s="2">
        <v>79.818876340000003</v>
      </c>
      <c r="AA2" s="2">
        <v>87.630704390000005</v>
      </c>
      <c r="AB2" s="2">
        <v>76.317805719999996</v>
      </c>
      <c r="AC2" s="2">
        <v>91.650752940000004</v>
      </c>
      <c r="AD2" s="2">
        <v>83.034707979999993</v>
      </c>
      <c r="AE2" s="2">
        <v>84.236875490000003</v>
      </c>
      <c r="AF2" s="2">
        <v>73.969627720000005</v>
      </c>
      <c r="AG2" s="2">
        <v>94.560221159999998</v>
      </c>
      <c r="AH2" s="2">
        <v>92.917673118144407</v>
      </c>
      <c r="AI2" s="2">
        <v>94.967357329601001</v>
      </c>
      <c r="AJ2" s="2">
        <v>84.931810587669204</v>
      </c>
      <c r="AK2" s="1"/>
      <c r="AL2" s="1"/>
      <c r="AM2" s="1"/>
      <c r="AN2" s="1"/>
      <c r="AO2" s="1"/>
    </row>
    <row r="3" spans="1:41" x14ac:dyDescent="0.2">
      <c r="A3">
        <v>2001</v>
      </c>
      <c r="B3">
        <v>88.241457600000004</v>
      </c>
      <c r="C3" s="1">
        <v>74.099455500000005</v>
      </c>
      <c r="D3" s="1">
        <v>94.394640800000005</v>
      </c>
      <c r="E3">
        <v>59.776919159999998</v>
      </c>
      <c r="F3">
        <v>117.0114562</v>
      </c>
      <c r="G3">
        <v>79.818876340000003</v>
      </c>
      <c r="H3">
        <v>87.630704390000005</v>
      </c>
      <c r="I3">
        <v>76.317805719999996</v>
      </c>
      <c r="J3">
        <v>91.650752940000004</v>
      </c>
      <c r="K3">
        <v>83.034707979999993</v>
      </c>
      <c r="L3">
        <v>84.236875490000003</v>
      </c>
      <c r="M3">
        <v>73.969627720000005</v>
      </c>
      <c r="N3">
        <v>94.560221159999998</v>
      </c>
      <c r="O3">
        <v>92.917673118144407</v>
      </c>
      <c r="P3">
        <v>94.967357329601001</v>
      </c>
      <c r="Q3">
        <v>84.931810587669204</v>
      </c>
      <c r="T3">
        <v>2002</v>
      </c>
      <c r="U3" s="2">
        <v>69.194875120000006</v>
      </c>
      <c r="V3" s="3">
        <v>50.2895732</v>
      </c>
      <c r="W3" s="3">
        <v>77.429453199999998</v>
      </c>
      <c r="X3" s="2">
        <v>24.80454202</v>
      </c>
      <c r="Y3" s="2">
        <v>156.98295680000001</v>
      </c>
      <c r="Z3" s="2">
        <v>36.197847090000003</v>
      </c>
      <c r="AA3" s="2">
        <v>107.5724293</v>
      </c>
      <c r="AB3" s="2">
        <v>39.479233190000002</v>
      </c>
      <c r="AC3" s="2">
        <v>98.631357120000004</v>
      </c>
      <c r="AD3" s="2">
        <v>39.502635359999999</v>
      </c>
      <c r="AE3" s="2">
        <v>98.572925889999993</v>
      </c>
      <c r="AF3" s="2">
        <v>42.804457919999997</v>
      </c>
      <c r="AG3" s="2">
        <v>90.96927135</v>
      </c>
      <c r="AH3" s="2">
        <v>66.904336265073994</v>
      </c>
      <c r="AI3" s="2">
        <v>103.42356700249</v>
      </c>
      <c r="AJ3" s="2">
        <v>63.8087269466726</v>
      </c>
    </row>
    <row r="4" spans="1:41" x14ac:dyDescent="0.2">
      <c r="A4">
        <v>2002</v>
      </c>
      <c r="B4">
        <v>69.194875120000006</v>
      </c>
      <c r="C4" s="1">
        <v>50.2895732</v>
      </c>
      <c r="D4" s="1">
        <v>77.429453199999998</v>
      </c>
      <c r="E4">
        <v>24.80454202</v>
      </c>
      <c r="F4">
        <v>156.98295680000001</v>
      </c>
      <c r="G4">
        <v>36.197847090000003</v>
      </c>
      <c r="H4">
        <v>107.5724293</v>
      </c>
      <c r="I4">
        <v>39.479233190000002</v>
      </c>
      <c r="J4">
        <v>98.631357120000004</v>
      </c>
      <c r="K4">
        <v>39.502635359999999</v>
      </c>
      <c r="L4">
        <v>98.572925889999993</v>
      </c>
      <c r="M4">
        <v>42.804457919999997</v>
      </c>
      <c r="N4">
        <v>90.96927135</v>
      </c>
      <c r="O4">
        <v>66.904336265073994</v>
      </c>
      <c r="P4">
        <v>103.42356700249</v>
      </c>
      <c r="Q4">
        <v>63.8087269466726</v>
      </c>
      <c r="T4">
        <v>2003</v>
      </c>
      <c r="U4" s="2">
        <v>88.695068610000007</v>
      </c>
      <c r="V4" s="3">
        <v>64.541355199999998</v>
      </c>
      <c r="W4" s="3">
        <v>96.959102999999999</v>
      </c>
      <c r="X4" s="2">
        <v>26.321493230000002</v>
      </c>
      <c r="Y4" s="2">
        <v>237.74747210000001</v>
      </c>
      <c r="Z4" s="2">
        <v>43.00792045</v>
      </c>
      <c r="AA4" s="2">
        <v>145.50502359999999</v>
      </c>
      <c r="AB4" s="2">
        <v>45.660449890000002</v>
      </c>
      <c r="AC4" s="2">
        <v>137.0522737</v>
      </c>
      <c r="AD4" s="2">
        <v>47.296254650000002</v>
      </c>
      <c r="AE4" s="2">
        <v>132.31213600000001</v>
      </c>
      <c r="AF4" s="2">
        <v>52.158722779999998</v>
      </c>
      <c r="AG4" s="2">
        <v>119.97741019999999</v>
      </c>
      <c r="AH4" s="2">
        <v>72.831095276808796</v>
      </c>
      <c r="AI4" s="2">
        <v>121.781845232832</v>
      </c>
      <c r="AJ4" s="2">
        <v>81.036884333497994</v>
      </c>
    </row>
    <row r="5" spans="1:41" x14ac:dyDescent="0.2">
      <c r="A5">
        <v>2003</v>
      </c>
      <c r="B5">
        <v>88.695068610000007</v>
      </c>
      <c r="C5" s="1">
        <v>64.541355199999998</v>
      </c>
      <c r="D5" s="1">
        <v>96.959102999999999</v>
      </c>
      <c r="E5">
        <v>26.321493230000002</v>
      </c>
      <c r="F5">
        <v>237.74747210000001</v>
      </c>
      <c r="G5">
        <v>43.00792045</v>
      </c>
      <c r="H5">
        <v>145.50502359999999</v>
      </c>
      <c r="I5">
        <v>45.660449890000002</v>
      </c>
      <c r="J5">
        <v>137.0522737</v>
      </c>
      <c r="K5">
        <v>47.296254650000002</v>
      </c>
      <c r="L5">
        <v>132.31213600000001</v>
      </c>
      <c r="M5">
        <v>52.158722779999998</v>
      </c>
      <c r="N5">
        <v>119.97741019999999</v>
      </c>
      <c r="O5">
        <v>72.831095276808796</v>
      </c>
      <c r="P5">
        <v>121.781845232832</v>
      </c>
      <c r="Q5">
        <v>81.036884333497994</v>
      </c>
      <c r="T5">
        <v>2004</v>
      </c>
      <c r="U5" s="2">
        <v>98.183624230000007</v>
      </c>
      <c r="V5" s="3">
        <v>67.943155399999995</v>
      </c>
      <c r="W5" s="3">
        <v>109.75683600000001</v>
      </c>
      <c r="X5" s="2">
        <v>26.501820410000001</v>
      </c>
      <c r="Y5" s="2">
        <v>281.38516989999999</v>
      </c>
      <c r="Z5" s="2">
        <v>44.797632419999999</v>
      </c>
      <c r="AA5" s="2">
        <v>166.46458390000001</v>
      </c>
      <c r="AB5" s="2">
        <v>49.3786737</v>
      </c>
      <c r="AC5" s="2">
        <v>151.02105180000001</v>
      </c>
      <c r="AD5" s="2">
        <v>50.791078380000002</v>
      </c>
      <c r="AE5" s="2">
        <v>146.8214395</v>
      </c>
      <c r="AF5" s="2">
        <v>55.034958459999999</v>
      </c>
      <c r="AG5" s="2">
        <v>135.49967960000001</v>
      </c>
      <c r="AH5" s="2">
        <v>77.130117709791307</v>
      </c>
      <c r="AI5" s="2">
        <v>127.296055652714</v>
      </c>
      <c r="AJ5" s="2">
        <v>88.528144360012803</v>
      </c>
    </row>
    <row r="6" spans="1:41" x14ac:dyDescent="0.2">
      <c r="A6">
        <v>2004</v>
      </c>
      <c r="B6">
        <v>98.183624230000007</v>
      </c>
      <c r="C6" s="1">
        <v>67.943155399999995</v>
      </c>
      <c r="D6" s="1">
        <v>109.75683600000001</v>
      </c>
      <c r="E6">
        <v>26.501820410000001</v>
      </c>
      <c r="F6">
        <v>281.38516989999999</v>
      </c>
      <c r="G6">
        <v>44.797632419999999</v>
      </c>
      <c r="H6">
        <v>166.46458390000001</v>
      </c>
      <c r="I6">
        <v>49.3786737</v>
      </c>
      <c r="J6">
        <v>151.02105180000001</v>
      </c>
      <c r="K6">
        <v>50.791078380000002</v>
      </c>
      <c r="L6">
        <v>146.8214395</v>
      </c>
      <c r="M6">
        <v>55.034958459999999</v>
      </c>
      <c r="N6">
        <v>135.49967960000001</v>
      </c>
      <c r="O6">
        <v>77.130117709791307</v>
      </c>
      <c r="P6">
        <v>127.296055652714</v>
      </c>
      <c r="Q6">
        <v>88.528144360012803</v>
      </c>
      <c r="T6">
        <v>2005</v>
      </c>
      <c r="U6" s="2">
        <v>102.9241772</v>
      </c>
      <c r="V6" s="3">
        <v>69.827909500000004</v>
      </c>
      <c r="W6" s="3">
        <v>115.636726</v>
      </c>
      <c r="X6" s="2">
        <v>26.18582996</v>
      </c>
      <c r="Y6" s="2">
        <v>308.36032280000001</v>
      </c>
      <c r="Z6" s="2">
        <v>46.599514149999997</v>
      </c>
      <c r="AA6" s="2">
        <v>173.27800780000001</v>
      </c>
      <c r="AB6" s="2">
        <v>51.139512789999998</v>
      </c>
      <c r="AC6" s="2">
        <v>157.8949532</v>
      </c>
      <c r="AD6" s="2">
        <v>54.045314490000003</v>
      </c>
      <c r="AE6" s="2">
        <v>149.4055693</v>
      </c>
      <c r="AF6" s="2">
        <v>56.855150119999998</v>
      </c>
      <c r="AG6" s="2">
        <v>142.02180379999999</v>
      </c>
      <c r="AH6" s="2">
        <v>72.944556608840699</v>
      </c>
      <c r="AI6" s="2">
        <v>141.09921231638501</v>
      </c>
      <c r="AJ6" s="2">
        <v>92.171821291423399</v>
      </c>
    </row>
    <row r="7" spans="1:41" x14ac:dyDescent="0.2">
      <c r="A7">
        <v>2005</v>
      </c>
      <c r="B7">
        <v>102.9241772</v>
      </c>
      <c r="C7" s="1">
        <v>69.827909500000004</v>
      </c>
      <c r="D7" s="1">
        <v>115.636726</v>
      </c>
      <c r="E7">
        <v>26.18582996</v>
      </c>
      <c r="F7">
        <v>308.36032280000001</v>
      </c>
      <c r="G7">
        <v>46.599514149999997</v>
      </c>
      <c r="H7">
        <v>173.27800780000001</v>
      </c>
      <c r="I7">
        <v>51.139512789999998</v>
      </c>
      <c r="J7">
        <v>157.8949532</v>
      </c>
      <c r="K7">
        <v>54.045314490000003</v>
      </c>
      <c r="L7">
        <v>149.4055693</v>
      </c>
      <c r="M7">
        <v>56.855150119999998</v>
      </c>
      <c r="N7">
        <v>142.02180379999999</v>
      </c>
      <c r="O7">
        <v>72.944556608840699</v>
      </c>
      <c r="P7">
        <v>141.09921231638501</v>
      </c>
      <c r="Q7">
        <v>92.171821291423399</v>
      </c>
      <c r="T7">
        <v>2006</v>
      </c>
      <c r="U7" s="2">
        <v>119.23273639999999</v>
      </c>
      <c r="V7" s="3">
        <v>76.120449800000003</v>
      </c>
      <c r="W7" s="3">
        <v>140.58058700000001</v>
      </c>
      <c r="X7" s="2">
        <v>29.165336329999999</v>
      </c>
      <c r="Y7" s="2">
        <v>366.90977070000002</v>
      </c>
      <c r="Z7" s="2">
        <v>50.275494590000001</v>
      </c>
      <c r="AA7" s="2">
        <v>212.8481669</v>
      </c>
      <c r="AB7" s="2">
        <v>59.224156309999998</v>
      </c>
      <c r="AC7" s="2">
        <v>180.68719809999999</v>
      </c>
      <c r="AD7" s="2">
        <v>61.640938439999999</v>
      </c>
      <c r="AE7" s="2">
        <v>173.6029193</v>
      </c>
      <c r="AF7" s="2">
        <v>65.487034589999993</v>
      </c>
      <c r="AG7" s="2">
        <v>163.4071069</v>
      </c>
      <c r="AH7" s="2">
        <v>81.0300353215558</v>
      </c>
      <c r="AI7" s="2">
        <v>147.14634420489099</v>
      </c>
      <c r="AJ7" s="2">
        <v>106.139270190275</v>
      </c>
    </row>
    <row r="8" spans="1:41" x14ac:dyDescent="0.2">
      <c r="A8">
        <v>2006</v>
      </c>
      <c r="B8">
        <v>119.23273639999999</v>
      </c>
      <c r="C8" s="1">
        <v>76.120449800000003</v>
      </c>
      <c r="D8" s="1">
        <v>140.58058700000001</v>
      </c>
      <c r="E8">
        <v>29.165336329999999</v>
      </c>
      <c r="F8">
        <v>366.90977070000002</v>
      </c>
      <c r="G8">
        <v>50.275494590000001</v>
      </c>
      <c r="H8">
        <v>212.8481669</v>
      </c>
      <c r="I8">
        <v>59.224156309999998</v>
      </c>
      <c r="J8">
        <v>180.68719809999999</v>
      </c>
      <c r="K8">
        <v>61.640938439999999</v>
      </c>
      <c r="L8">
        <v>173.6029193</v>
      </c>
      <c r="M8">
        <v>65.487034589999993</v>
      </c>
      <c r="N8">
        <v>163.4071069</v>
      </c>
      <c r="O8">
        <v>81.0300353215558</v>
      </c>
      <c r="P8">
        <v>147.14634420489099</v>
      </c>
      <c r="Q8">
        <v>106.139270190275</v>
      </c>
      <c r="T8">
        <v>2007</v>
      </c>
      <c r="U8" s="2">
        <v>125.36875070000001</v>
      </c>
      <c r="V8" s="3">
        <v>84.305479500000004</v>
      </c>
      <c r="W8" s="3">
        <v>142.553741</v>
      </c>
      <c r="X8" s="2">
        <v>29.108232569999998</v>
      </c>
      <c r="Y8" s="2">
        <v>412.87494329999998</v>
      </c>
      <c r="Z8" s="2">
        <v>50.545772200000002</v>
      </c>
      <c r="AA8" s="2">
        <v>237.7658773</v>
      </c>
      <c r="AB8" s="2">
        <v>59.99807552</v>
      </c>
      <c r="AC8" s="2">
        <v>200.30742269999999</v>
      </c>
      <c r="AD8" s="2">
        <v>60.548518680000001</v>
      </c>
      <c r="AE8" s="2">
        <v>198.48643920000001</v>
      </c>
      <c r="AF8" s="2">
        <v>64.724076879999998</v>
      </c>
      <c r="AG8" s="2">
        <v>185.68144119999999</v>
      </c>
      <c r="AH8" s="2">
        <v>71.395010688991803</v>
      </c>
      <c r="AI8" s="2">
        <v>175.59876541523801</v>
      </c>
      <c r="AJ8" s="2">
        <v>112.550379275594</v>
      </c>
    </row>
    <row r="9" spans="1:41" x14ac:dyDescent="0.2">
      <c r="A9">
        <v>2007</v>
      </c>
      <c r="B9">
        <v>125.36875070000001</v>
      </c>
      <c r="C9" s="1">
        <v>84.305479500000004</v>
      </c>
      <c r="D9" s="1">
        <v>142.553741</v>
      </c>
      <c r="E9">
        <v>29.108232569999998</v>
      </c>
      <c r="F9">
        <v>412.87494329999998</v>
      </c>
      <c r="G9">
        <v>50.545772200000002</v>
      </c>
      <c r="H9">
        <v>237.7658773</v>
      </c>
      <c r="I9">
        <v>59.99807552</v>
      </c>
      <c r="J9">
        <v>200.30742269999999</v>
      </c>
      <c r="K9">
        <v>60.548518680000001</v>
      </c>
      <c r="L9">
        <v>198.48643920000001</v>
      </c>
      <c r="M9">
        <v>64.724076879999998</v>
      </c>
      <c r="N9">
        <v>185.68144119999999</v>
      </c>
      <c r="O9">
        <v>71.395010688991803</v>
      </c>
      <c r="P9">
        <v>175.59876541523801</v>
      </c>
      <c r="Q9">
        <v>112.550379275594</v>
      </c>
      <c r="T9">
        <v>2008</v>
      </c>
      <c r="U9" s="2">
        <v>79.239325800000003</v>
      </c>
      <c r="V9" s="3">
        <v>52.765452400000001</v>
      </c>
      <c r="W9" s="3">
        <v>90.858650800000007</v>
      </c>
      <c r="X9" s="2">
        <v>15.803373329999999</v>
      </c>
      <c r="Y9" s="2">
        <v>303.3652525</v>
      </c>
      <c r="Z9" s="2">
        <v>25.887480190000002</v>
      </c>
      <c r="AA9" s="2">
        <v>185.1935493</v>
      </c>
      <c r="AB9" s="2">
        <v>30.354976870000002</v>
      </c>
      <c r="AC9" s="2">
        <v>157.93767070000001</v>
      </c>
      <c r="AD9" s="2">
        <v>32.785628879999997</v>
      </c>
      <c r="AE9" s="2">
        <v>146.22853069999999</v>
      </c>
      <c r="AF9" s="2">
        <v>33.590136600000001</v>
      </c>
      <c r="AG9" s="2">
        <v>142.72625310000001</v>
      </c>
      <c r="AH9" s="2">
        <v>40.817230720570102</v>
      </c>
      <c r="AI9" s="2">
        <v>194.132030299316</v>
      </c>
      <c r="AJ9" s="2">
        <v>71.365728257578297</v>
      </c>
    </row>
    <row r="10" spans="1:41" x14ac:dyDescent="0.2">
      <c r="A10">
        <v>2008</v>
      </c>
      <c r="B10">
        <v>79.239325800000003</v>
      </c>
      <c r="C10" s="1">
        <v>52.765452400000001</v>
      </c>
      <c r="D10" s="1">
        <v>90.858650800000007</v>
      </c>
      <c r="E10">
        <v>15.803373329999999</v>
      </c>
      <c r="F10">
        <v>303.3652525</v>
      </c>
      <c r="G10">
        <v>25.887480190000002</v>
      </c>
      <c r="H10">
        <v>185.1935493</v>
      </c>
      <c r="I10">
        <v>30.354976870000002</v>
      </c>
      <c r="J10">
        <v>157.93767070000001</v>
      </c>
      <c r="K10">
        <v>32.785628879999997</v>
      </c>
      <c r="L10">
        <v>146.22853069999999</v>
      </c>
      <c r="M10">
        <v>33.590136600000001</v>
      </c>
      <c r="N10">
        <v>142.72625310000001</v>
      </c>
      <c r="O10">
        <v>40.817230720570102</v>
      </c>
      <c r="P10">
        <v>194.132030299316</v>
      </c>
      <c r="Q10">
        <v>71.365728257578297</v>
      </c>
      <c r="T10">
        <v>2009</v>
      </c>
      <c r="U10" s="2">
        <v>100.12029579999999</v>
      </c>
      <c r="V10" s="3">
        <v>72.286499599999999</v>
      </c>
      <c r="W10" s="3">
        <v>106.395707</v>
      </c>
      <c r="X10" s="2">
        <v>18.857962650000001</v>
      </c>
      <c r="Y10" s="2">
        <v>407.83661549999999</v>
      </c>
      <c r="Z10" s="2">
        <v>31.72840188</v>
      </c>
      <c r="AA10" s="2">
        <v>242.40009599999999</v>
      </c>
      <c r="AB10" s="2">
        <v>36.710524280000001</v>
      </c>
      <c r="AC10" s="2">
        <v>209.50307340000001</v>
      </c>
      <c r="AD10" s="2">
        <v>39.872633919999998</v>
      </c>
      <c r="AE10" s="2">
        <v>192.88837749999999</v>
      </c>
      <c r="AF10" s="2">
        <v>42.62791206</v>
      </c>
      <c r="AG10" s="2">
        <v>180.42093299999999</v>
      </c>
      <c r="AH10" s="2">
        <v>42.871510585142801</v>
      </c>
      <c r="AI10" s="2">
        <v>233.53568956184699</v>
      </c>
      <c r="AJ10" s="2">
        <v>90.520450124372204</v>
      </c>
    </row>
    <row r="11" spans="1:41" x14ac:dyDescent="0.2">
      <c r="A11">
        <v>2009</v>
      </c>
      <c r="B11">
        <v>100.12029579999999</v>
      </c>
      <c r="C11" s="1">
        <v>72.286499599999999</v>
      </c>
      <c r="D11" s="1">
        <v>106.395707</v>
      </c>
      <c r="E11">
        <v>18.857962650000001</v>
      </c>
      <c r="F11">
        <v>407.83661549999999</v>
      </c>
      <c r="G11">
        <v>31.72840188</v>
      </c>
      <c r="H11">
        <v>242.40009599999999</v>
      </c>
      <c r="I11">
        <v>36.710524280000001</v>
      </c>
      <c r="J11">
        <v>209.50307340000001</v>
      </c>
      <c r="K11">
        <v>39.872633919999998</v>
      </c>
      <c r="L11">
        <v>192.88837749999999</v>
      </c>
      <c r="M11">
        <v>42.62791206</v>
      </c>
      <c r="N11">
        <v>180.42093299999999</v>
      </c>
      <c r="O11">
        <v>42.871510585142801</v>
      </c>
      <c r="P11">
        <v>233.53568956184699</v>
      </c>
      <c r="Q11">
        <v>90.520450124372204</v>
      </c>
      <c r="T11">
        <v>2010</v>
      </c>
      <c r="U11" s="2">
        <v>115.1945333</v>
      </c>
      <c r="V11" s="3">
        <v>84.028298199999995</v>
      </c>
      <c r="W11" s="3">
        <v>122.871697</v>
      </c>
      <c r="X11" s="2">
        <v>20.624913670000002</v>
      </c>
      <c r="Y11" s="2">
        <v>500.59328699999998</v>
      </c>
      <c r="Z11" s="2">
        <v>34.487619500000001</v>
      </c>
      <c r="AA11" s="2">
        <v>299.3739051</v>
      </c>
      <c r="AB11" s="2">
        <v>40.178409619999996</v>
      </c>
      <c r="AC11" s="2">
        <v>256.97117989999998</v>
      </c>
      <c r="AD11" s="2">
        <v>46.526330999999999</v>
      </c>
      <c r="AE11" s="2">
        <v>221.9107569</v>
      </c>
      <c r="AF11" s="2">
        <v>48.710504759999999</v>
      </c>
      <c r="AG11" s="2">
        <v>211.96030260000001</v>
      </c>
      <c r="AH11" s="2">
        <v>43.474024717905998</v>
      </c>
      <c r="AI11" s="2">
        <v>264.97319907741598</v>
      </c>
      <c r="AJ11" s="2">
        <v>104.9454056</v>
      </c>
    </row>
    <row r="12" spans="1:41" x14ac:dyDescent="0.2">
      <c r="A12">
        <v>2010</v>
      </c>
      <c r="B12">
        <v>115.1945333</v>
      </c>
      <c r="C12" s="1">
        <v>84.028298199999995</v>
      </c>
      <c r="D12" s="1">
        <v>122.871697</v>
      </c>
      <c r="E12">
        <v>20.624913670000002</v>
      </c>
      <c r="F12">
        <v>500.59328699999998</v>
      </c>
      <c r="G12">
        <v>34.487619500000001</v>
      </c>
      <c r="H12">
        <v>299.3739051</v>
      </c>
      <c r="I12">
        <v>40.178409619999996</v>
      </c>
      <c r="J12">
        <v>256.97117989999998</v>
      </c>
      <c r="K12">
        <v>46.526330999999999</v>
      </c>
      <c r="L12">
        <v>221.9107569</v>
      </c>
      <c r="M12">
        <v>48.710504759999999</v>
      </c>
      <c r="N12">
        <v>211.96030260000001</v>
      </c>
      <c r="O12">
        <v>43.474024717905998</v>
      </c>
      <c r="P12">
        <v>264.97319907741598</v>
      </c>
      <c r="Q12">
        <v>104.9454056</v>
      </c>
      <c r="T12">
        <v>2011</v>
      </c>
      <c r="U12" s="2">
        <v>117.3774396</v>
      </c>
      <c r="V12" s="3">
        <v>87.934039799999994</v>
      </c>
      <c r="W12" s="3">
        <v>121.980352</v>
      </c>
      <c r="X12" s="2">
        <v>19.6136357</v>
      </c>
      <c r="Y12" s="2">
        <v>546.87564259999999</v>
      </c>
      <c r="Z12" s="2">
        <v>32.765993809999998</v>
      </c>
      <c r="AA12" s="2">
        <v>327.35828759999998</v>
      </c>
      <c r="AB12" s="2">
        <v>38.796414169999998</v>
      </c>
      <c r="AC12" s="2">
        <v>276.4745107</v>
      </c>
      <c r="AD12" s="2">
        <v>46.686221160000002</v>
      </c>
      <c r="AE12" s="2">
        <v>229.75129190000001</v>
      </c>
      <c r="AF12" s="2">
        <v>47.41450785</v>
      </c>
      <c r="AG12" s="2">
        <v>226.2223128</v>
      </c>
      <c r="AH12" s="2">
        <v>45.858392102649098</v>
      </c>
      <c r="AI12" s="2">
        <v>255.95628769257101</v>
      </c>
      <c r="AJ12" s="2">
        <v>107.059776251662</v>
      </c>
    </row>
    <row r="13" spans="1:41" x14ac:dyDescent="0.2">
      <c r="A13">
        <v>2011</v>
      </c>
      <c r="B13">
        <v>117.3774396</v>
      </c>
      <c r="C13" s="1">
        <v>87.934039799999994</v>
      </c>
      <c r="D13" s="1">
        <v>121.980352</v>
      </c>
      <c r="E13">
        <v>19.6136357</v>
      </c>
      <c r="F13">
        <v>546.87564259999999</v>
      </c>
      <c r="G13">
        <v>32.765993809999998</v>
      </c>
      <c r="H13">
        <v>327.35828759999998</v>
      </c>
      <c r="I13">
        <v>38.796414169999998</v>
      </c>
      <c r="J13">
        <v>276.4745107</v>
      </c>
      <c r="K13">
        <v>46.686221160000002</v>
      </c>
      <c r="L13">
        <v>229.75129190000001</v>
      </c>
      <c r="M13">
        <v>47.41450785</v>
      </c>
      <c r="N13">
        <v>226.2223128</v>
      </c>
      <c r="O13">
        <v>45.858392102649098</v>
      </c>
      <c r="P13">
        <v>255.95628769257101</v>
      </c>
      <c r="Q13">
        <v>107.059776251662</v>
      </c>
      <c r="T13">
        <v>2012</v>
      </c>
      <c r="U13" s="2">
        <v>136.14651280000001</v>
      </c>
      <c r="V13" s="3">
        <v>100.401229</v>
      </c>
      <c r="W13" s="3">
        <v>142.989755</v>
      </c>
      <c r="X13" s="2">
        <v>19.26219223</v>
      </c>
      <c r="Y13" s="2">
        <v>745.31208600000002</v>
      </c>
      <c r="Z13" s="2">
        <v>34.344331400000002</v>
      </c>
      <c r="AA13" s="2">
        <v>418.01205879999998</v>
      </c>
      <c r="AB13" s="2">
        <v>40.854784180000003</v>
      </c>
      <c r="AC13" s="2">
        <v>351.39935170000001</v>
      </c>
      <c r="AD13" s="2">
        <v>51.215079670000001</v>
      </c>
      <c r="AE13" s="2">
        <v>280.31479730000001</v>
      </c>
      <c r="AF13" s="2">
        <v>52.615677429999998</v>
      </c>
      <c r="AG13" s="2">
        <v>272.85298560000001</v>
      </c>
      <c r="AH13" s="2">
        <v>52.8143573845067</v>
      </c>
      <c r="AI13" s="2">
        <v>257.78314129043702</v>
      </c>
      <c r="AJ13" s="2">
        <v>123.948542612578</v>
      </c>
    </row>
    <row r="14" spans="1:41" x14ac:dyDescent="0.2">
      <c r="A14">
        <v>2012</v>
      </c>
      <c r="B14">
        <v>136.14651280000001</v>
      </c>
      <c r="C14" s="1">
        <v>100.401229</v>
      </c>
      <c r="D14" s="1">
        <v>142.989755</v>
      </c>
      <c r="E14">
        <v>19.26219223</v>
      </c>
      <c r="F14">
        <v>745.31208600000002</v>
      </c>
      <c r="G14">
        <v>34.344331400000002</v>
      </c>
      <c r="H14">
        <v>418.01205879999998</v>
      </c>
      <c r="I14">
        <v>40.854784180000003</v>
      </c>
      <c r="J14">
        <v>351.39935170000001</v>
      </c>
      <c r="K14">
        <v>51.215079670000001</v>
      </c>
      <c r="L14">
        <v>280.31479730000001</v>
      </c>
      <c r="M14">
        <v>52.615677429999998</v>
      </c>
      <c r="N14">
        <v>272.85298560000001</v>
      </c>
      <c r="O14">
        <v>52.8143573845067</v>
      </c>
      <c r="P14">
        <v>257.78314129043702</v>
      </c>
      <c r="Q14">
        <v>123.948542612578</v>
      </c>
      <c r="T14">
        <v>2013</v>
      </c>
      <c r="U14" s="2">
        <v>180.13239060000001</v>
      </c>
      <c r="V14" s="3">
        <v>133.13583399999999</v>
      </c>
      <c r="W14" s="3">
        <v>188.40254300000001</v>
      </c>
      <c r="X14" s="2">
        <v>23.995147299999999</v>
      </c>
      <c r="Y14" s="2">
        <v>1045.341097</v>
      </c>
      <c r="Z14" s="2">
        <v>43.3741311</v>
      </c>
      <c r="AA14" s="2">
        <v>578.29662450000001</v>
      </c>
      <c r="AB14" s="2">
        <v>52.394081239999998</v>
      </c>
      <c r="AC14" s="2">
        <v>478.73944940000001</v>
      </c>
      <c r="AD14" s="2">
        <v>66.351537219999997</v>
      </c>
      <c r="AE14" s="2">
        <v>378.0336471</v>
      </c>
      <c r="AF14" s="2">
        <v>67.294440399999999</v>
      </c>
      <c r="AG14" s="2">
        <v>372.73678860000001</v>
      </c>
      <c r="AH14" s="2">
        <v>60.245175290263099</v>
      </c>
      <c r="AI14" s="2">
        <v>298.99886843946501</v>
      </c>
      <c r="AJ14" s="2">
        <v>163.88547925972799</v>
      </c>
    </row>
    <row r="15" spans="1:41" x14ac:dyDescent="0.2">
      <c r="A15">
        <v>2013</v>
      </c>
      <c r="B15">
        <v>180.13239060000001</v>
      </c>
      <c r="C15" s="1">
        <v>133.13583399999999</v>
      </c>
      <c r="D15" s="1">
        <v>188.40254300000001</v>
      </c>
      <c r="E15">
        <v>23.995147299999999</v>
      </c>
      <c r="F15">
        <v>1045.341097</v>
      </c>
      <c r="G15">
        <v>43.3741311</v>
      </c>
      <c r="H15">
        <v>578.29662450000001</v>
      </c>
      <c r="I15">
        <v>52.394081239999998</v>
      </c>
      <c r="J15">
        <v>478.73944940000001</v>
      </c>
      <c r="K15">
        <v>66.351537219999997</v>
      </c>
      <c r="L15">
        <v>378.0336471</v>
      </c>
      <c r="M15">
        <v>67.294440399999999</v>
      </c>
      <c r="N15">
        <v>372.73678860000001</v>
      </c>
      <c r="O15">
        <v>60.245175290263099</v>
      </c>
      <c r="P15">
        <v>298.99886843946501</v>
      </c>
      <c r="Q15">
        <v>163.88547925972799</v>
      </c>
      <c r="T15">
        <v>2014</v>
      </c>
      <c r="U15" s="2">
        <v>204.3850942</v>
      </c>
      <c r="V15" s="3">
        <v>152.846171</v>
      </c>
      <c r="W15" s="3">
        <v>211.32931600000001</v>
      </c>
      <c r="X15" s="2">
        <v>26.436832809999999</v>
      </c>
      <c r="Y15" s="2">
        <v>1221.8126420000001</v>
      </c>
      <c r="Z15" s="2">
        <v>47.098833020000001</v>
      </c>
      <c r="AA15" s="2">
        <v>685.81012439999995</v>
      </c>
      <c r="AB15" s="2">
        <v>59.97150783</v>
      </c>
      <c r="AC15" s="2">
        <v>538.60337519999996</v>
      </c>
      <c r="AD15" s="2">
        <v>74.43905986</v>
      </c>
      <c r="AE15" s="2">
        <v>433.9234884</v>
      </c>
      <c r="AF15" s="2">
        <v>76.263745889999996</v>
      </c>
      <c r="AG15" s="2">
        <v>423.54143699999997</v>
      </c>
      <c r="AH15" s="2">
        <v>61.603308505411299</v>
      </c>
      <c r="AI15" s="2">
        <v>331.77619295592598</v>
      </c>
      <c r="AJ15" s="2">
        <v>186.04254992624999</v>
      </c>
    </row>
    <row r="16" spans="1:41" x14ac:dyDescent="0.2">
      <c r="A16">
        <v>2014</v>
      </c>
      <c r="B16">
        <v>204.3850942</v>
      </c>
      <c r="C16" s="1">
        <v>152.846171</v>
      </c>
      <c r="D16" s="1">
        <v>211.32931600000001</v>
      </c>
      <c r="E16">
        <v>26.436832809999999</v>
      </c>
      <c r="F16">
        <v>1221.8126420000001</v>
      </c>
      <c r="G16">
        <v>47.098833020000001</v>
      </c>
      <c r="H16">
        <v>685.81012439999995</v>
      </c>
      <c r="I16">
        <v>59.97150783</v>
      </c>
      <c r="J16">
        <v>538.60337519999996</v>
      </c>
      <c r="K16">
        <v>74.43905986</v>
      </c>
      <c r="L16">
        <v>433.9234884</v>
      </c>
      <c r="M16">
        <v>76.263745889999996</v>
      </c>
      <c r="N16">
        <v>423.54143699999997</v>
      </c>
      <c r="O16">
        <v>61.603308505411299</v>
      </c>
      <c r="P16">
        <v>331.77619295592598</v>
      </c>
      <c r="Q16">
        <v>186.04254992624999</v>
      </c>
      <c r="T16">
        <v>2015</v>
      </c>
      <c r="U16" s="2">
        <v>206.90777270000001</v>
      </c>
      <c r="V16" s="3">
        <v>160.605458</v>
      </c>
      <c r="W16" s="3">
        <v>204.60993199999999</v>
      </c>
      <c r="X16" s="2">
        <v>25.71689113</v>
      </c>
      <c r="Y16" s="2">
        <v>1277.8167780000001</v>
      </c>
      <c r="Z16" s="2">
        <v>46.951134359999998</v>
      </c>
      <c r="AA16" s="2">
        <v>699.90800869999998</v>
      </c>
      <c r="AB16" s="2">
        <v>59.420545320000002</v>
      </c>
      <c r="AC16" s="2">
        <v>553.03220090000002</v>
      </c>
      <c r="AD16" s="2">
        <v>72.706136279999996</v>
      </c>
      <c r="AE16" s="2">
        <v>451.97663690000002</v>
      </c>
      <c r="AF16" s="2">
        <v>74.511600569999999</v>
      </c>
      <c r="AG16" s="2">
        <v>441.02495060000001</v>
      </c>
      <c r="AH16" s="2">
        <v>62.204204821541502</v>
      </c>
      <c r="AI16" s="2">
        <v>332.626607703871</v>
      </c>
      <c r="AJ16" s="2">
        <v>187.74230340284001</v>
      </c>
    </row>
    <row r="17" spans="1:36" x14ac:dyDescent="0.2">
      <c r="A17">
        <v>2015</v>
      </c>
      <c r="B17">
        <v>206.90777270000001</v>
      </c>
      <c r="C17" s="1">
        <v>160.605458</v>
      </c>
      <c r="D17" s="1">
        <v>204.60993199999999</v>
      </c>
      <c r="E17">
        <v>25.71689113</v>
      </c>
      <c r="F17">
        <v>1277.8167780000001</v>
      </c>
      <c r="G17">
        <v>46.951134359999998</v>
      </c>
      <c r="H17">
        <v>699.90800869999998</v>
      </c>
      <c r="I17">
        <v>59.420545320000002</v>
      </c>
      <c r="J17">
        <v>553.03220090000002</v>
      </c>
      <c r="K17">
        <v>72.706136279999996</v>
      </c>
      <c r="L17">
        <v>451.97663690000002</v>
      </c>
      <c r="M17">
        <v>74.511600569999999</v>
      </c>
      <c r="N17">
        <v>441.02495060000001</v>
      </c>
      <c r="O17">
        <v>62.204204821541502</v>
      </c>
      <c r="P17">
        <v>332.626607703871</v>
      </c>
      <c r="Q17">
        <v>187.74230340284001</v>
      </c>
      <c r="T17">
        <v>2016</v>
      </c>
      <c r="U17" s="2">
        <v>231.73237979999999</v>
      </c>
      <c r="V17" s="3">
        <v>171.587626</v>
      </c>
      <c r="W17" s="3">
        <v>239.53799000000001</v>
      </c>
      <c r="X17" s="2">
        <v>28.964595800000001</v>
      </c>
      <c r="Y17" s="2">
        <v>1419.033459</v>
      </c>
      <c r="Z17" s="2">
        <v>52.015056399999999</v>
      </c>
      <c r="AA17" s="2">
        <v>790.1890995</v>
      </c>
      <c r="AB17" s="2">
        <v>66.296706740000005</v>
      </c>
      <c r="AC17" s="2">
        <v>619.96639949999997</v>
      </c>
      <c r="AD17" s="2">
        <v>84.34998143</v>
      </c>
      <c r="AE17" s="2">
        <v>487.27610700000002</v>
      </c>
      <c r="AF17" s="2">
        <v>85.647397690000005</v>
      </c>
      <c r="AG17" s="2">
        <v>479.8946808</v>
      </c>
      <c r="AH17" s="2">
        <v>59.070894260864598</v>
      </c>
      <c r="AI17" s="2">
        <v>392.295268580857</v>
      </c>
      <c r="AJ17" s="2">
        <v>210.092547205719</v>
      </c>
    </row>
    <row r="18" spans="1:36" x14ac:dyDescent="0.2">
      <c r="A18">
        <v>2016</v>
      </c>
      <c r="B18">
        <v>231.73237979999999</v>
      </c>
      <c r="C18" s="1">
        <v>171.587626</v>
      </c>
      <c r="D18" s="1">
        <v>239.53799000000001</v>
      </c>
      <c r="E18">
        <v>28.964595800000001</v>
      </c>
      <c r="F18">
        <v>1419.033459</v>
      </c>
      <c r="G18">
        <v>52.015056399999999</v>
      </c>
      <c r="H18">
        <v>790.1890995</v>
      </c>
      <c r="I18">
        <v>66.296706740000005</v>
      </c>
      <c r="J18">
        <v>619.96639949999997</v>
      </c>
      <c r="K18">
        <v>84.34998143</v>
      </c>
      <c r="L18">
        <v>487.27610700000002</v>
      </c>
      <c r="M18">
        <v>85.647397690000005</v>
      </c>
      <c r="N18">
        <v>479.8946808</v>
      </c>
      <c r="O18">
        <v>59.070894260864598</v>
      </c>
      <c r="P18">
        <v>392.295268580857</v>
      </c>
      <c r="Q18">
        <v>210.092547205719</v>
      </c>
      <c r="T18">
        <v>2017</v>
      </c>
      <c r="U18" s="2">
        <v>282.03076709999999</v>
      </c>
      <c r="V18" s="3">
        <v>218.32252</v>
      </c>
      <c r="W18" s="3">
        <v>276.42637400000001</v>
      </c>
      <c r="X18" s="2">
        <v>35.085255250000003</v>
      </c>
      <c r="Y18" s="2">
        <v>1720.0977660000001</v>
      </c>
      <c r="Z18" s="2">
        <v>63.204101110000003</v>
      </c>
      <c r="AA18" s="2">
        <v>954.84419739999998</v>
      </c>
      <c r="AB18" s="2">
        <v>81.013419010000007</v>
      </c>
      <c r="AC18" s="2">
        <v>744.93917090000002</v>
      </c>
      <c r="AD18" s="2">
        <v>102.1374237</v>
      </c>
      <c r="AE18" s="2">
        <v>590.87126950000004</v>
      </c>
      <c r="AF18" s="2">
        <v>103.15970280000001</v>
      </c>
      <c r="AG18" s="2">
        <v>585.01592700000003</v>
      </c>
      <c r="AH18" s="2">
        <v>63.419341160658298</v>
      </c>
      <c r="AI18" s="2">
        <v>444.70783285146302</v>
      </c>
      <c r="AJ18" s="2">
        <v>254.690986875883</v>
      </c>
    </row>
    <row r="19" spans="1:36" x14ac:dyDescent="0.2">
      <c r="A19">
        <v>2017</v>
      </c>
      <c r="B19">
        <v>282.03076709999999</v>
      </c>
      <c r="C19" s="1">
        <v>218.32252</v>
      </c>
      <c r="D19" s="1">
        <v>276.42637400000001</v>
      </c>
      <c r="E19">
        <v>35.085255250000003</v>
      </c>
      <c r="F19">
        <v>1720.0977660000001</v>
      </c>
      <c r="G19">
        <v>63.204101110000003</v>
      </c>
      <c r="H19">
        <v>954.84419739999998</v>
      </c>
      <c r="I19">
        <v>81.013419010000007</v>
      </c>
      <c r="J19">
        <v>744.93917090000002</v>
      </c>
      <c r="K19">
        <v>102.1374237</v>
      </c>
      <c r="L19">
        <v>590.87126950000004</v>
      </c>
      <c r="M19">
        <v>103.15970280000001</v>
      </c>
      <c r="N19">
        <v>585.01592700000003</v>
      </c>
      <c r="O19">
        <v>63.419341160658298</v>
      </c>
      <c r="P19">
        <v>444.70783285146302</v>
      </c>
      <c r="Q19">
        <v>254.690986875883</v>
      </c>
      <c r="T19">
        <v>2018</v>
      </c>
      <c r="U19" s="2">
        <v>269.14481970000003</v>
      </c>
      <c r="V19" s="3">
        <v>218.063952</v>
      </c>
      <c r="W19" s="3">
        <v>251.505135</v>
      </c>
      <c r="X19" s="2">
        <v>34.191780520000002</v>
      </c>
      <c r="Y19" s="2">
        <v>1604.0162809999999</v>
      </c>
      <c r="Z19" s="2">
        <v>63.472398220000002</v>
      </c>
      <c r="AA19" s="2">
        <v>864.06334379999998</v>
      </c>
      <c r="AB19" s="2">
        <v>78.735489650000005</v>
      </c>
      <c r="AC19" s="2">
        <v>696.56228580000004</v>
      </c>
      <c r="AD19" s="2">
        <v>99.809635619999995</v>
      </c>
      <c r="AE19" s="2">
        <v>549.48775539999997</v>
      </c>
      <c r="AF19" s="2">
        <v>92.014366710000004</v>
      </c>
      <c r="AG19" s="2">
        <v>596.03923399999996</v>
      </c>
      <c r="AH19" s="2">
        <v>69.279078967085994</v>
      </c>
      <c r="AI19" s="2">
        <v>388.493636941489</v>
      </c>
      <c r="AJ19" s="2">
        <v>243.06286504563499</v>
      </c>
    </row>
    <row r="20" spans="1:36" x14ac:dyDescent="0.2">
      <c r="A20">
        <v>2018</v>
      </c>
      <c r="B20">
        <v>269.14481970000003</v>
      </c>
      <c r="C20" s="1">
        <v>218.063952</v>
      </c>
      <c r="D20" s="1">
        <v>251.505135</v>
      </c>
      <c r="E20">
        <v>34.191780520000002</v>
      </c>
      <c r="F20">
        <v>1604.0162809999999</v>
      </c>
      <c r="G20">
        <v>63.472398220000002</v>
      </c>
      <c r="H20">
        <v>864.06334379999998</v>
      </c>
      <c r="I20">
        <v>78.735489650000005</v>
      </c>
      <c r="J20">
        <v>696.56228580000004</v>
      </c>
      <c r="K20">
        <v>99.809635619999995</v>
      </c>
      <c r="L20">
        <v>549.48775539999997</v>
      </c>
      <c r="M20">
        <v>92.014366710000004</v>
      </c>
      <c r="N20">
        <v>596.03923399999996</v>
      </c>
      <c r="O20">
        <v>69.279078967085994</v>
      </c>
      <c r="P20">
        <v>388.493636941489</v>
      </c>
      <c r="Q20">
        <v>243.06286504563499</v>
      </c>
      <c r="T20">
        <v>2019</v>
      </c>
      <c r="U20" s="2">
        <v>353.18229300000002</v>
      </c>
      <c r="V20" s="3">
        <v>285.31880799999999</v>
      </c>
      <c r="W20" s="3">
        <v>331.24747600000001</v>
      </c>
      <c r="X20" s="2">
        <v>46.871498920000001</v>
      </c>
      <c r="Y20" s="2">
        <v>2016.3867700000001</v>
      </c>
      <c r="Z20" s="2">
        <v>86.190423449999997</v>
      </c>
      <c r="AA20" s="2">
        <v>1096.537951</v>
      </c>
      <c r="AB20" s="2">
        <v>107.1716088</v>
      </c>
      <c r="AC20" s="2">
        <v>881.86667450000004</v>
      </c>
      <c r="AD20" s="2">
        <v>127.9103113</v>
      </c>
      <c r="AE20" s="2">
        <v>738.88546870000005</v>
      </c>
      <c r="AF20" s="2">
        <v>121.40091030000001</v>
      </c>
      <c r="AG20" s="2">
        <v>778.50380250000001</v>
      </c>
      <c r="AH20" s="2">
        <v>83.235588128207496</v>
      </c>
      <c r="AI20" s="2">
        <v>424.31636948991797</v>
      </c>
      <c r="AJ20" s="2">
        <v>319.21466197785099</v>
      </c>
    </row>
    <row r="21" spans="1:36" x14ac:dyDescent="0.2">
      <c r="A21">
        <v>2019</v>
      </c>
      <c r="B21">
        <v>353.18229300000002</v>
      </c>
      <c r="C21" s="1">
        <v>285.31880799999999</v>
      </c>
      <c r="D21" s="1">
        <v>331.24747600000001</v>
      </c>
      <c r="E21">
        <v>46.871498920000001</v>
      </c>
      <c r="F21">
        <v>2016.3867700000001</v>
      </c>
      <c r="G21">
        <v>86.190423449999997</v>
      </c>
      <c r="H21">
        <v>1096.537951</v>
      </c>
      <c r="I21">
        <v>107.1716088</v>
      </c>
      <c r="J21">
        <v>881.86667450000004</v>
      </c>
      <c r="K21">
        <v>127.9103113</v>
      </c>
      <c r="L21">
        <v>738.88546870000005</v>
      </c>
      <c r="M21">
        <v>121.40091030000001</v>
      </c>
      <c r="N21">
        <v>778.50380250000001</v>
      </c>
      <c r="O21">
        <v>83.235588128207496</v>
      </c>
      <c r="P21">
        <v>424.31636948991797</v>
      </c>
      <c r="Q21">
        <v>319.21466197785099</v>
      </c>
      <c r="T21">
        <v>2020</v>
      </c>
      <c r="U21" s="2">
        <v>417.92622469999998</v>
      </c>
      <c r="V21" s="3">
        <v>380.798969</v>
      </c>
      <c r="W21" s="3">
        <v>335.81813499999998</v>
      </c>
      <c r="X21" s="2">
        <v>59.833753459999997</v>
      </c>
      <c r="Y21" s="2">
        <v>2137.2406139999998</v>
      </c>
      <c r="Z21" s="2">
        <v>89.429902080000005</v>
      </c>
      <c r="AA21" s="2">
        <v>1429.937023</v>
      </c>
      <c r="AB21" s="2">
        <v>116.56277489999999</v>
      </c>
      <c r="AC21" s="2">
        <v>1097.0837650000001</v>
      </c>
      <c r="AD21" s="2">
        <v>137.19134500000001</v>
      </c>
      <c r="AE21" s="2">
        <v>932.12241589999996</v>
      </c>
      <c r="AF21" s="2">
        <v>137.5774103</v>
      </c>
      <c r="AG21" s="2">
        <v>929.50672420000001</v>
      </c>
      <c r="AH21" s="2">
        <v>72.370477449853894</v>
      </c>
      <c r="AI21" s="2">
        <v>577.48154539554105</v>
      </c>
      <c r="AJ21" s="2">
        <v>372.51398071818198</v>
      </c>
    </row>
    <row r="22" spans="1:36" x14ac:dyDescent="0.2">
      <c r="A22">
        <v>2020</v>
      </c>
      <c r="B22">
        <v>417.92622469999998</v>
      </c>
      <c r="C22" s="1">
        <v>380.798969</v>
      </c>
      <c r="D22" s="1">
        <v>335.81813499999998</v>
      </c>
      <c r="E22">
        <v>59.833753459999997</v>
      </c>
      <c r="F22">
        <v>2137.2406139999998</v>
      </c>
      <c r="G22">
        <v>89.429902080000005</v>
      </c>
      <c r="H22">
        <v>1429.937023</v>
      </c>
      <c r="I22">
        <v>116.56277489999999</v>
      </c>
      <c r="J22">
        <v>1097.0837650000001</v>
      </c>
      <c r="K22">
        <v>137.19134500000001</v>
      </c>
      <c r="L22">
        <v>932.12241589999996</v>
      </c>
      <c r="M22">
        <v>137.5774103</v>
      </c>
      <c r="N22">
        <v>929.50672420000001</v>
      </c>
      <c r="O22">
        <v>72.370477449853894</v>
      </c>
      <c r="P22">
        <v>577.48154539554105</v>
      </c>
      <c r="Q22">
        <v>372.51398071818198</v>
      </c>
      <c r="T22">
        <v>2021</v>
      </c>
      <c r="U22" s="2">
        <v>537.99129230000005</v>
      </c>
      <c r="V22" s="3">
        <v>502.70345500000002</v>
      </c>
      <c r="W22" s="3">
        <v>419.47080499999998</v>
      </c>
      <c r="X22" s="2">
        <v>84.812905999999998</v>
      </c>
      <c r="Y22" s="2">
        <v>2486.287491</v>
      </c>
      <c r="Z22" s="2">
        <v>120.96123559999999</v>
      </c>
      <c r="AA22" s="2">
        <v>1743.2797069999999</v>
      </c>
      <c r="AB22" s="2">
        <v>175.80611289999999</v>
      </c>
      <c r="AC22" s="2">
        <v>1199.44218</v>
      </c>
      <c r="AD22" s="2">
        <v>209.95949859999999</v>
      </c>
      <c r="AE22" s="2">
        <v>1004.333067</v>
      </c>
      <c r="AF22" s="2">
        <v>209.55834350000001</v>
      </c>
      <c r="AG22" s="2">
        <v>1006.2556509999999</v>
      </c>
      <c r="AH22" s="2">
        <v>81.644070450434597</v>
      </c>
      <c r="AI22" s="2">
        <v>658.94715562087003</v>
      </c>
      <c r="AJ22" s="2">
        <v>479.62549922491797</v>
      </c>
    </row>
    <row r="23" spans="1:36" x14ac:dyDescent="0.2">
      <c r="A23">
        <v>2021</v>
      </c>
      <c r="B23">
        <v>537.99129230000005</v>
      </c>
      <c r="C23" s="1">
        <v>502.70345500000002</v>
      </c>
      <c r="D23" s="1">
        <v>419.47080499999998</v>
      </c>
      <c r="E23">
        <v>84.812905999999998</v>
      </c>
      <c r="F23">
        <v>2486.287491</v>
      </c>
      <c r="G23">
        <v>120.96123559999999</v>
      </c>
      <c r="H23">
        <v>1743.2797069999999</v>
      </c>
      <c r="I23">
        <v>175.80611289999999</v>
      </c>
      <c r="J23">
        <v>1199.44218</v>
      </c>
      <c r="K23">
        <v>209.95949859999999</v>
      </c>
      <c r="L23">
        <v>1004.333067</v>
      </c>
      <c r="M23">
        <v>209.55834350000001</v>
      </c>
      <c r="N23">
        <v>1006.2556509999999</v>
      </c>
      <c r="O23">
        <v>81.644070450434597</v>
      </c>
      <c r="P23">
        <v>658.94715562087003</v>
      </c>
      <c r="Q23">
        <v>479.62549922491797</v>
      </c>
      <c r="T23">
        <v>2022</v>
      </c>
      <c r="U23" s="2">
        <v>440.20942609999997</v>
      </c>
      <c r="V23" s="3">
        <v>354.85845499999999</v>
      </c>
      <c r="W23" s="3">
        <v>397.34510299999999</v>
      </c>
      <c r="X23" s="2">
        <v>65.242429240000007</v>
      </c>
      <c r="Y23" s="2">
        <v>2161.188791</v>
      </c>
      <c r="Z23" s="2">
        <v>88.548088109999995</v>
      </c>
      <c r="AA23" s="2">
        <v>1592.3687319999999</v>
      </c>
      <c r="AB23" s="2">
        <v>137.7086285</v>
      </c>
      <c r="AC23" s="2">
        <v>1023.909746</v>
      </c>
      <c r="AD23" s="2">
        <v>173.3399143</v>
      </c>
      <c r="AE23" s="2">
        <v>813.43761659999996</v>
      </c>
      <c r="AF23" s="2">
        <v>177.68721070000001</v>
      </c>
      <c r="AG23" s="2">
        <v>793.53604680000001</v>
      </c>
      <c r="AH23" s="2">
        <v>71.558401685418801</v>
      </c>
      <c r="AI23" s="2">
        <v>615.17498481212294</v>
      </c>
      <c r="AJ23" s="2">
        <v>393.55708974653101</v>
      </c>
    </row>
    <row r="24" spans="1:36" x14ac:dyDescent="0.2">
      <c r="A24">
        <v>2022</v>
      </c>
      <c r="B24">
        <v>440.20942609999997</v>
      </c>
      <c r="C24" s="1">
        <v>354.85845499999999</v>
      </c>
      <c r="D24" s="1">
        <v>397.34510299999999</v>
      </c>
      <c r="E24">
        <v>65.242429240000007</v>
      </c>
      <c r="F24">
        <v>2161.188791</v>
      </c>
      <c r="G24">
        <v>88.548088109999995</v>
      </c>
      <c r="H24">
        <v>1592.3687319999999</v>
      </c>
      <c r="I24">
        <v>137.7086285</v>
      </c>
      <c r="J24">
        <v>1023.909746</v>
      </c>
      <c r="K24">
        <v>173.3399143</v>
      </c>
      <c r="L24">
        <v>813.43761659999996</v>
      </c>
      <c r="M24">
        <v>177.68721070000001</v>
      </c>
      <c r="N24">
        <v>793.53604680000001</v>
      </c>
      <c r="O24">
        <v>71.558401685418801</v>
      </c>
      <c r="P24">
        <v>615.17498481212294</v>
      </c>
      <c r="Q24">
        <v>393.55708974653101</v>
      </c>
      <c r="T24">
        <v>2023</v>
      </c>
      <c r="U24" s="2">
        <v>555.43772909999996</v>
      </c>
      <c r="V24" s="3">
        <v>461.400643</v>
      </c>
      <c r="W24" s="3">
        <v>485.55469599999998</v>
      </c>
      <c r="X24" s="2">
        <v>84.809224029999996</v>
      </c>
      <c r="Y24" s="2">
        <v>2641.6365930000002</v>
      </c>
      <c r="Z24" s="2">
        <v>119.2736986</v>
      </c>
      <c r="AA24" s="2">
        <v>1878.328184</v>
      </c>
      <c r="AB24" s="2">
        <v>181.58446319999999</v>
      </c>
      <c r="AC24" s="2">
        <v>1233.7792870000001</v>
      </c>
      <c r="AD24" s="2">
        <v>234.0658382</v>
      </c>
      <c r="AE24" s="2">
        <v>957.14586699999995</v>
      </c>
      <c r="AF24" s="2">
        <v>238.91550369999999</v>
      </c>
      <c r="AG24" s="2">
        <v>937.71708479999995</v>
      </c>
      <c r="AH24" s="2">
        <v>77.520900034950998</v>
      </c>
      <c r="AI24" s="2">
        <v>716.50055558708902</v>
      </c>
      <c r="AJ24" s="2">
        <v>496.34277874654902</v>
      </c>
    </row>
    <row r="25" spans="1:36" x14ac:dyDescent="0.2">
      <c r="A25">
        <v>2023</v>
      </c>
      <c r="B25">
        <v>555.43772909999996</v>
      </c>
      <c r="C25" s="1">
        <v>461.400643</v>
      </c>
      <c r="D25" s="1">
        <v>485.55469599999998</v>
      </c>
      <c r="E25">
        <v>84.809224029999996</v>
      </c>
      <c r="F25">
        <v>2641.6365930000002</v>
      </c>
      <c r="G25">
        <v>119.2736986</v>
      </c>
      <c r="H25">
        <v>1878.328184</v>
      </c>
      <c r="I25">
        <v>181.58446319999999</v>
      </c>
      <c r="J25">
        <v>1233.7792870000001</v>
      </c>
      <c r="K25">
        <v>234.0658382</v>
      </c>
      <c r="L25">
        <v>957.14586699999995</v>
      </c>
      <c r="M25">
        <v>238.91550369999999</v>
      </c>
      <c r="N25">
        <v>937.71708479999995</v>
      </c>
      <c r="O25">
        <v>77.520900034950998</v>
      </c>
      <c r="P25">
        <v>716.50055558708902</v>
      </c>
      <c r="Q25">
        <v>496.34277874654902</v>
      </c>
    </row>
    <row r="33" spans="1:30" x14ac:dyDescent="0.2">
      <c r="A33" t="s">
        <v>22</v>
      </c>
      <c r="B33" t="s">
        <v>1</v>
      </c>
      <c r="C33" t="s">
        <v>2</v>
      </c>
      <c r="D33" t="s">
        <v>3</v>
      </c>
      <c r="E33" t="s">
        <v>4</v>
      </c>
      <c r="F33" t="s">
        <v>5</v>
      </c>
      <c r="G33" t="s">
        <v>6</v>
      </c>
      <c r="H33" t="s">
        <v>7</v>
      </c>
      <c r="I33" t="s">
        <v>8</v>
      </c>
      <c r="J33" t="s">
        <v>9</v>
      </c>
      <c r="K33" t="s">
        <v>10</v>
      </c>
      <c r="L33" t="s">
        <v>11</v>
      </c>
      <c r="M33" t="s">
        <v>12</v>
      </c>
      <c r="N33" t="s">
        <v>13</v>
      </c>
      <c r="T33">
        <v>2001</v>
      </c>
      <c r="U33" s="2">
        <v>59.776919159999998</v>
      </c>
      <c r="V33" s="2">
        <v>117.0114562</v>
      </c>
      <c r="W33" s="2">
        <v>79.818876340000003</v>
      </c>
      <c r="X33" s="2">
        <v>87.630704390000005</v>
      </c>
      <c r="Y33" s="2">
        <v>76.317805719999996</v>
      </c>
      <c r="Z33" s="2">
        <v>91.650752940000004</v>
      </c>
      <c r="AA33" s="2">
        <v>83.034707979999993</v>
      </c>
      <c r="AB33" s="2">
        <v>84.236875490000003</v>
      </c>
      <c r="AC33" s="2">
        <v>73.969627720000005</v>
      </c>
      <c r="AD33" s="2">
        <v>94.560221159999998</v>
      </c>
    </row>
    <row r="34" spans="1:30" x14ac:dyDescent="0.2">
      <c r="A34" t="s">
        <v>22</v>
      </c>
      <c r="B34" t="s">
        <v>1</v>
      </c>
      <c r="C34" t="s">
        <v>2</v>
      </c>
      <c r="D34" t="s">
        <v>3</v>
      </c>
      <c r="E34" t="s">
        <v>4</v>
      </c>
      <c r="F34" t="s">
        <v>5</v>
      </c>
      <c r="G34" t="s">
        <v>6</v>
      </c>
      <c r="H34" t="s">
        <v>7</v>
      </c>
      <c r="I34" t="s">
        <v>8</v>
      </c>
      <c r="J34" t="s">
        <v>9</v>
      </c>
      <c r="K34" t="s">
        <v>10</v>
      </c>
      <c r="L34" t="s">
        <v>11</v>
      </c>
      <c r="M34" t="s">
        <v>12</v>
      </c>
      <c r="N34" t="s">
        <v>13</v>
      </c>
      <c r="O34" t="s">
        <v>14</v>
      </c>
      <c r="P34" t="s">
        <v>15</v>
      </c>
      <c r="Q34" t="s">
        <v>16</v>
      </c>
      <c r="T34">
        <v>2002</v>
      </c>
      <c r="U34" s="2">
        <v>24.80454202</v>
      </c>
      <c r="V34" s="2">
        <v>156.98295680000001</v>
      </c>
      <c r="W34" s="2">
        <v>36.197847090000003</v>
      </c>
      <c r="X34" s="2">
        <v>107.5724293</v>
      </c>
      <c r="Y34" s="2">
        <v>39.479233190000002</v>
      </c>
      <c r="Z34" s="2">
        <v>98.631357120000004</v>
      </c>
      <c r="AA34" s="2">
        <v>39.502635359999999</v>
      </c>
      <c r="AB34" s="2">
        <v>98.572925889999993</v>
      </c>
      <c r="AC34" s="2">
        <v>42.804457919999997</v>
      </c>
      <c r="AD34" s="2">
        <v>90.96927135</v>
      </c>
    </row>
    <row r="35" spans="1:30" x14ac:dyDescent="0.2">
      <c r="A35">
        <v>2001</v>
      </c>
      <c r="B35">
        <f>B3/B2-1</f>
        <v>-0.11758542399999994</v>
      </c>
      <c r="C35">
        <f t="shared" ref="C35:N35" si="0">C3/C2-1</f>
        <v>-0.259005445</v>
      </c>
      <c r="D35">
        <f t="shared" si="0"/>
        <v>-5.605359199999993E-2</v>
      </c>
      <c r="E35">
        <f t="shared" si="0"/>
        <v>-0.40223080840000003</v>
      </c>
      <c r="F35">
        <f t="shared" si="0"/>
        <v>0.17011456199999997</v>
      </c>
      <c r="G35">
        <f t="shared" si="0"/>
        <v>-0.2018112366</v>
      </c>
      <c r="H35">
        <f t="shared" si="0"/>
        <v>-0.12369295609999997</v>
      </c>
      <c r="I35">
        <f t="shared" si="0"/>
        <v>-0.23682194280000002</v>
      </c>
      <c r="J35">
        <f t="shared" si="0"/>
        <v>-8.3492470599999979E-2</v>
      </c>
      <c r="K35">
        <f t="shared" si="0"/>
        <v>-0.16965292020000011</v>
      </c>
      <c r="L35">
        <f t="shared" si="0"/>
        <v>-0.15763124509999993</v>
      </c>
      <c r="M35">
        <f t="shared" si="0"/>
        <v>-0.26030372279999991</v>
      </c>
      <c r="N35">
        <f t="shared" si="0"/>
        <v>-5.439778839999998E-2</v>
      </c>
      <c r="O35">
        <f t="shared" ref="O35:Q50" si="1">O3/O2-1</f>
        <v>-7.082326881855594E-2</v>
      </c>
      <c r="P35">
        <f t="shared" si="1"/>
        <v>-5.0326426703990013E-2</v>
      </c>
      <c r="Q35">
        <f t="shared" si="1"/>
        <v>-0.1506818941233079</v>
      </c>
      <c r="T35">
        <v>2003</v>
      </c>
      <c r="U35" s="2">
        <v>26.321493230000002</v>
      </c>
      <c r="V35" s="2">
        <v>237.74747210000001</v>
      </c>
      <c r="W35" s="2">
        <v>43.00792045</v>
      </c>
      <c r="X35" s="2">
        <v>145.50502359999999</v>
      </c>
      <c r="Y35" s="2">
        <v>45.660449890000002</v>
      </c>
      <c r="Z35" s="2">
        <v>137.0522737</v>
      </c>
      <c r="AA35" s="2">
        <v>47.296254650000002</v>
      </c>
      <c r="AB35" s="2">
        <v>132.31213600000001</v>
      </c>
      <c r="AC35" s="2">
        <v>52.158722779999998</v>
      </c>
      <c r="AD35" s="2">
        <v>119.97741019999999</v>
      </c>
    </row>
    <row r="36" spans="1:30" x14ac:dyDescent="0.2">
      <c r="A36">
        <v>2002</v>
      </c>
      <c r="B36">
        <f t="shared" ref="B36:N57" si="2">B4/B3-1</f>
        <v>-0.21584619064588073</v>
      </c>
      <c r="C36">
        <f t="shared" si="2"/>
        <v>-0.32132330985886937</v>
      </c>
      <c r="D36">
        <f t="shared" si="2"/>
        <v>-0.1797261736070932</v>
      </c>
      <c r="E36">
        <f t="shared" si="2"/>
        <v>-0.5850481696186498</v>
      </c>
      <c r="F36">
        <f t="shared" si="2"/>
        <v>0.34160330875362632</v>
      </c>
      <c r="G36">
        <f t="shared" si="2"/>
        <v>-0.54650016700548298</v>
      </c>
      <c r="H36">
        <f t="shared" si="2"/>
        <v>0.22756549828983963</v>
      </c>
      <c r="I36">
        <f t="shared" si="2"/>
        <v>-0.4826995768871537</v>
      </c>
      <c r="J36">
        <f t="shared" si="2"/>
        <v>7.6165268217380788E-2</v>
      </c>
      <c r="K36">
        <f t="shared" si="2"/>
        <v>-0.52426357217376218</v>
      </c>
      <c r="L36">
        <f t="shared" si="2"/>
        <v>0.17018734748420083</v>
      </c>
      <c r="M36">
        <f t="shared" si="2"/>
        <v>-0.42132386981817305</v>
      </c>
      <c r="N36">
        <f t="shared" si="2"/>
        <v>-3.7975268732969192E-2</v>
      </c>
      <c r="O36">
        <f t="shared" si="1"/>
        <v>-0.27996113096799757</v>
      </c>
      <c r="P36">
        <f t="shared" si="1"/>
        <v>8.9043329315148023E-2</v>
      </c>
      <c r="Q36">
        <f t="shared" si="1"/>
        <v>-0.2487063856856403</v>
      </c>
      <c r="T36">
        <v>2004</v>
      </c>
      <c r="U36" s="2">
        <v>26.501820410000001</v>
      </c>
      <c r="V36" s="2">
        <v>281.38516989999999</v>
      </c>
      <c r="W36" s="2">
        <v>44.797632419999999</v>
      </c>
      <c r="X36" s="2">
        <v>166.46458390000001</v>
      </c>
      <c r="Y36" s="2">
        <v>49.3786737</v>
      </c>
      <c r="Z36" s="2">
        <v>151.02105180000001</v>
      </c>
      <c r="AA36" s="2">
        <v>50.791078380000002</v>
      </c>
      <c r="AB36" s="2">
        <v>146.8214395</v>
      </c>
      <c r="AC36" s="2">
        <v>55.034958459999999</v>
      </c>
      <c r="AD36" s="2">
        <v>135.49967960000001</v>
      </c>
    </row>
    <row r="37" spans="1:30" x14ac:dyDescent="0.2">
      <c r="A37">
        <v>2003</v>
      </c>
      <c r="B37">
        <f t="shared" si="2"/>
        <v>0.28181557458095163</v>
      </c>
      <c r="C37">
        <f t="shared" si="2"/>
        <v>0.28339437169850545</v>
      </c>
      <c r="D37">
        <f t="shared" si="2"/>
        <v>0.25222507705891961</v>
      </c>
      <c r="E37">
        <f t="shared" si="2"/>
        <v>6.1156186990950268E-2</v>
      </c>
      <c r="F37">
        <f t="shared" si="2"/>
        <v>0.51447951386783908</v>
      </c>
      <c r="G37">
        <f t="shared" si="2"/>
        <v>0.18813476235390092</v>
      </c>
      <c r="H37">
        <f t="shared" si="2"/>
        <v>0.35262375821422487</v>
      </c>
      <c r="I37">
        <f t="shared" si="2"/>
        <v>0.15656881353930885</v>
      </c>
      <c r="J37">
        <f t="shared" si="2"/>
        <v>0.38954058528521629</v>
      </c>
      <c r="K37">
        <f t="shared" si="2"/>
        <v>0.19729365443531255</v>
      </c>
      <c r="L37">
        <f t="shared" si="2"/>
        <v>0.34227664244896672</v>
      </c>
      <c r="M37">
        <f t="shared" si="2"/>
        <v>0.21853482825276727</v>
      </c>
      <c r="N37">
        <f t="shared" si="2"/>
        <v>0.31887843465726506</v>
      </c>
      <c r="O37">
        <f t="shared" si="1"/>
        <v>8.8585573710096677E-2</v>
      </c>
      <c r="P37">
        <f t="shared" si="1"/>
        <v>0.17750575388586243</v>
      </c>
      <c r="Q37">
        <f t="shared" si="1"/>
        <v>0.26999688304741798</v>
      </c>
      <c r="T37">
        <v>2005</v>
      </c>
      <c r="U37" s="2">
        <v>26.18582996</v>
      </c>
      <c r="V37" s="2">
        <v>308.36032280000001</v>
      </c>
      <c r="W37" s="2">
        <v>46.599514149999997</v>
      </c>
      <c r="X37" s="2">
        <v>173.27800780000001</v>
      </c>
      <c r="Y37" s="2">
        <v>51.139512789999998</v>
      </c>
      <c r="Z37" s="2">
        <v>157.8949532</v>
      </c>
      <c r="AA37" s="2">
        <v>54.045314490000003</v>
      </c>
      <c r="AB37" s="2">
        <v>149.4055693</v>
      </c>
      <c r="AC37" s="2">
        <v>56.855150119999998</v>
      </c>
      <c r="AD37" s="2">
        <v>142.02180379999999</v>
      </c>
    </row>
    <row r="38" spans="1:30" x14ac:dyDescent="0.2">
      <c r="A38">
        <v>2004</v>
      </c>
      <c r="B38">
        <f t="shared" si="2"/>
        <v>0.10697951722346599</v>
      </c>
      <c r="C38">
        <f t="shared" si="2"/>
        <v>5.2707294252786197E-2</v>
      </c>
      <c r="D38">
        <f t="shared" si="2"/>
        <v>0.13199104162504471</v>
      </c>
      <c r="E38">
        <f t="shared" si="2"/>
        <v>6.8509479467704359E-3</v>
      </c>
      <c r="F38">
        <f t="shared" si="2"/>
        <v>0.18354642181703351</v>
      </c>
      <c r="G38">
        <f t="shared" si="2"/>
        <v>4.1613543535095499E-2</v>
      </c>
      <c r="H38">
        <f t="shared" si="2"/>
        <v>0.14404698739212485</v>
      </c>
      <c r="I38">
        <f t="shared" si="2"/>
        <v>8.1432044996436082E-2</v>
      </c>
      <c r="J38">
        <f t="shared" si="2"/>
        <v>0.10192299421881112</v>
      </c>
      <c r="K38">
        <f t="shared" si="2"/>
        <v>7.389218778235751E-2</v>
      </c>
      <c r="L38">
        <f t="shared" si="2"/>
        <v>0.10965965737262362</v>
      </c>
      <c r="M38">
        <f t="shared" si="2"/>
        <v>5.5143905500363966E-2</v>
      </c>
      <c r="N38">
        <f t="shared" si="2"/>
        <v>0.12937659992930906</v>
      </c>
      <c r="O38">
        <f t="shared" si="1"/>
        <v>5.9027293447163398E-2</v>
      </c>
      <c r="P38">
        <f t="shared" si="1"/>
        <v>4.5279412619668502E-2</v>
      </c>
      <c r="Q38">
        <f t="shared" si="1"/>
        <v>9.2442596826469714E-2</v>
      </c>
      <c r="T38">
        <v>2006</v>
      </c>
      <c r="U38" s="2">
        <v>29.165336329999999</v>
      </c>
      <c r="V38" s="2">
        <v>366.90977070000002</v>
      </c>
      <c r="W38" s="2">
        <v>50.275494590000001</v>
      </c>
      <c r="X38" s="2">
        <v>212.8481669</v>
      </c>
      <c r="Y38" s="2">
        <v>59.224156309999998</v>
      </c>
      <c r="Z38" s="2">
        <v>180.68719809999999</v>
      </c>
      <c r="AA38" s="2">
        <v>61.640938439999999</v>
      </c>
      <c r="AB38" s="2">
        <v>173.6029193</v>
      </c>
      <c r="AC38" s="2">
        <v>65.487034589999993</v>
      </c>
      <c r="AD38" s="2">
        <v>163.4071069</v>
      </c>
    </row>
    <row r="39" spans="1:30" x14ac:dyDescent="0.2">
      <c r="A39">
        <v>2005</v>
      </c>
      <c r="B39">
        <f t="shared" si="2"/>
        <v>4.8282521725771854E-2</v>
      </c>
      <c r="C39">
        <f t="shared" si="2"/>
        <v>2.774016144678515E-2</v>
      </c>
      <c r="D39">
        <f t="shared" si="2"/>
        <v>5.3571970678892189E-2</v>
      </c>
      <c r="E39">
        <f t="shared" si="2"/>
        <v>-1.1923348853453364E-2</v>
      </c>
      <c r="F39">
        <f t="shared" si="2"/>
        <v>9.5865581365167873E-2</v>
      </c>
      <c r="G39">
        <f t="shared" si="2"/>
        <v>4.022270001026973E-2</v>
      </c>
      <c r="H39">
        <f t="shared" si="2"/>
        <v>4.0930171093288115E-2</v>
      </c>
      <c r="I39">
        <f t="shared" si="2"/>
        <v>3.565991060630691E-2</v>
      </c>
      <c r="J39">
        <f t="shared" si="2"/>
        <v>4.5516180148865715E-2</v>
      </c>
      <c r="K39">
        <f t="shared" si="2"/>
        <v>6.4071018253501366E-2</v>
      </c>
      <c r="L39">
        <f t="shared" si="2"/>
        <v>1.7600493557345942E-2</v>
      </c>
      <c r="M39">
        <f t="shared" si="2"/>
        <v>3.3073372106257493E-2</v>
      </c>
      <c r="N39">
        <f t="shared" si="2"/>
        <v>4.8133871749760138E-2</v>
      </c>
      <c r="O39">
        <f t="shared" si="1"/>
        <v>-5.4266235100264515E-2</v>
      </c>
      <c r="P39">
        <f t="shared" si="1"/>
        <v>0.1084334985313955</v>
      </c>
      <c r="Q39">
        <f t="shared" si="1"/>
        <v>4.1158401746150375E-2</v>
      </c>
      <c r="T39">
        <v>2007</v>
      </c>
      <c r="U39" s="2">
        <v>29.108232569999998</v>
      </c>
      <c r="V39" s="2">
        <v>412.87494329999998</v>
      </c>
      <c r="W39" s="2">
        <v>50.545772200000002</v>
      </c>
      <c r="X39" s="2">
        <v>237.7658773</v>
      </c>
      <c r="Y39" s="2">
        <v>59.99807552</v>
      </c>
      <c r="Z39" s="2">
        <v>200.30742269999999</v>
      </c>
      <c r="AA39" s="2">
        <v>60.548518680000001</v>
      </c>
      <c r="AB39" s="2">
        <v>198.48643920000001</v>
      </c>
      <c r="AC39" s="2">
        <v>64.724076879999998</v>
      </c>
      <c r="AD39" s="2">
        <v>185.68144119999999</v>
      </c>
    </row>
    <row r="40" spans="1:30" x14ac:dyDescent="0.2">
      <c r="A40">
        <v>2006</v>
      </c>
      <c r="B40">
        <f t="shared" si="2"/>
        <v>0.15845216977843357</v>
      </c>
      <c r="C40">
        <f t="shared" si="2"/>
        <v>9.0114974729409658E-2</v>
      </c>
      <c r="D40">
        <f t="shared" si="2"/>
        <v>0.21570881382442475</v>
      </c>
      <c r="E40">
        <f t="shared" si="2"/>
        <v>0.1137831557965252</v>
      </c>
      <c r="F40">
        <f t="shared" si="2"/>
        <v>0.18987348102490698</v>
      </c>
      <c r="G40">
        <f t="shared" si="2"/>
        <v>7.8884522876511598E-2</v>
      </c>
      <c r="H40">
        <f t="shared" si="2"/>
        <v>0.22836226940970161</v>
      </c>
      <c r="I40">
        <f t="shared" si="2"/>
        <v>0.15808995977726448</v>
      </c>
      <c r="J40">
        <f t="shared" si="2"/>
        <v>0.14435068656773242</v>
      </c>
      <c r="K40">
        <f t="shared" si="2"/>
        <v>0.14054176613969771</v>
      </c>
      <c r="L40">
        <f t="shared" si="2"/>
        <v>0.16195748333459203</v>
      </c>
      <c r="M40">
        <f t="shared" si="2"/>
        <v>0.15182238463501219</v>
      </c>
      <c r="N40">
        <f t="shared" si="2"/>
        <v>0.15057760518318397</v>
      </c>
      <c r="O40">
        <f t="shared" si="1"/>
        <v>0.11084416834655442</v>
      </c>
      <c r="P40">
        <f t="shared" si="1"/>
        <v>4.2857304369258831E-2</v>
      </c>
      <c r="Q40">
        <f t="shared" si="1"/>
        <v>0.1515370826262632</v>
      </c>
      <c r="T40">
        <v>2008</v>
      </c>
      <c r="U40" s="2">
        <v>15.803373329999999</v>
      </c>
      <c r="V40" s="2">
        <v>303.3652525</v>
      </c>
      <c r="W40" s="2">
        <v>25.887480190000002</v>
      </c>
      <c r="X40" s="2">
        <v>185.1935493</v>
      </c>
      <c r="Y40" s="2">
        <v>30.354976870000002</v>
      </c>
      <c r="Z40" s="2">
        <v>157.93767070000001</v>
      </c>
      <c r="AA40" s="2">
        <v>32.785628879999997</v>
      </c>
      <c r="AB40" s="2">
        <v>146.22853069999999</v>
      </c>
      <c r="AC40" s="2">
        <v>33.590136600000001</v>
      </c>
      <c r="AD40" s="2">
        <v>142.72625310000001</v>
      </c>
    </row>
    <row r="41" spans="1:30" x14ac:dyDescent="0.2">
      <c r="A41">
        <v>2007</v>
      </c>
      <c r="B41">
        <f t="shared" si="2"/>
        <v>5.146249667050351E-2</v>
      </c>
      <c r="C41">
        <f t="shared" si="2"/>
        <v>0.10752734280348397</v>
      </c>
      <c r="D41">
        <f t="shared" si="2"/>
        <v>1.4035750185052098E-2</v>
      </c>
      <c r="E41">
        <f t="shared" si="2"/>
        <v>-1.9579325043223017E-3</v>
      </c>
      <c r="F41">
        <f t="shared" si="2"/>
        <v>0.12527650193753748</v>
      </c>
      <c r="G41">
        <f t="shared" si="2"/>
        <v>5.375931399663747E-3</v>
      </c>
      <c r="H41">
        <f t="shared" si="2"/>
        <v>0.11706800562537523</v>
      </c>
      <c r="I41">
        <f t="shared" si="2"/>
        <v>1.3067627438186458E-2</v>
      </c>
      <c r="J41">
        <f t="shared" si="2"/>
        <v>0.10858668907545588</v>
      </c>
      <c r="K41">
        <f t="shared" si="2"/>
        <v>-1.7722309031088734E-2</v>
      </c>
      <c r="L41">
        <f t="shared" si="2"/>
        <v>0.14333583790143112</v>
      </c>
      <c r="M41">
        <f t="shared" si="2"/>
        <v>-1.1650515476486434E-2</v>
      </c>
      <c r="N41">
        <f t="shared" si="2"/>
        <v>0.13631190663960036</v>
      </c>
      <c r="O41">
        <f t="shared" si="1"/>
        <v>-0.11890682997148916</v>
      </c>
      <c r="P41">
        <f t="shared" si="1"/>
        <v>0.19336138701977545</v>
      </c>
      <c r="Q41">
        <f t="shared" si="1"/>
        <v>6.0402799772655724E-2</v>
      </c>
      <c r="T41">
        <v>2009</v>
      </c>
      <c r="U41" s="2">
        <v>18.857962650000001</v>
      </c>
      <c r="V41" s="2">
        <v>407.83661549999999</v>
      </c>
      <c r="W41" s="2">
        <v>31.72840188</v>
      </c>
      <c r="X41" s="2">
        <v>242.40009599999999</v>
      </c>
      <c r="Y41" s="2">
        <v>36.710524280000001</v>
      </c>
      <c r="Z41" s="2">
        <v>209.50307340000001</v>
      </c>
      <c r="AA41" s="2">
        <v>39.872633919999998</v>
      </c>
      <c r="AB41" s="2">
        <v>192.88837749999999</v>
      </c>
      <c r="AC41" s="2">
        <v>42.62791206</v>
      </c>
      <c r="AD41" s="2">
        <v>180.42093299999999</v>
      </c>
    </row>
    <row r="42" spans="1:30" x14ac:dyDescent="0.2">
      <c r="A42">
        <v>2008</v>
      </c>
      <c r="B42">
        <f t="shared" si="2"/>
        <v>-0.36794994480231347</v>
      </c>
      <c r="C42">
        <f t="shared" si="2"/>
        <v>-0.37411598020743131</v>
      </c>
      <c r="D42">
        <f t="shared" si="2"/>
        <v>-0.36263580203061807</v>
      </c>
      <c r="E42">
        <f t="shared" si="2"/>
        <v>-0.45708234630887445</v>
      </c>
      <c r="F42">
        <f t="shared" si="2"/>
        <v>-0.26523695026081762</v>
      </c>
      <c r="G42">
        <f t="shared" si="2"/>
        <v>-0.48784084082110435</v>
      </c>
      <c r="H42">
        <f t="shared" si="2"/>
        <v>-0.22110964195954452</v>
      </c>
      <c r="I42">
        <f t="shared" si="2"/>
        <v>-0.4940674912167583</v>
      </c>
      <c r="J42">
        <f t="shared" si="2"/>
        <v>-0.21152362418170123</v>
      </c>
      <c r="K42">
        <f t="shared" si="2"/>
        <v>-0.45852302261476241</v>
      </c>
      <c r="L42">
        <f t="shared" si="2"/>
        <v>-0.26328200914191224</v>
      </c>
      <c r="M42">
        <f t="shared" si="2"/>
        <v>-0.48102563652971175</v>
      </c>
      <c r="N42">
        <f t="shared" si="2"/>
        <v>-0.23133808000624234</v>
      </c>
      <c r="O42">
        <f t="shared" si="1"/>
        <v>-0.42829015183740848</v>
      </c>
      <c r="P42">
        <f t="shared" si="1"/>
        <v>0.10554325276861953</v>
      </c>
      <c r="Q42">
        <f t="shared" si="1"/>
        <v>-0.36592192121511924</v>
      </c>
      <c r="T42">
        <v>2010</v>
      </c>
      <c r="U42" s="2">
        <v>20.624913670000002</v>
      </c>
      <c r="V42" s="2">
        <v>500.59328699999998</v>
      </c>
      <c r="W42" s="2">
        <v>34.487619500000001</v>
      </c>
      <c r="X42" s="2">
        <v>299.3739051</v>
      </c>
      <c r="Y42" s="2">
        <v>40.178409619999996</v>
      </c>
      <c r="Z42" s="2">
        <v>256.97117989999998</v>
      </c>
      <c r="AA42" s="2">
        <v>46.526330999999999</v>
      </c>
      <c r="AB42" s="2">
        <v>221.9107569</v>
      </c>
      <c r="AC42" s="2">
        <v>48.710504759999999</v>
      </c>
      <c r="AD42" s="2">
        <v>211.96030260000001</v>
      </c>
    </row>
    <row r="43" spans="1:30" x14ac:dyDescent="0.2">
      <c r="A43">
        <v>2009</v>
      </c>
      <c r="B43">
        <f t="shared" si="2"/>
        <v>0.26351776455927389</v>
      </c>
      <c r="C43">
        <f t="shared" si="2"/>
        <v>0.36995887104343295</v>
      </c>
      <c r="D43">
        <f t="shared" si="2"/>
        <v>0.17100249743087748</v>
      </c>
      <c r="E43">
        <f t="shared" si="2"/>
        <v>0.19328717079671764</v>
      </c>
      <c r="F43">
        <f t="shared" si="2"/>
        <v>0.34437484892901504</v>
      </c>
      <c r="G43">
        <f t="shared" si="2"/>
        <v>0.22562727801743598</v>
      </c>
      <c r="H43">
        <f t="shared" si="2"/>
        <v>0.30890140027139701</v>
      </c>
      <c r="I43">
        <f t="shared" si="2"/>
        <v>0.20937414767992202</v>
      </c>
      <c r="J43">
        <f t="shared" si="2"/>
        <v>0.32649210585071642</v>
      </c>
      <c r="K43">
        <f t="shared" si="2"/>
        <v>0.21616193686384455</v>
      </c>
      <c r="L43">
        <f t="shared" si="2"/>
        <v>0.31908852928110565</v>
      </c>
      <c r="M43">
        <f t="shared" si="2"/>
        <v>0.26906039614021693</v>
      </c>
      <c r="N43">
        <f t="shared" si="2"/>
        <v>0.26410473953652747</v>
      </c>
      <c r="O43">
        <f t="shared" si="1"/>
        <v>5.032874176683011E-2</v>
      </c>
      <c r="P43">
        <f t="shared" si="1"/>
        <v>0.20297350829627536</v>
      </c>
      <c r="Q43">
        <f t="shared" si="1"/>
        <v>0.26840224761189724</v>
      </c>
      <c r="T43">
        <v>2011</v>
      </c>
      <c r="U43" s="2">
        <v>19.6136357</v>
      </c>
      <c r="V43" s="2">
        <v>546.87564259999999</v>
      </c>
      <c r="W43" s="2">
        <v>32.765993809999998</v>
      </c>
      <c r="X43" s="2">
        <v>327.35828759999998</v>
      </c>
      <c r="Y43" s="2">
        <v>38.796414169999998</v>
      </c>
      <c r="Z43" s="2">
        <v>276.4745107</v>
      </c>
      <c r="AA43" s="2">
        <v>46.686221160000002</v>
      </c>
      <c r="AB43" s="2">
        <v>229.75129190000001</v>
      </c>
      <c r="AC43" s="2">
        <v>47.41450785</v>
      </c>
      <c r="AD43" s="2">
        <v>226.2223128</v>
      </c>
    </row>
    <row r="44" spans="1:30" x14ac:dyDescent="0.2">
      <c r="A44">
        <v>2010</v>
      </c>
      <c r="B44">
        <f t="shared" si="2"/>
        <v>0.15056125613244542</v>
      </c>
      <c r="C44">
        <f t="shared" si="2"/>
        <v>0.16243418432174295</v>
      </c>
      <c r="D44">
        <f t="shared" si="2"/>
        <v>0.15485577815653784</v>
      </c>
      <c r="E44">
        <f t="shared" si="2"/>
        <v>9.3697874621678778E-2</v>
      </c>
      <c r="F44">
        <f t="shared" si="2"/>
        <v>0.22743586028018115</v>
      </c>
      <c r="G44">
        <f t="shared" si="2"/>
        <v>8.6963649490940043E-2</v>
      </c>
      <c r="H44">
        <f t="shared" si="2"/>
        <v>0.23504037349886198</v>
      </c>
      <c r="I44">
        <f t="shared" si="2"/>
        <v>9.4465699088076116E-2</v>
      </c>
      <c r="J44">
        <f t="shared" si="2"/>
        <v>0.22657475009624362</v>
      </c>
      <c r="K44">
        <f t="shared" si="2"/>
        <v>0.16687377847548035</v>
      </c>
      <c r="L44">
        <f t="shared" si="2"/>
        <v>0.150462043261264</v>
      </c>
      <c r="M44">
        <f t="shared" si="2"/>
        <v>0.14269037365561266</v>
      </c>
      <c r="N44">
        <f t="shared" si="2"/>
        <v>0.17480992407904261</v>
      </c>
      <c r="O44">
        <f t="shared" si="1"/>
        <v>1.4053951552899013E-2</v>
      </c>
      <c r="P44">
        <f t="shared" si="1"/>
        <v>0.13461543961246836</v>
      </c>
      <c r="Q44">
        <f t="shared" si="1"/>
        <v>0.15935576387223405</v>
      </c>
      <c r="T44">
        <v>2012</v>
      </c>
      <c r="U44" s="2">
        <v>19.26219223</v>
      </c>
      <c r="V44" s="2">
        <v>745.31208600000002</v>
      </c>
      <c r="W44" s="2">
        <v>34.344331400000002</v>
      </c>
      <c r="X44" s="2">
        <v>418.01205879999998</v>
      </c>
      <c r="Y44" s="2">
        <v>40.854784180000003</v>
      </c>
      <c r="Z44" s="2">
        <v>351.39935170000001</v>
      </c>
      <c r="AA44" s="2">
        <v>51.215079670000001</v>
      </c>
      <c r="AB44" s="2">
        <v>280.31479730000001</v>
      </c>
      <c r="AC44" s="2">
        <v>52.615677429999998</v>
      </c>
      <c r="AD44" s="2">
        <v>272.85298560000001</v>
      </c>
    </row>
    <row r="45" spans="1:30" x14ac:dyDescent="0.2">
      <c r="A45">
        <v>2011</v>
      </c>
      <c r="B45">
        <f t="shared" si="2"/>
        <v>1.8949738650488435E-2</v>
      </c>
      <c r="C45">
        <f t="shared" si="2"/>
        <v>4.6481265046017572E-2</v>
      </c>
      <c r="D45">
        <f t="shared" si="2"/>
        <v>-7.2542743509109719E-3</v>
      </c>
      <c r="E45">
        <f t="shared" si="2"/>
        <v>-4.903186438404139E-2</v>
      </c>
      <c r="F45">
        <f t="shared" si="2"/>
        <v>9.2455006493125547E-2</v>
      </c>
      <c r="G45">
        <f t="shared" si="2"/>
        <v>-4.9920107997016294E-2</v>
      </c>
      <c r="H45">
        <f t="shared" si="2"/>
        <v>9.3476358571239926E-2</v>
      </c>
      <c r="I45">
        <f t="shared" si="2"/>
        <v>-3.4396469722685841E-2</v>
      </c>
      <c r="J45">
        <f t="shared" si="2"/>
        <v>7.5896957812894517E-2</v>
      </c>
      <c r="K45">
        <f t="shared" si="2"/>
        <v>3.4365520891814771E-3</v>
      </c>
      <c r="L45">
        <f t="shared" si="2"/>
        <v>3.5331928517251754E-2</v>
      </c>
      <c r="M45">
        <f t="shared" si="2"/>
        <v>-2.6606107171039728E-2</v>
      </c>
      <c r="N45">
        <f t="shared" si="2"/>
        <v>6.7286232492857367E-2</v>
      </c>
      <c r="O45">
        <f t="shared" si="1"/>
        <v>5.4845793556376865E-2</v>
      </c>
      <c r="P45">
        <f t="shared" si="1"/>
        <v>-3.4029522292217007E-2</v>
      </c>
      <c r="Q45">
        <f t="shared" si="1"/>
        <v>2.01473388908604E-2</v>
      </c>
      <c r="T45">
        <v>2013</v>
      </c>
      <c r="U45" s="2">
        <v>23.995147299999999</v>
      </c>
      <c r="V45" s="2">
        <v>1045.341097</v>
      </c>
      <c r="W45" s="2">
        <v>43.3741311</v>
      </c>
      <c r="X45" s="2">
        <v>578.29662450000001</v>
      </c>
      <c r="Y45" s="2">
        <v>52.394081239999998</v>
      </c>
      <c r="Z45" s="2">
        <v>478.73944940000001</v>
      </c>
      <c r="AA45" s="2">
        <v>66.351537219999997</v>
      </c>
      <c r="AB45" s="2">
        <v>378.0336471</v>
      </c>
      <c r="AC45" s="2">
        <v>67.294440399999999</v>
      </c>
      <c r="AD45" s="2">
        <v>372.73678860000001</v>
      </c>
    </row>
    <row r="46" spans="1:30" x14ac:dyDescent="0.2">
      <c r="A46">
        <v>2012</v>
      </c>
      <c r="B46">
        <f t="shared" si="2"/>
        <v>0.15990358337991895</v>
      </c>
      <c r="C46">
        <f t="shared" si="2"/>
        <v>0.14177887457867033</v>
      </c>
      <c r="D46">
        <f t="shared" si="2"/>
        <v>0.17223595977161965</v>
      </c>
      <c r="E46">
        <f t="shared" si="2"/>
        <v>-1.7918323526321056E-2</v>
      </c>
      <c r="F46">
        <f t="shared" si="2"/>
        <v>0.36285478441968566</v>
      </c>
      <c r="G46">
        <f t="shared" si="2"/>
        <v>4.8169989872802299E-2</v>
      </c>
      <c r="H46">
        <f t="shared" si="2"/>
        <v>0.27692523645764577</v>
      </c>
      <c r="I46">
        <f t="shared" si="2"/>
        <v>5.3055676769006022E-2</v>
      </c>
      <c r="J46">
        <f t="shared" si="2"/>
        <v>0.27100089917981718</v>
      </c>
      <c r="K46">
        <f t="shared" si="2"/>
        <v>9.7006320012043457E-2</v>
      </c>
      <c r="L46">
        <f t="shared" si="2"/>
        <v>0.22007930828962619</v>
      </c>
      <c r="M46">
        <f t="shared" si="2"/>
        <v>0.1096957411527788</v>
      </c>
      <c r="N46">
        <f t="shared" si="2"/>
        <v>0.20612764595517841</v>
      </c>
      <c r="O46">
        <f t="shared" si="1"/>
        <v>0.15168358424533102</v>
      </c>
      <c r="P46">
        <f t="shared" si="1"/>
        <v>7.1373655804081171E-3</v>
      </c>
      <c r="Q46">
        <f t="shared" si="1"/>
        <v>0.15775080942833375</v>
      </c>
      <c r="T46">
        <v>2014</v>
      </c>
      <c r="U46" s="2">
        <v>26.436832809999999</v>
      </c>
      <c r="V46" s="2">
        <v>1221.8126420000001</v>
      </c>
      <c r="W46" s="2">
        <v>47.098833020000001</v>
      </c>
      <c r="X46" s="2">
        <v>685.81012439999995</v>
      </c>
      <c r="Y46" s="2">
        <v>59.97150783</v>
      </c>
      <c r="Z46" s="2">
        <v>538.60337519999996</v>
      </c>
      <c r="AA46" s="2">
        <v>74.43905986</v>
      </c>
      <c r="AB46" s="2">
        <v>433.9234884</v>
      </c>
      <c r="AC46" s="2">
        <v>76.263745889999996</v>
      </c>
      <c r="AD46" s="2">
        <v>423.54143699999997</v>
      </c>
    </row>
    <row r="47" spans="1:30" x14ac:dyDescent="0.2">
      <c r="A47">
        <v>2013</v>
      </c>
      <c r="B47">
        <f t="shared" si="2"/>
        <v>0.32307752064583184</v>
      </c>
      <c r="C47">
        <f t="shared" si="2"/>
        <v>0.32603789142859974</v>
      </c>
      <c r="D47">
        <f t="shared" si="2"/>
        <v>0.31759469760613279</v>
      </c>
      <c r="E47">
        <f t="shared" si="2"/>
        <v>0.24571217094535247</v>
      </c>
      <c r="F47">
        <f t="shared" si="2"/>
        <v>0.40255487149043767</v>
      </c>
      <c r="G47">
        <f t="shared" si="2"/>
        <v>0.26291965316873211</v>
      </c>
      <c r="H47">
        <f t="shared" si="2"/>
        <v>0.38344483687895003</v>
      </c>
      <c r="I47">
        <f t="shared" si="2"/>
        <v>0.28244665322816531</v>
      </c>
      <c r="J47">
        <f t="shared" si="2"/>
        <v>0.36238000179554675</v>
      </c>
      <c r="K47">
        <f t="shared" si="2"/>
        <v>0.29554689063319772</v>
      </c>
      <c r="L47">
        <f t="shared" si="2"/>
        <v>0.34860396504655022</v>
      </c>
      <c r="M47">
        <f t="shared" si="2"/>
        <v>0.2789807845680341</v>
      </c>
      <c r="N47">
        <f t="shared" si="2"/>
        <v>0.3660718711959734</v>
      </c>
      <c r="O47">
        <f t="shared" si="1"/>
        <v>0.14069692927734567</v>
      </c>
      <c r="P47">
        <f t="shared" si="1"/>
        <v>0.15988527000914843</v>
      </c>
      <c r="Q47">
        <f t="shared" si="1"/>
        <v>0.32220577834448294</v>
      </c>
      <c r="T47">
        <v>2015</v>
      </c>
      <c r="U47" s="2">
        <v>25.71689113</v>
      </c>
      <c r="V47" s="2">
        <v>1277.8167780000001</v>
      </c>
      <c r="W47" s="2">
        <v>46.951134359999998</v>
      </c>
      <c r="X47" s="2">
        <v>699.90800869999998</v>
      </c>
      <c r="Y47" s="2">
        <v>59.420545320000002</v>
      </c>
      <c r="Z47" s="2">
        <v>553.03220090000002</v>
      </c>
      <c r="AA47" s="2">
        <v>72.706136279999996</v>
      </c>
      <c r="AB47" s="2">
        <v>451.97663690000002</v>
      </c>
      <c r="AC47" s="2">
        <v>74.511600569999999</v>
      </c>
      <c r="AD47" s="2">
        <v>441.02495060000001</v>
      </c>
    </row>
    <row r="48" spans="1:30" x14ac:dyDescent="0.2">
      <c r="A48">
        <v>2014</v>
      </c>
      <c r="B48">
        <f t="shared" si="2"/>
        <v>0.13463821536602638</v>
      </c>
      <c r="C48">
        <f t="shared" si="2"/>
        <v>0.14804682111354039</v>
      </c>
      <c r="D48">
        <f t="shared" si="2"/>
        <v>0.12169035850009724</v>
      </c>
      <c r="E48">
        <f t="shared" si="2"/>
        <v>0.10175747118668443</v>
      </c>
      <c r="F48">
        <f t="shared" si="2"/>
        <v>0.1688171884817804</v>
      </c>
      <c r="G48">
        <f t="shared" si="2"/>
        <v>8.5873810622571822E-2</v>
      </c>
      <c r="H48">
        <f t="shared" si="2"/>
        <v>0.18591410591918467</v>
      </c>
      <c r="I48">
        <f t="shared" si="2"/>
        <v>0.14462371341698521</v>
      </c>
      <c r="J48">
        <f t="shared" si="2"/>
        <v>0.12504489837849553</v>
      </c>
      <c r="K48">
        <f t="shared" si="2"/>
        <v>0.12188900180540529</v>
      </c>
      <c r="L48">
        <f t="shared" si="2"/>
        <v>0.14784356294405621</v>
      </c>
      <c r="M48">
        <f t="shared" si="2"/>
        <v>0.13328449477677795</v>
      </c>
      <c r="N48">
        <f t="shared" si="2"/>
        <v>0.13630167440896379</v>
      </c>
      <c r="O48">
        <f t="shared" si="1"/>
        <v>2.2543435363988396E-2</v>
      </c>
      <c r="P48">
        <f t="shared" si="1"/>
        <v>0.10962357378652432</v>
      </c>
      <c r="Q48">
        <f t="shared" si="1"/>
        <v>0.13519849816228779</v>
      </c>
      <c r="T48">
        <v>2016</v>
      </c>
      <c r="U48" s="2">
        <v>28.964595800000001</v>
      </c>
      <c r="V48" s="2">
        <v>1419.033459</v>
      </c>
      <c r="W48" s="2">
        <v>52.015056399999999</v>
      </c>
      <c r="X48" s="2">
        <v>790.1890995</v>
      </c>
      <c r="Y48" s="2">
        <v>66.296706740000005</v>
      </c>
      <c r="Z48" s="2">
        <v>619.96639949999997</v>
      </c>
      <c r="AA48" s="2">
        <v>84.34998143</v>
      </c>
      <c r="AB48" s="2">
        <v>487.27610700000002</v>
      </c>
      <c r="AC48" s="2">
        <v>85.647397690000005</v>
      </c>
      <c r="AD48" s="2">
        <v>479.8946808</v>
      </c>
    </row>
    <row r="49" spans="1:30" x14ac:dyDescent="0.2">
      <c r="A49">
        <v>2015</v>
      </c>
      <c r="B49">
        <f t="shared" si="2"/>
        <v>1.2342771423103249E-2</v>
      </c>
      <c r="C49">
        <f t="shared" si="2"/>
        <v>5.0765334514006222E-2</v>
      </c>
      <c r="D49">
        <f t="shared" si="2"/>
        <v>-3.1795796850068947E-2</v>
      </c>
      <c r="E49">
        <f t="shared" si="2"/>
        <v>-2.723252384936492E-2</v>
      </c>
      <c r="F49">
        <f t="shared" si="2"/>
        <v>4.5836926280551582E-2</v>
      </c>
      <c r="G49">
        <f t="shared" si="2"/>
        <v>-3.135930351762295E-3</v>
      </c>
      <c r="H49">
        <f t="shared" si="2"/>
        <v>2.0556541524279659E-2</v>
      </c>
      <c r="I49">
        <f t="shared" si="2"/>
        <v>-9.1870711598881494E-3</v>
      </c>
      <c r="J49">
        <f t="shared" si="2"/>
        <v>2.6789333978165741E-2</v>
      </c>
      <c r="K49">
        <f t="shared" si="2"/>
        <v>-2.3279761771026863E-2</v>
      </c>
      <c r="L49">
        <f t="shared" si="2"/>
        <v>4.1604450974910723E-2</v>
      </c>
      <c r="M49">
        <f t="shared" si="2"/>
        <v>-2.2974813255661863E-2</v>
      </c>
      <c r="N49">
        <f t="shared" si="2"/>
        <v>4.1279346181186227E-2</v>
      </c>
      <c r="O49">
        <f t="shared" si="1"/>
        <v>9.7542864289086317E-3</v>
      </c>
      <c r="P49">
        <f t="shared" si="1"/>
        <v>2.5632181151045152E-3</v>
      </c>
      <c r="Q49">
        <f t="shared" si="1"/>
        <v>9.1363694878607848E-3</v>
      </c>
      <c r="T49">
        <v>2017</v>
      </c>
      <c r="U49" s="2">
        <v>35.085255250000003</v>
      </c>
      <c r="V49" s="2">
        <v>1720.0977660000001</v>
      </c>
      <c r="W49" s="2">
        <v>63.204101110000003</v>
      </c>
      <c r="X49" s="2">
        <v>954.84419739999998</v>
      </c>
      <c r="Y49" s="2">
        <v>81.013419010000007</v>
      </c>
      <c r="Z49" s="2">
        <v>744.93917090000002</v>
      </c>
      <c r="AA49" s="2">
        <v>102.1374237</v>
      </c>
      <c r="AB49" s="2">
        <v>590.87126950000004</v>
      </c>
      <c r="AC49" s="2">
        <v>103.15970280000001</v>
      </c>
      <c r="AD49" s="2">
        <v>585.01592700000003</v>
      </c>
    </row>
    <row r="50" spans="1:30" x14ac:dyDescent="0.2">
      <c r="A50">
        <v>2016</v>
      </c>
      <c r="B50">
        <f t="shared" si="2"/>
        <v>0.1199790939511669</v>
      </c>
      <c r="C50">
        <f t="shared" si="2"/>
        <v>6.8379793169918379E-2</v>
      </c>
      <c r="D50">
        <f t="shared" si="2"/>
        <v>0.17070558432129301</v>
      </c>
      <c r="E50">
        <f t="shared" si="2"/>
        <v>0.12628683045639977</v>
      </c>
      <c r="F50">
        <f t="shared" si="2"/>
        <v>0.11051402942214295</v>
      </c>
      <c r="G50">
        <f t="shared" si="2"/>
        <v>0.10785515853934746</v>
      </c>
      <c r="H50">
        <f t="shared" si="2"/>
        <v>0.12898993821729077</v>
      </c>
      <c r="I50">
        <f t="shared" si="2"/>
        <v>0.11572026784623923</v>
      </c>
      <c r="J50">
        <f t="shared" si="2"/>
        <v>0.1210312862272247</v>
      </c>
      <c r="K50">
        <f t="shared" si="2"/>
        <v>0.16014941442023778</v>
      </c>
      <c r="L50">
        <f t="shared" si="2"/>
        <v>7.8100209652672836E-2</v>
      </c>
      <c r="M50">
        <f t="shared" si="2"/>
        <v>0.14945051555480249</v>
      </c>
      <c r="N50">
        <f t="shared" si="2"/>
        <v>8.8134991335794055E-2</v>
      </c>
      <c r="O50">
        <f t="shared" si="1"/>
        <v>-5.0371362670194153E-2</v>
      </c>
      <c r="P50">
        <f t="shared" si="1"/>
        <v>0.17938631334660848</v>
      </c>
      <c r="Q50">
        <f t="shared" si="1"/>
        <v>0.11904745706097963</v>
      </c>
      <c r="T50">
        <v>2018</v>
      </c>
      <c r="U50" s="2">
        <v>34.191780520000002</v>
      </c>
      <c r="V50" s="2">
        <v>1604.0162809999999</v>
      </c>
      <c r="W50" s="2">
        <v>63.472398220000002</v>
      </c>
      <c r="X50" s="2">
        <v>864.06334379999998</v>
      </c>
      <c r="Y50" s="2">
        <v>78.735489650000005</v>
      </c>
      <c r="Z50" s="2">
        <v>696.56228580000004</v>
      </c>
      <c r="AA50" s="2">
        <v>99.809635619999995</v>
      </c>
      <c r="AB50" s="2">
        <v>549.48775539999997</v>
      </c>
      <c r="AC50" s="2">
        <v>92.014366710000004</v>
      </c>
      <c r="AD50" s="2">
        <v>596.03923399999996</v>
      </c>
    </row>
    <row r="51" spans="1:30" x14ac:dyDescent="0.2">
      <c r="A51">
        <v>2017</v>
      </c>
      <c r="B51">
        <f t="shared" si="2"/>
        <v>0.21705377273305859</v>
      </c>
      <c r="C51">
        <f t="shared" si="2"/>
        <v>0.27236750743319926</v>
      </c>
      <c r="D51">
        <f t="shared" si="2"/>
        <v>0.1539980526679714</v>
      </c>
      <c r="E51">
        <f t="shared" si="2"/>
        <v>0.21131520330071374</v>
      </c>
      <c r="F51">
        <f t="shared" si="2"/>
        <v>0.21216152803906518</v>
      </c>
      <c r="G51">
        <f t="shared" si="2"/>
        <v>0.21511165197929127</v>
      </c>
      <c r="H51">
        <f t="shared" si="2"/>
        <v>0.20837429674009322</v>
      </c>
      <c r="I51">
        <f t="shared" si="2"/>
        <v>0.22198255378982035</v>
      </c>
      <c r="J51">
        <f t="shared" si="2"/>
        <v>0.2015799106222369</v>
      </c>
      <c r="K51">
        <f t="shared" si="2"/>
        <v>0.21087665899205166</v>
      </c>
      <c r="L51">
        <f t="shared" si="2"/>
        <v>0.2126005379943654</v>
      </c>
      <c r="M51">
        <f t="shared" si="2"/>
        <v>0.20446978638376878</v>
      </c>
      <c r="N51">
        <f t="shared" si="2"/>
        <v>0.21905065925039957</v>
      </c>
      <c r="O51">
        <f t="shared" ref="O51:Q54" si="3">O19/O18-1</f>
        <v>7.3614035375703102E-2</v>
      </c>
      <c r="P51">
        <f t="shared" si="3"/>
        <v>0.13360488506580892</v>
      </c>
      <c r="Q51">
        <f t="shared" si="3"/>
        <v>0.21227997024803535</v>
      </c>
      <c r="T51">
        <v>2019</v>
      </c>
      <c r="U51" s="2">
        <v>46.871498920000001</v>
      </c>
      <c r="V51" s="2">
        <v>2016.3867700000001</v>
      </c>
      <c r="W51" s="2">
        <v>86.190423449999997</v>
      </c>
      <c r="X51" s="2">
        <v>1096.537951</v>
      </c>
      <c r="Y51" s="2">
        <v>107.1716088</v>
      </c>
      <c r="Z51" s="2">
        <v>881.86667450000004</v>
      </c>
      <c r="AA51" s="2">
        <v>127.9103113</v>
      </c>
      <c r="AB51" s="2">
        <v>738.88546870000005</v>
      </c>
      <c r="AC51" s="2">
        <v>121.40091030000001</v>
      </c>
      <c r="AD51" s="2">
        <v>778.50380250000001</v>
      </c>
    </row>
    <row r="52" spans="1:30" x14ac:dyDescent="0.2">
      <c r="A52">
        <v>2018</v>
      </c>
      <c r="B52">
        <f t="shared" si="2"/>
        <v>-4.5689864026186133E-2</v>
      </c>
      <c r="C52">
        <f t="shared" si="2"/>
        <v>-1.184339572481985E-3</v>
      </c>
      <c r="D52">
        <f t="shared" si="2"/>
        <v>-9.0155069646140285E-2</v>
      </c>
      <c r="E52">
        <f t="shared" si="2"/>
        <v>-2.5465818151629405E-2</v>
      </c>
      <c r="F52">
        <f t="shared" si="2"/>
        <v>-6.7485399547923208E-2</v>
      </c>
      <c r="G52">
        <f t="shared" si="2"/>
        <v>4.2449319789084061E-3</v>
      </c>
      <c r="H52">
        <f t="shared" si="2"/>
        <v>-9.5073996205027322E-2</v>
      </c>
      <c r="I52">
        <f t="shared" si="2"/>
        <v>-2.8117926484732436E-2</v>
      </c>
      <c r="J52">
        <f t="shared" si="2"/>
        <v>-6.4940718638212158E-2</v>
      </c>
      <c r="K52">
        <f t="shared" si="2"/>
        <v>-2.2790745993723438E-2</v>
      </c>
      <c r="L52">
        <f t="shared" si="2"/>
        <v>-7.0038122068482256E-2</v>
      </c>
      <c r="M52">
        <f t="shared" si="2"/>
        <v>-0.1080396296954047</v>
      </c>
      <c r="N52">
        <f t="shared" si="2"/>
        <v>1.8842746823198864E-2</v>
      </c>
      <c r="O52">
        <f t="shared" si="3"/>
        <v>9.2396699479791122E-2</v>
      </c>
      <c r="P52">
        <f t="shared" si="3"/>
        <v>-0.1264070289689504</v>
      </c>
      <c r="Q52">
        <f t="shared" si="3"/>
        <v>-4.5655804207608952E-2</v>
      </c>
      <c r="T52">
        <v>2020</v>
      </c>
      <c r="U52" s="2">
        <v>59.833753459999997</v>
      </c>
      <c r="V52" s="2">
        <v>2137.2406139999998</v>
      </c>
      <c r="W52" s="2">
        <v>89.429902080000005</v>
      </c>
      <c r="X52" s="2">
        <v>1429.937023</v>
      </c>
      <c r="Y52" s="2">
        <v>116.56277489999999</v>
      </c>
      <c r="Z52" s="2">
        <v>1097.0837650000001</v>
      </c>
      <c r="AA52" s="2">
        <v>137.19134500000001</v>
      </c>
      <c r="AB52" s="2">
        <v>932.12241589999996</v>
      </c>
      <c r="AC52" s="2">
        <v>137.5774103</v>
      </c>
      <c r="AD52" s="2">
        <v>929.50672420000001</v>
      </c>
    </row>
    <row r="53" spans="1:30" x14ac:dyDescent="0.2">
      <c r="A53">
        <v>2019</v>
      </c>
      <c r="B53">
        <f t="shared" si="2"/>
        <v>0.31223886602637063</v>
      </c>
      <c r="C53">
        <f t="shared" si="2"/>
        <v>0.30841803692524095</v>
      </c>
      <c r="D53">
        <f t="shared" si="2"/>
        <v>0.31706048864568914</v>
      </c>
      <c r="E53">
        <f t="shared" si="2"/>
        <v>0.37084112635149769</v>
      </c>
      <c r="F53">
        <f t="shared" si="2"/>
        <v>0.25708622405186188</v>
      </c>
      <c r="G53">
        <f t="shared" si="2"/>
        <v>0.35791975515495178</v>
      </c>
      <c r="H53">
        <f t="shared" si="2"/>
        <v>0.26904810725752726</v>
      </c>
      <c r="I53">
        <f t="shared" si="2"/>
        <v>0.36116012329898539</v>
      </c>
      <c r="J53">
        <f t="shared" si="2"/>
        <v>0.26602701937441009</v>
      </c>
      <c r="K53">
        <f t="shared" si="2"/>
        <v>0.28154271384163998</v>
      </c>
      <c r="L53">
        <f t="shared" si="2"/>
        <v>0.34468049822534796</v>
      </c>
      <c r="M53">
        <f t="shared" si="2"/>
        <v>0.31936907942448856</v>
      </c>
      <c r="N53">
        <f t="shared" si="2"/>
        <v>0.30612845277899958</v>
      </c>
      <c r="O53">
        <f t="shared" si="3"/>
        <v>0.20145344553082389</v>
      </c>
      <c r="P53">
        <f t="shared" si="3"/>
        <v>9.2209316040417599E-2</v>
      </c>
      <c r="Q53">
        <f t="shared" si="3"/>
        <v>0.31330082823601435</v>
      </c>
      <c r="T53">
        <v>2021</v>
      </c>
      <c r="U53" s="2">
        <v>84.812905999999998</v>
      </c>
      <c r="V53" s="2">
        <v>2486.287491</v>
      </c>
      <c r="W53" s="2">
        <v>120.96123559999999</v>
      </c>
      <c r="X53" s="2">
        <v>1743.2797069999999</v>
      </c>
      <c r="Y53" s="2">
        <v>175.80611289999999</v>
      </c>
      <c r="Z53" s="2">
        <v>1199.44218</v>
      </c>
      <c r="AA53" s="2">
        <v>209.95949859999999</v>
      </c>
      <c r="AB53" s="2">
        <v>1004.333067</v>
      </c>
      <c r="AC53" s="2">
        <v>209.55834350000001</v>
      </c>
      <c r="AD53" s="2">
        <v>1006.2556509999999</v>
      </c>
    </row>
    <row r="54" spans="1:30" x14ac:dyDescent="0.2">
      <c r="A54">
        <v>2020</v>
      </c>
      <c r="B54">
        <f t="shared" si="2"/>
        <v>0.18331590508134554</v>
      </c>
      <c r="C54">
        <f t="shared" si="2"/>
        <v>0.33464376803368667</v>
      </c>
      <c r="D54">
        <f t="shared" si="2"/>
        <v>1.3798320987055579E-2</v>
      </c>
      <c r="E54">
        <f t="shared" si="2"/>
        <v>0.27654875219851394</v>
      </c>
      <c r="F54">
        <f t="shared" si="2"/>
        <v>5.99358445502991E-2</v>
      </c>
      <c r="G54">
        <f t="shared" si="2"/>
        <v>3.7585134175367685E-2</v>
      </c>
      <c r="H54">
        <f t="shared" si="2"/>
        <v>0.3040469978225131</v>
      </c>
      <c r="I54">
        <f t="shared" si="2"/>
        <v>8.7627368900708325E-2</v>
      </c>
      <c r="J54">
        <f t="shared" si="2"/>
        <v>0.24404719752226001</v>
      </c>
      <c r="K54">
        <f t="shared" si="2"/>
        <v>7.255891730442543E-2</v>
      </c>
      <c r="L54">
        <f t="shared" si="2"/>
        <v>0.26152489849337845</v>
      </c>
      <c r="M54">
        <f t="shared" si="2"/>
        <v>0.13324858899348779</v>
      </c>
      <c r="N54">
        <f t="shared" si="2"/>
        <v>0.19396555445854746</v>
      </c>
      <c r="O54">
        <f t="shared" si="3"/>
        <v>-0.13053443752470528</v>
      </c>
      <c r="P54">
        <f t="shared" si="3"/>
        <v>0.36096928357901215</v>
      </c>
      <c r="Q54">
        <f t="shared" si="3"/>
        <v>0.16697014607690308</v>
      </c>
      <c r="T54">
        <v>2022</v>
      </c>
      <c r="U54" s="2">
        <v>65.242429240000007</v>
      </c>
      <c r="V54" s="2">
        <v>2161.188791</v>
      </c>
      <c r="W54" s="2">
        <v>88.548088109999995</v>
      </c>
      <c r="X54" s="2">
        <v>1592.3687319999999</v>
      </c>
      <c r="Y54" s="2">
        <v>137.7086285</v>
      </c>
      <c r="Z54" s="2">
        <v>1023.909746</v>
      </c>
      <c r="AA54" s="2">
        <v>173.3399143</v>
      </c>
      <c r="AB54" s="2">
        <v>813.43761659999996</v>
      </c>
      <c r="AC54" s="2">
        <v>177.68721070000001</v>
      </c>
      <c r="AD54" s="2">
        <v>793.53604680000001</v>
      </c>
    </row>
    <row r="55" spans="1:30" x14ac:dyDescent="0.2">
      <c r="A55">
        <v>2021</v>
      </c>
      <c r="B55">
        <f t="shared" si="2"/>
        <v>0.28728770893998434</v>
      </c>
      <c r="C55">
        <f t="shared" si="2"/>
        <v>0.32012819341430521</v>
      </c>
      <c r="D55">
        <f t="shared" si="2"/>
        <v>0.24910110944425323</v>
      </c>
      <c r="E55">
        <f t="shared" si="2"/>
        <v>0.41747594117923814</v>
      </c>
      <c r="F55">
        <f t="shared" si="2"/>
        <v>0.16331660305983697</v>
      </c>
      <c r="G55">
        <f t="shared" si="2"/>
        <v>0.35258155031628524</v>
      </c>
      <c r="H55">
        <f t="shared" ref="C55:N57" si="4">H23/H22-1</f>
        <v>0.21913040851450138</v>
      </c>
      <c r="I55">
        <f t="shared" si="4"/>
        <v>0.50825263941104071</v>
      </c>
      <c r="J55">
        <f t="shared" si="4"/>
        <v>9.3300455503504631E-2</v>
      </c>
      <c r="K55">
        <f t="shared" si="4"/>
        <v>0.53041358840821906</v>
      </c>
      <c r="L55">
        <f t="shared" si="4"/>
        <v>7.7469064007304134E-2</v>
      </c>
      <c r="M55">
        <f t="shared" si="4"/>
        <v>0.52320314100286569</v>
      </c>
      <c r="N55">
        <f t="shared" si="4"/>
        <v>8.2569522954291319E-2</v>
      </c>
      <c r="O55">
        <f t="shared" ref="O55:Q55" si="5">O23/O22-1</f>
        <v>0.12814055299008431</v>
      </c>
      <c r="P55">
        <f t="shared" si="5"/>
        <v>0.14107049978459463</v>
      </c>
      <c r="Q55">
        <f t="shared" si="5"/>
        <v>0.2875369088167703</v>
      </c>
      <c r="T55">
        <v>2023</v>
      </c>
      <c r="U55" s="2">
        <v>84.809224029999996</v>
      </c>
      <c r="V55" s="2">
        <v>2641.6365930000002</v>
      </c>
      <c r="W55" s="2">
        <v>119.2736986</v>
      </c>
      <c r="X55" s="2">
        <v>1878.328184</v>
      </c>
      <c r="Y55" s="2">
        <v>181.58446319999999</v>
      </c>
      <c r="Z55" s="2">
        <v>1233.7792870000001</v>
      </c>
      <c r="AA55" s="2">
        <v>234.0658382</v>
      </c>
      <c r="AB55" s="2">
        <v>957.14586699999995</v>
      </c>
      <c r="AC55" s="2">
        <v>238.91550369999999</v>
      </c>
      <c r="AD55" s="2">
        <v>937.71708479999995</v>
      </c>
    </row>
    <row r="56" spans="1:30" x14ac:dyDescent="0.2">
      <c r="A56">
        <v>2022</v>
      </c>
      <c r="B56">
        <f t="shared" si="2"/>
        <v>-0.18175362240895521</v>
      </c>
      <c r="C56">
        <f t="shared" si="4"/>
        <v>-0.29409982869522955</v>
      </c>
      <c r="D56">
        <f t="shared" si="4"/>
        <v>-5.2746703075080448E-2</v>
      </c>
      <c r="E56">
        <f t="shared" si="4"/>
        <v>-0.23074880561220235</v>
      </c>
      <c r="F56">
        <f t="shared" si="4"/>
        <v>-0.13075668086527004</v>
      </c>
      <c r="G56">
        <f t="shared" si="4"/>
        <v>-0.26796309850194688</v>
      </c>
      <c r="H56">
        <f t="shared" si="4"/>
        <v>-8.65672756896263E-2</v>
      </c>
      <c r="I56">
        <f t="shared" si="4"/>
        <v>-0.21670170491551766</v>
      </c>
      <c r="J56">
        <f t="shared" si="4"/>
        <v>-0.14634505683300214</v>
      </c>
      <c r="K56">
        <f t="shared" si="4"/>
        <v>-0.17441261073767866</v>
      </c>
      <c r="L56">
        <f t="shared" si="4"/>
        <v>-0.19007185631178669</v>
      </c>
      <c r="M56">
        <f t="shared" si="4"/>
        <v>-0.15208715753185942</v>
      </c>
      <c r="N56">
        <f t="shared" si="4"/>
        <v>-0.21139717723682128</v>
      </c>
      <c r="O56">
        <f t="shared" ref="O56:Q56" si="6">O24/O23-1</f>
        <v>-0.12353216479007767</v>
      </c>
      <c r="P56">
        <f t="shared" si="6"/>
        <v>-6.6427437216121321E-2</v>
      </c>
      <c r="Q56">
        <f t="shared" si="6"/>
        <v>-0.17944919446000018</v>
      </c>
    </row>
    <row r="57" spans="1:30" x14ac:dyDescent="0.2">
      <c r="A57">
        <v>2023</v>
      </c>
      <c r="B57">
        <f t="shared" si="2"/>
        <v>0.26175791831823281</v>
      </c>
      <c r="C57">
        <f t="shared" si="4"/>
        <v>0.30023855004384781</v>
      </c>
      <c r="D57">
        <f t="shared" si="4"/>
        <v>0.22199743329918431</v>
      </c>
      <c r="E57">
        <f t="shared" si="4"/>
        <v>0.29990904719414746</v>
      </c>
      <c r="F57">
        <f t="shared" si="4"/>
        <v>0.22230718760006751</v>
      </c>
      <c r="G57">
        <f t="shared" si="4"/>
        <v>0.34699349410944613</v>
      </c>
      <c r="H57">
        <f t="shared" si="4"/>
        <v>0.17958117755856562</v>
      </c>
      <c r="I57">
        <f t="shared" si="4"/>
        <v>0.31861354787946339</v>
      </c>
      <c r="J57">
        <f t="shared" si="4"/>
        <v>0.2049687893096781</v>
      </c>
      <c r="K57">
        <f t="shared" si="4"/>
        <v>0.35032856768869425</v>
      </c>
      <c r="L57">
        <f t="shared" si="4"/>
        <v>0.17666781996223713</v>
      </c>
      <c r="M57">
        <f t="shared" si="4"/>
        <v>0.34458469328653818</v>
      </c>
      <c r="N57">
        <f t="shared" si="4"/>
        <v>0.1816943774405988</v>
      </c>
      <c r="O57">
        <f t="shared" ref="O57:Q57" si="7">O25/O24-1</f>
        <v>8.3323526086345634E-2</v>
      </c>
      <c r="P57">
        <f t="shared" si="7"/>
        <v>0.16471016097299751</v>
      </c>
      <c r="Q57">
        <f t="shared" si="7"/>
        <v>0.26117097538813683</v>
      </c>
    </row>
    <row r="58" spans="1:30" x14ac:dyDescent="0.2">
      <c r="A58" t="s">
        <v>17</v>
      </c>
      <c r="B58">
        <f>MAX(B35:B57)</f>
        <v>0.32307752064583184</v>
      </c>
      <c r="C58">
        <f t="shared" ref="C58:Q58" si="8">MAX(C35:C57)</f>
        <v>0.36995887104343295</v>
      </c>
      <c r="D58">
        <f t="shared" si="8"/>
        <v>0.31759469760613279</v>
      </c>
      <c r="E58">
        <f t="shared" si="8"/>
        <v>0.41747594117923814</v>
      </c>
      <c r="F58">
        <f t="shared" si="8"/>
        <v>0.51447951386783908</v>
      </c>
      <c r="G58">
        <f t="shared" si="8"/>
        <v>0.35791975515495178</v>
      </c>
      <c r="H58">
        <f t="shared" si="8"/>
        <v>0.38344483687895003</v>
      </c>
      <c r="I58">
        <f t="shared" si="8"/>
        <v>0.50825263941104071</v>
      </c>
      <c r="J58">
        <f t="shared" si="8"/>
        <v>0.38954058528521629</v>
      </c>
      <c r="K58">
        <f t="shared" si="8"/>
        <v>0.53041358840821906</v>
      </c>
      <c r="L58">
        <f t="shared" si="8"/>
        <v>0.34860396504655022</v>
      </c>
      <c r="M58">
        <f t="shared" si="8"/>
        <v>0.52320314100286569</v>
      </c>
      <c r="N58">
        <f t="shared" si="8"/>
        <v>0.3660718711959734</v>
      </c>
      <c r="O58">
        <f t="shared" si="8"/>
        <v>0.20145344553082389</v>
      </c>
      <c r="P58">
        <f t="shared" si="8"/>
        <v>0.36096928357901215</v>
      </c>
      <c r="Q58">
        <f t="shared" si="8"/>
        <v>0.32220577834448294</v>
      </c>
    </row>
    <row r="59" spans="1:30" x14ac:dyDescent="0.2">
      <c r="A59" t="s">
        <v>18</v>
      </c>
      <c r="B59">
        <f>MIN(B35:B57)</f>
        <v>-0.36794994480231347</v>
      </c>
      <c r="C59">
        <f t="shared" ref="C59:Q59" si="9">MIN(C35:C57)</f>
        <v>-0.37411598020743131</v>
      </c>
      <c r="D59">
        <f t="shared" si="9"/>
        <v>-0.36263580203061807</v>
      </c>
      <c r="E59">
        <f t="shared" si="9"/>
        <v>-0.5850481696186498</v>
      </c>
      <c r="F59">
        <f t="shared" si="9"/>
        <v>-0.26523695026081762</v>
      </c>
      <c r="G59">
        <f t="shared" si="9"/>
        <v>-0.54650016700548298</v>
      </c>
      <c r="H59">
        <f t="shared" si="9"/>
        <v>-0.22110964195954452</v>
      </c>
      <c r="I59">
        <f t="shared" si="9"/>
        <v>-0.4940674912167583</v>
      </c>
      <c r="J59">
        <f t="shared" si="9"/>
        <v>-0.21152362418170123</v>
      </c>
      <c r="K59">
        <f t="shared" si="9"/>
        <v>-0.52426357217376218</v>
      </c>
      <c r="L59">
        <f t="shared" si="9"/>
        <v>-0.26328200914191224</v>
      </c>
      <c r="M59">
        <f t="shared" si="9"/>
        <v>-0.48102563652971175</v>
      </c>
      <c r="N59">
        <f t="shared" si="9"/>
        <v>-0.23133808000624234</v>
      </c>
      <c r="O59">
        <f t="shared" si="9"/>
        <v>-0.42829015183740848</v>
      </c>
      <c r="P59">
        <f t="shared" si="9"/>
        <v>-0.1264070289689504</v>
      </c>
      <c r="Q59">
        <f t="shared" si="9"/>
        <v>-0.36592192121511924</v>
      </c>
    </row>
    <row r="60" spans="1:30" x14ac:dyDescent="0.2">
      <c r="A60" t="s">
        <v>19</v>
      </c>
      <c r="B60">
        <f>MEDIAN(B35:B57)</f>
        <v>0.13463821536602638</v>
      </c>
      <c r="C60">
        <f t="shared" ref="C60:Q60" si="10">MEDIAN(C35:C57)</f>
        <v>0.10752734280348397</v>
      </c>
      <c r="D60">
        <f t="shared" si="10"/>
        <v>0.13199104162504471</v>
      </c>
      <c r="E60">
        <f t="shared" si="10"/>
        <v>6.1156186990950268E-2</v>
      </c>
      <c r="F60">
        <f t="shared" si="10"/>
        <v>0.17011456199999997</v>
      </c>
      <c r="G60">
        <f t="shared" si="10"/>
        <v>4.8169989872802299E-2</v>
      </c>
      <c r="H60">
        <f t="shared" si="10"/>
        <v>0.18591410591918467</v>
      </c>
      <c r="I60">
        <f t="shared" si="10"/>
        <v>8.7627368900708325E-2</v>
      </c>
      <c r="J60">
        <f t="shared" si="10"/>
        <v>0.1210312862272247</v>
      </c>
      <c r="K60">
        <f t="shared" si="10"/>
        <v>9.7006320012043457E-2</v>
      </c>
      <c r="L60">
        <f t="shared" si="10"/>
        <v>0.14784356294405621</v>
      </c>
      <c r="M60">
        <f t="shared" si="10"/>
        <v>0.13324858899348779</v>
      </c>
      <c r="N60">
        <f t="shared" si="10"/>
        <v>0.13630167440896379</v>
      </c>
      <c r="O60">
        <f t="shared" si="10"/>
        <v>5.032874176683011E-2</v>
      </c>
      <c r="P60">
        <f t="shared" si="10"/>
        <v>0.1084334985313955</v>
      </c>
      <c r="Q60">
        <f t="shared" si="10"/>
        <v>0.13519849816228779</v>
      </c>
    </row>
    <row r="61" spans="1:30" x14ac:dyDescent="0.2">
      <c r="A61" t="s">
        <v>20</v>
      </c>
      <c r="B61">
        <f>AVERAGE(B35:B57)</f>
        <v>9.4034406491436434E-2</v>
      </c>
      <c r="C61">
        <f t="shared" ref="C61:Q61" si="11">AVERAGE(C35:C57)</f>
        <v>9.3975405767963788E-2</v>
      </c>
      <c r="D61">
        <f t="shared" si="11"/>
        <v>8.4835022723614498E-2</v>
      </c>
      <c r="E61">
        <f t="shared" si="11"/>
        <v>3.086877990244917E-2</v>
      </c>
      <c r="F61">
        <f t="shared" si="11"/>
        <v>0.1663883149213109</v>
      </c>
      <c r="G61">
        <f t="shared" si="11"/>
        <v>4.0387223318443868E-2</v>
      </c>
      <c r="H61">
        <f t="shared" si="11"/>
        <v>0.1477209825783655</v>
      </c>
      <c r="I61">
        <f t="shared" si="11"/>
        <v>5.8267328890399081E-2</v>
      </c>
      <c r="J61">
        <f t="shared" si="11"/>
        <v>0.12630061473529308</v>
      </c>
      <c r="K61">
        <f t="shared" si="11"/>
        <v>6.9214696722749908E-2</v>
      </c>
      <c r="L61">
        <f t="shared" si="11"/>
        <v>0.1164370020055239</v>
      </c>
      <c r="M61">
        <f t="shared" si="11"/>
        <v>6.8808723180671119E-2</v>
      </c>
      <c r="N61">
        <f t="shared" si="11"/>
        <v>0.11280599315976715</v>
      </c>
      <c r="O61">
        <f t="shared" si="11"/>
        <v>1.0698450207630209E-3</v>
      </c>
      <c r="P61">
        <f t="shared" si="11"/>
        <v>9.4503580761644265E-2</v>
      </c>
      <c r="Q61">
        <f t="shared" si="11"/>
        <v>8.9461985041394645E-2</v>
      </c>
    </row>
    <row r="62" spans="1:30" x14ac:dyDescent="0.2">
      <c r="A62" t="s">
        <v>21</v>
      </c>
      <c r="B62">
        <f>_xlfn.STDEV.S(B35:B57)</f>
        <v>0.18251445135103067</v>
      </c>
      <c r="C62">
        <f t="shared" ref="C62:Q62" si="12">_xlfn.STDEV.S(C35:C57)</f>
        <v>0.22280419428034756</v>
      </c>
      <c r="D62">
        <f t="shared" si="12"/>
        <v>0.16617322297035611</v>
      </c>
      <c r="E62">
        <f t="shared" si="12"/>
        <v>0.25414952880172931</v>
      </c>
      <c r="F62">
        <f t="shared" si="12"/>
        <v>0.17404019893967054</v>
      </c>
      <c r="G62">
        <f t="shared" si="12"/>
        <v>0.23631814950472543</v>
      </c>
      <c r="H62">
        <f t="shared" si="12"/>
        <v>0.16046807286535913</v>
      </c>
      <c r="I62">
        <f t="shared" si="12"/>
        <v>0.24107554345963611</v>
      </c>
      <c r="J62">
        <f t="shared" si="12"/>
        <v>0.15582974725804388</v>
      </c>
      <c r="K62">
        <f t="shared" si="12"/>
        <v>0.23823648843213727</v>
      </c>
      <c r="L62">
        <f t="shared" si="12"/>
        <v>0.16835640510557151</v>
      </c>
      <c r="M62">
        <f t="shared" si="12"/>
        <v>0.23890232036914658</v>
      </c>
      <c r="N62">
        <f t="shared" si="12"/>
        <v>0.1508779678006629</v>
      </c>
      <c r="O62">
        <f t="shared" si="12"/>
        <v>0.14606764395515889</v>
      </c>
      <c r="P62">
        <f t="shared" si="12"/>
        <v>0.10768213164799394</v>
      </c>
      <c r="Q62">
        <f t="shared" si="12"/>
        <v>0.18580036892207041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F71DF-E0E2-7C40-A841-BEB38F2CECB6}">
  <dimension ref="A1:K29"/>
  <sheetViews>
    <sheetView topLeftCell="A15" workbookViewId="0">
      <selection activeCell="K29" sqref="A1:K29"/>
    </sheetView>
  </sheetViews>
  <sheetFormatPr baseColWidth="10" defaultRowHeight="16" x14ac:dyDescent="0.2"/>
  <sheetData>
    <row r="1" spans="1:11" x14ac:dyDescent="0.2">
      <c r="A1" t="s">
        <v>22</v>
      </c>
      <c r="B1" t="s">
        <v>1</v>
      </c>
      <c r="C1" t="s">
        <v>2</v>
      </c>
      <c r="D1" t="s">
        <v>3</v>
      </c>
      <c r="E1" t="s">
        <v>16</v>
      </c>
      <c r="F1" t="s">
        <v>4</v>
      </c>
      <c r="G1" t="s">
        <v>5</v>
      </c>
      <c r="H1" t="s">
        <v>6</v>
      </c>
      <c r="I1" t="s">
        <v>7</v>
      </c>
      <c r="J1" t="s">
        <v>14</v>
      </c>
      <c r="K1" t="s">
        <v>15</v>
      </c>
    </row>
    <row r="2" spans="1:11" x14ac:dyDescent="0.2">
      <c r="A2">
        <v>2001</v>
      </c>
      <c r="B2">
        <v>-0.11758542399999994</v>
      </c>
      <c r="C2">
        <v>-0.259005445</v>
      </c>
      <c r="D2">
        <v>-5.605359199999993E-2</v>
      </c>
      <c r="E2">
        <v>-0.1506818941233079</v>
      </c>
      <c r="F2">
        <v>-0.40223080840000003</v>
      </c>
      <c r="G2">
        <v>0.17011456199999997</v>
      </c>
      <c r="H2">
        <v>-0.2018112366</v>
      </c>
      <c r="I2">
        <v>-0.12369295609999997</v>
      </c>
      <c r="J2">
        <v>-7.082326881855594E-2</v>
      </c>
      <c r="K2">
        <v>-5.0326426703990013E-2</v>
      </c>
    </row>
    <row r="3" spans="1:11" x14ac:dyDescent="0.2">
      <c r="A3">
        <v>2002</v>
      </c>
      <c r="B3">
        <v>-0.21584619064588073</v>
      </c>
      <c r="C3">
        <v>-0.32132330985886937</v>
      </c>
      <c r="D3">
        <v>-0.1797261736070932</v>
      </c>
      <c r="E3">
        <v>-0.2487063856856403</v>
      </c>
      <c r="F3">
        <v>-0.5850481696186498</v>
      </c>
      <c r="G3">
        <v>0.34160330875362632</v>
      </c>
      <c r="H3">
        <v>-0.54650016700548298</v>
      </c>
      <c r="I3">
        <v>0.22756549828983963</v>
      </c>
      <c r="J3">
        <v>-0.27996113096799757</v>
      </c>
      <c r="K3">
        <v>8.9043329315148023E-2</v>
      </c>
    </row>
    <row r="4" spans="1:11" x14ac:dyDescent="0.2">
      <c r="A4">
        <v>2003</v>
      </c>
      <c r="B4">
        <v>0.28181557458095163</v>
      </c>
      <c r="C4">
        <v>0.28339437169850545</v>
      </c>
      <c r="D4">
        <v>0.25222507705891961</v>
      </c>
      <c r="E4">
        <v>0.26999688304741798</v>
      </c>
      <c r="F4">
        <v>6.1156186990950268E-2</v>
      </c>
      <c r="G4">
        <v>0.51447951386783908</v>
      </c>
      <c r="H4">
        <v>0.18813476235390092</v>
      </c>
      <c r="I4">
        <v>0.35262375821422487</v>
      </c>
      <c r="J4">
        <v>8.8585573710096677E-2</v>
      </c>
      <c r="K4">
        <v>0.17750575388586243</v>
      </c>
    </row>
    <row r="5" spans="1:11" x14ac:dyDescent="0.2">
      <c r="A5">
        <v>2004</v>
      </c>
      <c r="B5">
        <v>0.10697951722346599</v>
      </c>
      <c r="C5">
        <v>5.2707294252786197E-2</v>
      </c>
      <c r="D5">
        <v>0.13199104162504471</v>
      </c>
      <c r="E5">
        <v>9.2442596826469714E-2</v>
      </c>
      <c r="F5">
        <v>6.8509479467704359E-3</v>
      </c>
      <c r="G5">
        <v>0.18354642181703351</v>
      </c>
      <c r="H5">
        <v>4.1613543535095499E-2</v>
      </c>
      <c r="I5">
        <v>0.14404698739212485</v>
      </c>
      <c r="J5">
        <v>5.9027293447163398E-2</v>
      </c>
      <c r="K5">
        <v>4.5279412619668502E-2</v>
      </c>
    </row>
    <row r="6" spans="1:11" x14ac:dyDescent="0.2">
      <c r="A6">
        <v>2005</v>
      </c>
      <c r="B6">
        <v>4.8282521725771854E-2</v>
      </c>
      <c r="C6">
        <v>2.774016144678515E-2</v>
      </c>
      <c r="D6">
        <v>5.3571970678892189E-2</v>
      </c>
      <c r="E6">
        <v>4.1158401746150375E-2</v>
      </c>
      <c r="F6">
        <v>-1.1923348853453364E-2</v>
      </c>
      <c r="G6">
        <v>9.5865581365167873E-2</v>
      </c>
      <c r="H6">
        <v>4.022270001026973E-2</v>
      </c>
      <c r="I6">
        <v>4.0930171093288115E-2</v>
      </c>
      <c r="J6">
        <v>-5.4266235100264515E-2</v>
      </c>
      <c r="K6">
        <v>0.1084334985313955</v>
      </c>
    </row>
    <row r="7" spans="1:11" x14ac:dyDescent="0.2">
      <c r="A7">
        <v>2006</v>
      </c>
      <c r="B7">
        <v>0.15845216977843357</v>
      </c>
      <c r="C7">
        <v>9.0114974729409658E-2</v>
      </c>
      <c r="D7">
        <v>0.21570881382442475</v>
      </c>
      <c r="E7">
        <v>0.1515370826262632</v>
      </c>
      <c r="F7">
        <v>0.1137831557965252</v>
      </c>
      <c r="G7">
        <v>0.18987348102490698</v>
      </c>
      <c r="H7">
        <v>7.8884522876511598E-2</v>
      </c>
      <c r="I7">
        <v>0.22836226940970161</v>
      </c>
      <c r="J7">
        <v>0.11084416834655442</v>
      </c>
      <c r="K7">
        <v>4.2857304369258831E-2</v>
      </c>
    </row>
    <row r="8" spans="1:11" x14ac:dyDescent="0.2">
      <c r="A8">
        <v>2007</v>
      </c>
      <c r="B8">
        <v>5.146249667050351E-2</v>
      </c>
      <c r="C8">
        <v>0.10752734280348397</v>
      </c>
      <c r="D8">
        <v>1.4035750185052098E-2</v>
      </c>
      <c r="E8">
        <v>6.0402799772655724E-2</v>
      </c>
      <c r="F8">
        <v>-1.9579325043223017E-3</v>
      </c>
      <c r="G8">
        <v>0.12527650193753748</v>
      </c>
      <c r="H8">
        <v>5.375931399663747E-3</v>
      </c>
      <c r="I8">
        <v>0.11706800562537523</v>
      </c>
      <c r="J8">
        <v>-0.11890682997148916</v>
      </c>
      <c r="K8">
        <v>0.19336138701977545</v>
      </c>
    </row>
    <row r="9" spans="1:11" x14ac:dyDescent="0.2">
      <c r="A9">
        <v>2008</v>
      </c>
      <c r="B9">
        <v>-0.36794994480231347</v>
      </c>
      <c r="C9">
        <v>-0.37411598020743131</v>
      </c>
      <c r="D9">
        <v>-0.36263580203061807</v>
      </c>
      <c r="E9">
        <v>-0.36592192121511924</v>
      </c>
      <c r="F9">
        <v>-0.45708234630887445</v>
      </c>
      <c r="G9">
        <v>-0.26523695026081762</v>
      </c>
      <c r="H9">
        <v>-0.48784084082110435</v>
      </c>
      <c r="I9">
        <v>-0.22110964195954452</v>
      </c>
      <c r="J9">
        <v>-0.42829015183740848</v>
      </c>
      <c r="K9">
        <v>0.10554325276861953</v>
      </c>
    </row>
    <row r="10" spans="1:11" x14ac:dyDescent="0.2">
      <c r="A10">
        <v>2009</v>
      </c>
      <c r="B10">
        <v>0.26351776455927389</v>
      </c>
      <c r="C10">
        <v>0.36995887104343295</v>
      </c>
      <c r="D10">
        <v>0.17100249743087748</v>
      </c>
      <c r="E10">
        <v>0.26840224761189724</v>
      </c>
      <c r="F10">
        <v>0.19328717079671764</v>
      </c>
      <c r="G10">
        <v>0.34437484892901504</v>
      </c>
      <c r="H10">
        <v>0.22562727801743598</v>
      </c>
      <c r="I10">
        <v>0.30890140027139701</v>
      </c>
      <c r="J10">
        <v>5.032874176683011E-2</v>
      </c>
      <c r="K10">
        <v>0.20297350829627536</v>
      </c>
    </row>
    <row r="11" spans="1:11" x14ac:dyDescent="0.2">
      <c r="A11">
        <v>2010</v>
      </c>
      <c r="B11">
        <v>0.15056125613244542</v>
      </c>
      <c r="C11">
        <v>0.16243418432174295</v>
      </c>
      <c r="D11">
        <v>0.15485577815653784</v>
      </c>
      <c r="E11">
        <v>0.15935576387223405</v>
      </c>
      <c r="F11">
        <v>9.3697874621678778E-2</v>
      </c>
      <c r="G11">
        <v>0.22743586028018115</v>
      </c>
      <c r="H11">
        <v>8.6963649490940043E-2</v>
      </c>
      <c r="I11">
        <v>0.23504037349886198</v>
      </c>
      <c r="J11">
        <v>1.4053951552899013E-2</v>
      </c>
      <c r="K11">
        <v>0.13461543961246836</v>
      </c>
    </row>
    <row r="12" spans="1:11" x14ac:dyDescent="0.2">
      <c r="A12">
        <v>2011</v>
      </c>
      <c r="B12">
        <v>1.8949738650488435E-2</v>
      </c>
      <c r="C12">
        <v>4.6481265046017572E-2</v>
      </c>
      <c r="D12">
        <v>-7.2542743509109719E-3</v>
      </c>
      <c r="E12">
        <v>2.01473388908604E-2</v>
      </c>
      <c r="F12">
        <v>-4.903186438404139E-2</v>
      </c>
      <c r="G12">
        <v>9.2455006493125547E-2</v>
      </c>
      <c r="H12">
        <v>-4.9920107997016294E-2</v>
      </c>
      <c r="I12">
        <v>9.3476358571239926E-2</v>
      </c>
      <c r="J12">
        <v>5.4845793556376865E-2</v>
      </c>
      <c r="K12">
        <v>-3.4029522292217007E-2</v>
      </c>
    </row>
    <row r="13" spans="1:11" x14ac:dyDescent="0.2">
      <c r="A13">
        <v>2012</v>
      </c>
      <c r="B13">
        <v>0.15990358337991895</v>
      </c>
      <c r="C13">
        <v>0.14177887457867033</v>
      </c>
      <c r="D13">
        <v>0.17223595977161965</v>
      </c>
      <c r="E13">
        <v>0.15775080942833375</v>
      </c>
      <c r="F13">
        <v>-1.7918323526321056E-2</v>
      </c>
      <c r="G13">
        <v>0.36285478441968566</v>
      </c>
      <c r="H13">
        <v>4.8169989872802299E-2</v>
      </c>
      <c r="I13">
        <v>0.27692523645764577</v>
      </c>
      <c r="J13">
        <v>0.15168358424533102</v>
      </c>
      <c r="K13">
        <v>7.1373655804081171E-3</v>
      </c>
    </row>
    <row r="14" spans="1:11" x14ac:dyDescent="0.2">
      <c r="A14">
        <v>2013</v>
      </c>
      <c r="B14">
        <v>0.32307752064583184</v>
      </c>
      <c r="C14">
        <v>0.32603789142859974</v>
      </c>
      <c r="D14">
        <v>0.31759469760613279</v>
      </c>
      <c r="E14">
        <v>0.32220577834448294</v>
      </c>
      <c r="F14">
        <v>0.24571217094535247</v>
      </c>
      <c r="G14">
        <v>0.40255487149043767</v>
      </c>
      <c r="H14">
        <v>0.26291965316873211</v>
      </c>
      <c r="I14">
        <v>0.38344483687895003</v>
      </c>
      <c r="J14">
        <v>0.14069692927734567</v>
      </c>
      <c r="K14">
        <v>0.15988527000914843</v>
      </c>
    </row>
    <row r="15" spans="1:11" x14ac:dyDescent="0.2">
      <c r="A15">
        <v>2014</v>
      </c>
      <c r="B15">
        <v>0.13463821536602638</v>
      </c>
      <c r="C15">
        <v>0.14804682111354039</v>
      </c>
      <c r="D15">
        <v>0.12169035850009724</v>
      </c>
      <c r="E15">
        <v>0.13519849816228779</v>
      </c>
      <c r="F15">
        <v>0.10175747118668443</v>
      </c>
      <c r="G15">
        <v>0.1688171884817804</v>
      </c>
      <c r="H15">
        <v>8.5873810622571822E-2</v>
      </c>
      <c r="I15">
        <v>0.18591410591918467</v>
      </c>
      <c r="J15">
        <v>2.2543435363988396E-2</v>
      </c>
      <c r="K15">
        <v>0.10962357378652432</v>
      </c>
    </row>
    <row r="16" spans="1:11" x14ac:dyDescent="0.2">
      <c r="A16">
        <v>2015</v>
      </c>
      <c r="B16">
        <v>1.2342771423103249E-2</v>
      </c>
      <c r="C16">
        <v>5.0765334514006222E-2</v>
      </c>
      <c r="D16">
        <v>-3.1795796850068947E-2</v>
      </c>
      <c r="E16">
        <v>9.1363694878607848E-3</v>
      </c>
      <c r="F16">
        <v>-2.723252384936492E-2</v>
      </c>
      <c r="G16">
        <v>4.5836926280551582E-2</v>
      </c>
      <c r="H16">
        <v>-3.135930351762295E-3</v>
      </c>
      <c r="I16">
        <v>2.0556541524279659E-2</v>
      </c>
      <c r="J16">
        <v>9.7542864289086317E-3</v>
      </c>
      <c r="K16">
        <v>2.5632181151045152E-3</v>
      </c>
    </row>
    <row r="17" spans="1:11" x14ac:dyDescent="0.2">
      <c r="A17">
        <v>2016</v>
      </c>
      <c r="B17">
        <v>0.1199790939511669</v>
      </c>
      <c r="C17">
        <v>6.8379793169918379E-2</v>
      </c>
      <c r="D17">
        <v>0.17070558432129301</v>
      </c>
      <c r="E17">
        <v>0.11904745706097963</v>
      </c>
      <c r="F17">
        <v>0.12628683045639977</v>
      </c>
      <c r="G17">
        <v>0.11051402942214295</v>
      </c>
      <c r="H17">
        <v>0.10785515853934746</v>
      </c>
      <c r="I17">
        <v>0.12898993821729077</v>
      </c>
      <c r="J17">
        <v>-5.0371362670194153E-2</v>
      </c>
      <c r="K17">
        <v>0.17938631334660848</v>
      </c>
    </row>
    <row r="18" spans="1:11" x14ac:dyDescent="0.2">
      <c r="A18">
        <v>2017</v>
      </c>
      <c r="B18">
        <v>0.21705377273305859</v>
      </c>
      <c r="C18">
        <v>0.27236750743319926</v>
      </c>
      <c r="D18">
        <v>0.1539980526679714</v>
      </c>
      <c r="E18">
        <v>0.21227997024803535</v>
      </c>
      <c r="F18">
        <v>0.21131520330071374</v>
      </c>
      <c r="G18">
        <v>0.21216152803906518</v>
      </c>
      <c r="H18">
        <v>0.21511165197929127</v>
      </c>
      <c r="I18">
        <v>0.20837429674009322</v>
      </c>
      <c r="J18">
        <v>7.3614035375703102E-2</v>
      </c>
      <c r="K18">
        <v>0.13360488506580892</v>
      </c>
    </row>
    <row r="19" spans="1:11" x14ac:dyDescent="0.2">
      <c r="A19">
        <v>2018</v>
      </c>
      <c r="B19">
        <v>-4.5689864026186133E-2</v>
      </c>
      <c r="C19">
        <v>-1.184339572481985E-3</v>
      </c>
      <c r="D19">
        <v>-9.0155069646140285E-2</v>
      </c>
      <c r="E19">
        <v>-4.5655804207608952E-2</v>
      </c>
      <c r="F19">
        <v>-2.5465818151629405E-2</v>
      </c>
      <c r="G19">
        <v>-6.7485399547923208E-2</v>
      </c>
      <c r="H19">
        <v>4.2449319789084061E-3</v>
      </c>
      <c r="I19">
        <v>-9.5073996205027322E-2</v>
      </c>
      <c r="J19">
        <v>9.2396699479791122E-2</v>
      </c>
      <c r="K19">
        <v>-0.1264070289689504</v>
      </c>
    </row>
    <row r="20" spans="1:11" x14ac:dyDescent="0.2">
      <c r="A20">
        <v>2019</v>
      </c>
      <c r="B20">
        <v>0.31223886602637063</v>
      </c>
      <c r="C20">
        <v>0.30841803692524095</v>
      </c>
      <c r="D20">
        <v>0.31706048864568914</v>
      </c>
      <c r="E20">
        <v>0.31330082823601435</v>
      </c>
      <c r="F20">
        <v>0.37084112635149769</v>
      </c>
      <c r="G20">
        <v>0.25708622405186188</v>
      </c>
      <c r="H20">
        <v>0.35791975515495178</v>
      </c>
      <c r="I20">
        <v>0.26904810725752726</v>
      </c>
      <c r="J20">
        <v>0.20145344553082389</v>
      </c>
      <c r="K20">
        <v>9.2209316040417599E-2</v>
      </c>
    </row>
    <row r="21" spans="1:11" x14ac:dyDescent="0.2">
      <c r="A21">
        <v>2020</v>
      </c>
      <c r="B21">
        <v>0.18331590508134554</v>
      </c>
      <c r="C21">
        <v>0.33464376803368667</v>
      </c>
      <c r="D21">
        <v>1.3798320987055579E-2</v>
      </c>
      <c r="E21">
        <v>0.16697014607690308</v>
      </c>
      <c r="F21">
        <v>0.27654875219851394</v>
      </c>
      <c r="G21">
        <v>5.99358445502991E-2</v>
      </c>
      <c r="H21">
        <v>3.7585134175367685E-2</v>
      </c>
      <c r="I21">
        <v>0.3040469978225131</v>
      </c>
      <c r="J21">
        <v>-0.13053443752470528</v>
      </c>
      <c r="K21">
        <v>0.36096928357901215</v>
      </c>
    </row>
    <row r="22" spans="1:11" x14ac:dyDescent="0.2">
      <c r="A22">
        <v>2021</v>
      </c>
      <c r="B22">
        <v>0.28728770893998434</v>
      </c>
      <c r="C22">
        <v>0.32012819341430521</v>
      </c>
      <c r="D22">
        <v>0.24910110944425323</v>
      </c>
      <c r="E22">
        <v>0.2875369088167703</v>
      </c>
      <c r="F22">
        <v>0.41747594117923814</v>
      </c>
      <c r="G22">
        <v>0.16331660305983697</v>
      </c>
      <c r="H22">
        <v>0.35258155031628524</v>
      </c>
      <c r="I22">
        <v>0.21913040851450138</v>
      </c>
      <c r="J22">
        <v>0.12814055299008431</v>
      </c>
      <c r="K22">
        <v>0.14107049978459463</v>
      </c>
    </row>
    <row r="23" spans="1:11" x14ac:dyDescent="0.2">
      <c r="A23">
        <v>2022</v>
      </c>
      <c r="B23">
        <v>-0.18175362240895521</v>
      </c>
      <c r="C23">
        <v>-0.29409982869522955</v>
      </c>
      <c r="D23">
        <v>-5.2746703075080448E-2</v>
      </c>
      <c r="E23">
        <v>-0.17944919446000018</v>
      </c>
      <c r="F23">
        <v>-0.23074880561220235</v>
      </c>
      <c r="G23">
        <v>-0.13075668086527004</v>
      </c>
      <c r="H23">
        <v>-0.26796309850194688</v>
      </c>
      <c r="I23">
        <v>-8.65672756896263E-2</v>
      </c>
      <c r="J23">
        <v>-0.12353216479007767</v>
      </c>
      <c r="K23">
        <v>-6.6427437216121321E-2</v>
      </c>
    </row>
    <row r="24" spans="1:11" x14ac:dyDescent="0.2">
      <c r="A24">
        <v>2023</v>
      </c>
      <c r="B24">
        <v>0.26175791831823281</v>
      </c>
      <c r="C24">
        <v>0.30023855004384781</v>
      </c>
      <c r="D24">
        <v>0.22199743329918431</v>
      </c>
      <c r="E24">
        <v>0.26117097538813683</v>
      </c>
      <c r="F24">
        <v>0.29990904719414746</v>
      </c>
      <c r="G24">
        <v>0.22230718760006751</v>
      </c>
      <c r="H24">
        <v>0.34699349410944613</v>
      </c>
      <c r="I24">
        <v>0.17958117755856562</v>
      </c>
      <c r="J24">
        <v>8.3323526086345634E-2</v>
      </c>
      <c r="K24">
        <v>0.16471016097299751</v>
      </c>
    </row>
    <row r="25" spans="1:11" x14ac:dyDescent="0.2">
      <c r="A25" t="s">
        <v>17</v>
      </c>
      <c r="B25">
        <v>0.32307752064583184</v>
      </c>
      <c r="C25">
        <v>0.36995887104343295</v>
      </c>
      <c r="D25">
        <v>0.31759469760613279</v>
      </c>
      <c r="E25">
        <v>0.32220577834448294</v>
      </c>
      <c r="F25">
        <v>0.41747594117923814</v>
      </c>
      <c r="G25">
        <v>0.51447951386783908</v>
      </c>
      <c r="H25">
        <v>0.35791975515495178</v>
      </c>
      <c r="I25">
        <v>0.38344483687895003</v>
      </c>
      <c r="J25">
        <v>0.20145344553082389</v>
      </c>
      <c r="K25">
        <v>0.36096928357901215</v>
      </c>
    </row>
    <row r="26" spans="1:11" x14ac:dyDescent="0.2">
      <c r="A26" t="s">
        <v>18</v>
      </c>
      <c r="B26">
        <v>-0.36794994480231347</v>
      </c>
      <c r="C26">
        <v>-0.37411598020743131</v>
      </c>
      <c r="D26">
        <v>-0.36263580203061807</v>
      </c>
      <c r="E26">
        <v>-0.36592192121511924</v>
      </c>
      <c r="F26">
        <v>-0.5850481696186498</v>
      </c>
      <c r="G26">
        <v>-0.26523695026081762</v>
      </c>
      <c r="H26">
        <v>-0.54650016700548298</v>
      </c>
      <c r="I26">
        <v>-0.22110964195954452</v>
      </c>
      <c r="J26">
        <v>-0.42829015183740848</v>
      </c>
      <c r="K26">
        <v>-0.1264070289689504</v>
      </c>
    </row>
    <row r="27" spans="1:11" x14ac:dyDescent="0.2">
      <c r="A27" t="s">
        <v>19</v>
      </c>
      <c r="B27">
        <v>0.13463821536602638</v>
      </c>
      <c r="C27">
        <v>0.10752734280348397</v>
      </c>
      <c r="D27">
        <v>0.13199104162504471</v>
      </c>
      <c r="E27">
        <v>0.13519849816228779</v>
      </c>
      <c r="F27">
        <v>6.1156186990950268E-2</v>
      </c>
      <c r="G27">
        <v>0.17011456199999997</v>
      </c>
      <c r="H27">
        <v>4.8169989872802299E-2</v>
      </c>
      <c r="I27">
        <v>0.18591410591918467</v>
      </c>
      <c r="J27">
        <v>5.032874176683011E-2</v>
      </c>
      <c r="K27">
        <v>0.1084334985313955</v>
      </c>
    </row>
    <row r="28" spans="1:11" x14ac:dyDescent="0.2">
      <c r="A28" t="s">
        <v>20</v>
      </c>
      <c r="B28">
        <v>9.4034406491436434E-2</v>
      </c>
      <c r="C28">
        <v>9.3975405767963788E-2</v>
      </c>
      <c r="D28">
        <v>8.4835022723614498E-2</v>
      </c>
      <c r="E28">
        <v>8.9461985041394645E-2</v>
      </c>
      <c r="F28">
        <v>3.086877990244917E-2</v>
      </c>
      <c r="G28">
        <v>0.1663883149213109</v>
      </c>
      <c r="H28">
        <v>4.0387223318443868E-2</v>
      </c>
      <c r="I28">
        <v>0.1477209825783655</v>
      </c>
      <c r="J28">
        <v>1.0698450207630209E-3</v>
      </c>
      <c r="K28">
        <v>9.4503580761644265E-2</v>
      </c>
    </row>
    <row r="29" spans="1:11" x14ac:dyDescent="0.2">
      <c r="A29" t="s">
        <v>21</v>
      </c>
      <c r="B29">
        <v>0.18251445135103067</v>
      </c>
      <c r="C29">
        <v>0.22280419428034756</v>
      </c>
      <c r="D29">
        <v>0.16617322297035611</v>
      </c>
      <c r="E29">
        <v>0.18580036892207041</v>
      </c>
      <c r="F29">
        <v>0.25414952880172931</v>
      </c>
      <c r="G29">
        <v>0.17404019893967054</v>
      </c>
      <c r="H29">
        <v>0.23631814950472543</v>
      </c>
      <c r="I29">
        <v>0.16046807286535913</v>
      </c>
      <c r="J29">
        <v>0.14606764395515889</v>
      </c>
      <c r="K29">
        <v>0.10768213164799394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27"/>
  <sheetViews>
    <sheetView topLeftCell="A6" workbookViewId="0">
      <selection activeCell="E27" sqref="E27:H27"/>
    </sheetView>
  </sheetViews>
  <sheetFormatPr baseColWidth="10" defaultRowHeight="16" x14ac:dyDescent="0.2"/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3" spans="1:17" x14ac:dyDescent="0.2">
      <c r="A3">
        <v>2001</v>
      </c>
      <c r="B3" s="4">
        <v>88.241457600000004</v>
      </c>
      <c r="C3" s="5">
        <v>74.099455500000005</v>
      </c>
      <c r="D3" s="5">
        <v>94.394640800000005</v>
      </c>
      <c r="E3" s="4">
        <v>59.776919159999998</v>
      </c>
      <c r="F3" s="4">
        <v>117.0114562</v>
      </c>
      <c r="G3" s="4">
        <v>79.818876340000003</v>
      </c>
      <c r="H3" s="4">
        <v>87.630704390000005</v>
      </c>
      <c r="I3" s="4">
        <v>76.317805719999996</v>
      </c>
      <c r="J3" s="4">
        <v>91.650752940000004</v>
      </c>
      <c r="K3" s="4">
        <v>83.034707979999993</v>
      </c>
      <c r="L3" s="4">
        <v>84.236875490000003</v>
      </c>
      <c r="M3" s="4">
        <v>73.969627720000005</v>
      </c>
      <c r="N3" s="4">
        <v>94.560221159999998</v>
      </c>
      <c r="O3" s="4">
        <v>92.917673118144407</v>
      </c>
      <c r="P3" s="4">
        <v>94.967357329601001</v>
      </c>
      <c r="Q3" s="4">
        <v>84.931810587669204</v>
      </c>
    </row>
    <row r="4" spans="1:17" x14ac:dyDescent="0.2">
      <c r="A4">
        <v>2002</v>
      </c>
      <c r="B4" s="4">
        <v>69.194875120000006</v>
      </c>
      <c r="C4" s="5">
        <v>50.2895732</v>
      </c>
      <c r="D4" s="5">
        <v>77.429453199999998</v>
      </c>
      <c r="E4" s="4">
        <v>24.80454202</v>
      </c>
      <c r="F4" s="4">
        <v>156.98295680000001</v>
      </c>
      <c r="G4" s="4">
        <v>36.197847090000003</v>
      </c>
      <c r="H4" s="4">
        <v>107.5724293</v>
      </c>
      <c r="I4" s="4">
        <v>39.479233190000002</v>
      </c>
      <c r="J4" s="4">
        <v>98.631357120000004</v>
      </c>
      <c r="K4" s="4">
        <v>39.502635359999999</v>
      </c>
      <c r="L4" s="4">
        <v>98.572925889999993</v>
      </c>
      <c r="M4" s="4">
        <v>42.804457919999997</v>
      </c>
      <c r="N4" s="4">
        <v>90.96927135</v>
      </c>
      <c r="O4" s="4">
        <v>66.904336265073994</v>
      </c>
      <c r="P4" s="4">
        <v>103.42356700249</v>
      </c>
      <c r="Q4" s="4">
        <v>63.8087269466726</v>
      </c>
    </row>
    <row r="5" spans="1:17" x14ac:dyDescent="0.2">
      <c r="A5">
        <v>2003</v>
      </c>
      <c r="B5" s="4">
        <v>88.695068610000007</v>
      </c>
      <c r="C5" s="5">
        <v>64.541355199999998</v>
      </c>
      <c r="D5" s="5">
        <v>96.959102999999999</v>
      </c>
      <c r="E5" s="4">
        <v>26.321493230000002</v>
      </c>
      <c r="F5" s="4">
        <v>237.74747210000001</v>
      </c>
      <c r="G5" s="4">
        <v>43.00792045</v>
      </c>
      <c r="H5" s="4">
        <v>145.50502359999999</v>
      </c>
      <c r="I5" s="4">
        <v>45.660449890000002</v>
      </c>
      <c r="J5" s="4">
        <v>137.0522737</v>
      </c>
      <c r="K5" s="4">
        <v>47.296254650000002</v>
      </c>
      <c r="L5" s="4">
        <v>132.31213600000001</v>
      </c>
      <c r="M5" s="4">
        <v>52.158722779999998</v>
      </c>
      <c r="N5" s="4">
        <v>119.97741019999999</v>
      </c>
      <c r="O5" s="4">
        <v>72.831095276808796</v>
      </c>
      <c r="P5" s="4">
        <v>121.781845232832</v>
      </c>
      <c r="Q5" s="4">
        <v>81.036884333497994</v>
      </c>
    </row>
    <row r="6" spans="1:17" x14ac:dyDescent="0.2">
      <c r="A6">
        <v>2004</v>
      </c>
      <c r="B6" s="4">
        <v>98.183624230000007</v>
      </c>
      <c r="C6" s="5">
        <v>67.943155399999995</v>
      </c>
      <c r="D6" s="5">
        <v>109.75683600000001</v>
      </c>
      <c r="E6" s="4">
        <v>26.501820410000001</v>
      </c>
      <c r="F6" s="4">
        <v>281.38516989999999</v>
      </c>
      <c r="G6" s="4">
        <v>44.797632419999999</v>
      </c>
      <c r="H6" s="4">
        <v>166.46458390000001</v>
      </c>
      <c r="I6" s="4">
        <v>49.3786737</v>
      </c>
      <c r="J6" s="4">
        <v>151.02105180000001</v>
      </c>
      <c r="K6" s="4">
        <v>50.791078380000002</v>
      </c>
      <c r="L6" s="4">
        <v>146.8214395</v>
      </c>
      <c r="M6" s="4">
        <v>55.034958459999999</v>
      </c>
      <c r="N6" s="4">
        <v>135.49967960000001</v>
      </c>
      <c r="O6" s="4">
        <v>77.130117709791307</v>
      </c>
      <c r="P6" s="4">
        <v>127.296055652714</v>
      </c>
      <c r="Q6" s="4">
        <v>88.528144360012803</v>
      </c>
    </row>
    <row r="7" spans="1:17" x14ac:dyDescent="0.2">
      <c r="A7">
        <v>2005</v>
      </c>
      <c r="B7" s="4">
        <v>102.9241772</v>
      </c>
      <c r="C7" s="5">
        <v>69.827909500000004</v>
      </c>
      <c r="D7" s="5">
        <v>115.636726</v>
      </c>
      <c r="E7" s="4">
        <v>26.18582996</v>
      </c>
      <c r="F7" s="4">
        <v>308.36032280000001</v>
      </c>
      <c r="G7" s="4">
        <v>46.599514149999997</v>
      </c>
      <c r="H7" s="4">
        <v>173.27800780000001</v>
      </c>
      <c r="I7" s="4">
        <v>51.139512789999998</v>
      </c>
      <c r="J7" s="4">
        <v>157.8949532</v>
      </c>
      <c r="K7" s="4">
        <v>54.045314490000003</v>
      </c>
      <c r="L7" s="4">
        <v>149.4055693</v>
      </c>
      <c r="M7" s="4">
        <v>56.855150119999998</v>
      </c>
      <c r="N7" s="4">
        <v>142.02180379999999</v>
      </c>
      <c r="O7" s="4">
        <v>72.944556608840699</v>
      </c>
      <c r="P7" s="4">
        <v>141.09921231638501</v>
      </c>
      <c r="Q7" s="4">
        <v>92.171821291423399</v>
      </c>
    </row>
    <row r="8" spans="1:17" x14ac:dyDescent="0.2">
      <c r="A8">
        <v>2006</v>
      </c>
      <c r="B8" s="4">
        <v>119.23273639999999</v>
      </c>
      <c r="C8" s="5">
        <v>76.120449800000003</v>
      </c>
      <c r="D8" s="5">
        <v>140.58058700000001</v>
      </c>
      <c r="E8" s="4">
        <v>29.165336329999999</v>
      </c>
      <c r="F8" s="4">
        <v>366.90977070000002</v>
      </c>
      <c r="G8" s="4">
        <v>50.275494590000001</v>
      </c>
      <c r="H8" s="4">
        <v>212.8481669</v>
      </c>
      <c r="I8" s="4">
        <v>59.224156309999998</v>
      </c>
      <c r="J8" s="4">
        <v>180.68719809999999</v>
      </c>
      <c r="K8" s="4">
        <v>61.640938439999999</v>
      </c>
      <c r="L8" s="4">
        <v>173.6029193</v>
      </c>
      <c r="M8" s="4">
        <v>65.487034589999993</v>
      </c>
      <c r="N8" s="4">
        <v>163.4071069</v>
      </c>
      <c r="O8" s="4">
        <v>81.0300353215558</v>
      </c>
      <c r="P8" s="4">
        <v>147.14634420489099</v>
      </c>
      <c r="Q8" s="4">
        <v>106.139270190275</v>
      </c>
    </row>
    <row r="9" spans="1:17" x14ac:dyDescent="0.2">
      <c r="A9">
        <v>2007</v>
      </c>
      <c r="B9" s="4">
        <v>125.36875070000001</v>
      </c>
      <c r="C9" s="5">
        <v>84.305479500000004</v>
      </c>
      <c r="D9" s="5">
        <v>142.553741</v>
      </c>
      <c r="E9" s="4">
        <v>29.108232569999998</v>
      </c>
      <c r="F9" s="4">
        <v>412.87494329999998</v>
      </c>
      <c r="G9" s="4">
        <v>50.545772200000002</v>
      </c>
      <c r="H9" s="4">
        <v>237.7658773</v>
      </c>
      <c r="I9" s="4">
        <v>59.99807552</v>
      </c>
      <c r="J9" s="4">
        <v>200.30742269999999</v>
      </c>
      <c r="K9" s="4">
        <v>60.548518680000001</v>
      </c>
      <c r="L9" s="4">
        <v>198.48643920000001</v>
      </c>
      <c r="M9" s="4">
        <v>64.724076879999998</v>
      </c>
      <c r="N9" s="4">
        <v>185.68144119999999</v>
      </c>
      <c r="O9" s="4">
        <v>71.395010688991803</v>
      </c>
      <c r="P9" s="4">
        <v>175.59876541523801</v>
      </c>
      <c r="Q9" s="4">
        <v>112.550379275594</v>
      </c>
    </row>
    <row r="10" spans="1:17" x14ac:dyDescent="0.2">
      <c r="A10">
        <v>2008</v>
      </c>
      <c r="B10" s="4">
        <v>79.239325800000003</v>
      </c>
      <c r="C10" s="5">
        <v>52.765452400000001</v>
      </c>
      <c r="D10" s="5">
        <v>90.858650800000007</v>
      </c>
      <c r="E10" s="4">
        <v>15.803373329999999</v>
      </c>
      <c r="F10" s="4">
        <v>303.3652525</v>
      </c>
      <c r="G10" s="4">
        <v>25.887480190000002</v>
      </c>
      <c r="H10" s="4">
        <v>185.1935493</v>
      </c>
      <c r="I10" s="4">
        <v>30.354976870000002</v>
      </c>
      <c r="J10" s="4">
        <v>157.93767070000001</v>
      </c>
      <c r="K10" s="4">
        <v>32.785628879999997</v>
      </c>
      <c r="L10" s="4">
        <v>146.22853069999999</v>
      </c>
      <c r="M10" s="4">
        <v>33.590136600000001</v>
      </c>
      <c r="N10" s="4">
        <v>142.72625310000001</v>
      </c>
      <c r="O10" s="4">
        <v>40.817230720570102</v>
      </c>
      <c r="P10" s="4">
        <v>194.132030299316</v>
      </c>
      <c r="Q10" s="4">
        <v>71.365728257578297</v>
      </c>
    </row>
    <row r="11" spans="1:17" x14ac:dyDescent="0.2">
      <c r="A11">
        <v>2009</v>
      </c>
      <c r="B11" s="4">
        <v>100.12029579999999</v>
      </c>
      <c r="C11" s="5">
        <v>72.286499599999999</v>
      </c>
      <c r="D11" s="5">
        <v>106.395707</v>
      </c>
      <c r="E11" s="4">
        <v>18.857962650000001</v>
      </c>
      <c r="F11" s="4">
        <v>407.83661549999999</v>
      </c>
      <c r="G11" s="4">
        <v>31.72840188</v>
      </c>
      <c r="H11" s="4">
        <v>242.40009599999999</v>
      </c>
      <c r="I11" s="4">
        <v>36.710524280000001</v>
      </c>
      <c r="J11" s="4">
        <v>209.50307340000001</v>
      </c>
      <c r="K11" s="4">
        <v>39.872633919999998</v>
      </c>
      <c r="L11" s="4">
        <v>192.88837749999999</v>
      </c>
      <c r="M11" s="4">
        <v>42.62791206</v>
      </c>
      <c r="N11" s="4">
        <v>180.42093299999999</v>
      </c>
      <c r="O11" s="4">
        <v>42.871510585142801</v>
      </c>
      <c r="P11" s="4">
        <v>233.53568956184699</v>
      </c>
      <c r="Q11" s="4">
        <v>90.520450124372204</v>
      </c>
    </row>
    <row r="12" spans="1:17" x14ac:dyDescent="0.2">
      <c r="A12">
        <v>2010</v>
      </c>
      <c r="B12" s="4">
        <v>115.1945333</v>
      </c>
      <c r="C12" s="5">
        <v>84.028298199999995</v>
      </c>
      <c r="D12" s="5">
        <v>122.871697</v>
      </c>
      <c r="E12" s="4">
        <v>20.624913670000002</v>
      </c>
      <c r="F12" s="4">
        <v>500.59328699999998</v>
      </c>
      <c r="G12" s="4">
        <v>34.487619500000001</v>
      </c>
      <c r="H12" s="4">
        <v>299.3739051</v>
      </c>
      <c r="I12" s="4">
        <v>40.178409619999996</v>
      </c>
      <c r="J12" s="4">
        <v>256.97117989999998</v>
      </c>
      <c r="K12" s="4">
        <v>46.526330999999999</v>
      </c>
      <c r="L12" s="4">
        <v>221.9107569</v>
      </c>
      <c r="M12" s="4">
        <v>48.710504759999999</v>
      </c>
      <c r="N12" s="4">
        <v>211.96030260000001</v>
      </c>
      <c r="O12" s="4">
        <v>43.474024717905998</v>
      </c>
      <c r="P12" s="4">
        <v>264.97319907741598</v>
      </c>
      <c r="Q12" s="4">
        <v>104.9454056</v>
      </c>
    </row>
    <row r="13" spans="1:17" x14ac:dyDescent="0.2">
      <c r="A13">
        <v>2011</v>
      </c>
      <c r="B13" s="4">
        <v>117.3774396</v>
      </c>
      <c r="C13" s="5">
        <v>87.934039799999994</v>
      </c>
      <c r="D13" s="5">
        <v>121.980352</v>
      </c>
      <c r="E13" s="4">
        <v>19.6136357</v>
      </c>
      <c r="F13" s="4">
        <v>546.87564259999999</v>
      </c>
      <c r="G13" s="4">
        <v>32.765993809999998</v>
      </c>
      <c r="H13" s="4">
        <v>327.35828759999998</v>
      </c>
      <c r="I13" s="4">
        <v>38.796414169999998</v>
      </c>
      <c r="J13" s="4">
        <v>276.4745107</v>
      </c>
      <c r="K13" s="4">
        <v>46.686221160000002</v>
      </c>
      <c r="L13" s="4">
        <v>229.75129190000001</v>
      </c>
      <c r="M13" s="4">
        <v>47.41450785</v>
      </c>
      <c r="N13" s="4">
        <v>226.2223128</v>
      </c>
      <c r="O13" s="4">
        <v>45.858392102649098</v>
      </c>
      <c r="P13" s="4">
        <v>255.95628769257101</v>
      </c>
      <c r="Q13" s="4">
        <v>107.059776251662</v>
      </c>
    </row>
    <row r="14" spans="1:17" x14ac:dyDescent="0.2">
      <c r="A14">
        <v>2012</v>
      </c>
      <c r="B14" s="4">
        <v>136.14651280000001</v>
      </c>
      <c r="C14" s="5">
        <v>100.401229</v>
      </c>
      <c r="D14" s="5">
        <v>142.989755</v>
      </c>
      <c r="E14" s="4">
        <v>19.26219223</v>
      </c>
      <c r="F14" s="4">
        <v>745.31208600000002</v>
      </c>
      <c r="G14" s="4">
        <v>34.344331400000002</v>
      </c>
      <c r="H14" s="4">
        <v>418.01205879999998</v>
      </c>
      <c r="I14" s="4">
        <v>40.854784180000003</v>
      </c>
      <c r="J14" s="4">
        <v>351.39935170000001</v>
      </c>
      <c r="K14" s="4">
        <v>51.215079670000001</v>
      </c>
      <c r="L14" s="4">
        <v>280.31479730000001</v>
      </c>
      <c r="M14" s="4">
        <v>52.615677429999998</v>
      </c>
      <c r="N14" s="4">
        <v>272.85298560000001</v>
      </c>
      <c r="O14" s="4">
        <v>52.8143573845067</v>
      </c>
      <c r="P14" s="4">
        <v>257.78314129043702</v>
      </c>
      <c r="Q14" s="4">
        <v>123.948542612578</v>
      </c>
    </row>
    <row r="15" spans="1:17" x14ac:dyDescent="0.2">
      <c r="A15">
        <v>2013</v>
      </c>
      <c r="B15" s="4">
        <v>180.13239060000001</v>
      </c>
      <c r="C15" s="5">
        <v>133.13583399999999</v>
      </c>
      <c r="D15" s="5">
        <v>188.40254300000001</v>
      </c>
      <c r="E15" s="4">
        <v>23.995147299999999</v>
      </c>
      <c r="F15" s="4">
        <v>1045.341097</v>
      </c>
      <c r="G15" s="4">
        <v>43.3741311</v>
      </c>
      <c r="H15" s="4">
        <v>578.29662450000001</v>
      </c>
      <c r="I15" s="4">
        <v>52.394081239999998</v>
      </c>
      <c r="J15" s="4">
        <v>478.73944940000001</v>
      </c>
      <c r="K15" s="4">
        <v>66.351537219999997</v>
      </c>
      <c r="L15" s="4">
        <v>378.0336471</v>
      </c>
      <c r="M15" s="4">
        <v>67.294440399999999</v>
      </c>
      <c r="N15" s="4">
        <v>372.73678860000001</v>
      </c>
      <c r="O15" s="4">
        <v>60.245175290263099</v>
      </c>
      <c r="P15" s="4">
        <v>298.99886843946501</v>
      </c>
      <c r="Q15" s="4">
        <v>163.88547925972799</v>
      </c>
    </row>
    <row r="16" spans="1:17" x14ac:dyDescent="0.2">
      <c r="A16">
        <v>2014</v>
      </c>
      <c r="B16" s="4">
        <v>204.3850942</v>
      </c>
      <c r="C16" s="5">
        <v>152.846171</v>
      </c>
      <c r="D16" s="5">
        <v>211.32931600000001</v>
      </c>
      <c r="E16" s="4">
        <v>26.436832809999999</v>
      </c>
      <c r="F16" s="4">
        <v>1221.8126420000001</v>
      </c>
      <c r="G16" s="4">
        <v>47.098833020000001</v>
      </c>
      <c r="H16" s="4">
        <v>685.81012439999995</v>
      </c>
      <c r="I16" s="4">
        <v>59.97150783</v>
      </c>
      <c r="J16" s="4">
        <v>538.60337519999996</v>
      </c>
      <c r="K16" s="4">
        <v>74.43905986</v>
      </c>
      <c r="L16" s="4">
        <v>433.9234884</v>
      </c>
      <c r="M16" s="4">
        <v>76.263745889999996</v>
      </c>
      <c r="N16" s="4">
        <v>423.54143699999997</v>
      </c>
      <c r="O16" s="4">
        <v>61.603308505411299</v>
      </c>
      <c r="P16" s="4">
        <v>331.77619295592598</v>
      </c>
      <c r="Q16" s="4">
        <v>186.04254992624999</v>
      </c>
    </row>
    <row r="17" spans="1:17" x14ac:dyDescent="0.2">
      <c r="A17">
        <v>2015</v>
      </c>
      <c r="B17" s="4">
        <v>206.90777270000001</v>
      </c>
      <c r="C17" s="5">
        <v>160.605458</v>
      </c>
      <c r="D17" s="5">
        <v>204.60993199999999</v>
      </c>
      <c r="E17" s="4">
        <v>25.71689113</v>
      </c>
      <c r="F17" s="4">
        <v>1277.8167780000001</v>
      </c>
      <c r="G17" s="4">
        <v>46.951134359999998</v>
      </c>
      <c r="H17" s="4">
        <v>699.90800869999998</v>
      </c>
      <c r="I17" s="4">
        <v>59.420545320000002</v>
      </c>
      <c r="J17" s="4">
        <v>553.03220090000002</v>
      </c>
      <c r="K17" s="4">
        <v>72.706136279999996</v>
      </c>
      <c r="L17" s="4">
        <v>451.97663690000002</v>
      </c>
      <c r="M17" s="4">
        <v>74.511600569999999</v>
      </c>
      <c r="N17" s="4">
        <v>441.02495060000001</v>
      </c>
      <c r="O17" s="4">
        <v>62.204204821541502</v>
      </c>
      <c r="P17" s="4">
        <v>332.626607703871</v>
      </c>
      <c r="Q17" s="4">
        <v>187.74230340284001</v>
      </c>
    </row>
    <row r="18" spans="1:17" x14ac:dyDescent="0.2">
      <c r="A18">
        <v>2016</v>
      </c>
      <c r="B18" s="4">
        <v>231.73237979999999</v>
      </c>
      <c r="C18" s="5">
        <v>171.587626</v>
      </c>
      <c r="D18" s="5">
        <v>239.53799000000001</v>
      </c>
      <c r="E18" s="4">
        <v>28.964595800000001</v>
      </c>
      <c r="F18" s="4">
        <v>1419.033459</v>
      </c>
      <c r="G18" s="4">
        <v>52.015056399999999</v>
      </c>
      <c r="H18" s="4">
        <v>790.1890995</v>
      </c>
      <c r="I18" s="4">
        <v>66.296706740000005</v>
      </c>
      <c r="J18" s="4">
        <v>619.96639949999997</v>
      </c>
      <c r="K18" s="4">
        <v>84.34998143</v>
      </c>
      <c r="L18" s="4">
        <v>487.27610700000002</v>
      </c>
      <c r="M18" s="4">
        <v>85.647397690000005</v>
      </c>
      <c r="N18" s="4">
        <v>479.8946808</v>
      </c>
      <c r="O18" s="4">
        <v>59.070894260864598</v>
      </c>
      <c r="P18" s="4">
        <v>392.295268580857</v>
      </c>
      <c r="Q18" s="4">
        <v>210.092547205719</v>
      </c>
    </row>
    <row r="19" spans="1:17" x14ac:dyDescent="0.2">
      <c r="A19">
        <v>2017</v>
      </c>
      <c r="B19" s="4">
        <v>282.03076709999999</v>
      </c>
      <c r="C19" s="5">
        <v>218.32252</v>
      </c>
      <c r="D19" s="5">
        <v>276.42637400000001</v>
      </c>
      <c r="E19" s="4">
        <v>35.085255250000003</v>
      </c>
      <c r="F19" s="4">
        <v>1720.0977660000001</v>
      </c>
      <c r="G19" s="4">
        <v>63.204101110000003</v>
      </c>
      <c r="H19" s="4">
        <v>954.84419739999998</v>
      </c>
      <c r="I19" s="4">
        <v>81.013419010000007</v>
      </c>
      <c r="J19" s="4">
        <v>744.93917090000002</v>
      </c>
      <c r="K19" s="4">
        <v>102.1374237</v>
      </c>
      <c r="L19" s="4">
        <v>590.87126950000004</v>
      </c>
      <c r="M19" s="4">
        <v>103.15970280000001</v>
      </c>
      <c r="N19" s="4">
        <v>585.01592700000003</v>
      </c>
      <c r="O19" s="4">
        <v>63.419341160658298</v>
      </c>
      <c r="P19" s="4">
        <v>444.70783285146302</v>
      </c>
      <c r="Q19" s="4">
        <v>254.690986875883</v>
      </c>
    </row>
    <row r="20" spans="1:17" x14ac:dyDescent="0.2">
      <c r="A20">
        <v>2018</v>
      </c>
      <c r="B20" s="4">
        <v>269.14481970000003</v>
      </c>
      <c r="C20" s="5">
        <v>218.063952</v>
      </c>
      <c r="D20" s="5">
        <v>251.505135</v>
      </c>
      <c r="E20" s="4">
        <v>34.191780520000002</v>
      </c>
      <c r="F20" s="4">
        <v>1604.0162809999999</v>
      </c>
      <c r="G20" s="4">
        <v>63.472398220000002</v>
      </c>
      <c r="H20" s="4">
        <v>864.06334379999998</v>
      </c>
      <c r="I20" s="4">
        <v>78.735489650000005</v>
      </c>
      <c r="J20" s="4">
        <v>696.56228580000004</v>
      </c>
      <c r="K20" s="4">
        <v>99.809635619999995</v>
      </c>
      <c r="L20" s="4">
        <v>549.48775539999997</v>
      </c>
      <c r="M20" s="4">
        <v>92.014366710000004</v>
      </c>
      <c r="N20" s="4">
        <v>596.03923399999996</v>
      </c>
      <c r="O20" s="4">
        <v>69.279078967085994</v>
      </c>
      <c r="P20" s="4">
        <v>388.493636941489</v>
      </c>
      <c r="Q20" s="4">
        <v>243.06286504563499</v>
      </c>
    </row>
    <row r="21" spans="1:17" x14ac:dyDescent="0.2">
      <c r="A21">
        <v>2019</v>
      </c>
      <c r="B21" s="4">
        <v>353.18229300000002</v>
      </c>
      <c r="C21" s="5">
        <v>285.31880799999999</v>
      </c>
      <c r="D21" s="5">
        <v>331.24747600000001</v>
      </c>
      <c r="E21" s="4">
        <v>46.871498920000001</v>
      </c>
      <c r="F21" s="4">
        <v>2016.3867700000001</v>
      </c>
      <c r="G21" s="4">
        <v>86.190423449999997</v>
      </c>
      <c r="H21" s="4">
        <v>1096.537951</v>
      </c>
      <c r="I21" s="4">
        <v>107.1716088</v>
      </c>
      <c r="J21" s="4">
        <v>881.86667450000004</v>
      </c>
      <c r="K21" s="4">
        <v>127.9103113</v>
      </c>
      <c r="L21" s="4">
        <v>738.88546870000005</v>
      </c>
      <c r="M21" s="4">
        <v>121.40091030000001</v>
      </c>
      <c r="N21" s="4">
        <v>778.50380250000001</v>
      </c>
      <c r="O21" s="4">
        <v>83.235588128207496</v>
      </c>
      <c r="P21" s="4">
        <v>424.31636948991797</v>
      </c>
      <c r="Q21" s="4">
        <v>319.21466197785099</v>
      </c>
    </row>
    <row r="22" spans="1:17" x14ac:dyDescent="0.2">
      <c r="A22">
        <v>2020</v>
      </c>
      <c r="B22" s="4">
        <v>417.92622469999998</v>
      </c>
      <c r="C22" s="5">
        <v>380.798969</v>
      </c>
      <c r="D22" s="5">
        <v>335.81813499999998</v>
      </c>
      <c r="E22" s="4">
        <v>59.833753459999997</v>
      </c>
      <c r="F22" s="4">
        <v>2137.2406139999998</v>
      </c>
      <c r="G22" s="4">
        <v>89.429902080000005</v>
      </c>
      <c r="H22" s="4">
        <v>1429.937023</v>
      </c>
      <c r="I22" s="4">
        <v>116.56277489999999</v>
      </c>
      <c r="J22" s="4">
        <v>1097.0837650000001</v>
      </c>
      <c r="K22" s="4">
        <v>137.19134500000001</v>
      </c>
      <c r="L22" s="4">
        <v>932.12241589999996</v>
      </c>
      <c r="M22" s="4">
        <v>137.5774103</v>
      </c>
      <c r="N22" s="4">
        <v>929.50672420000001</v>
      </c>
      <c r="O22" s="4">
        <v>72.370477449853894</v>
      </c>
      <c r="P22" s="4">
        <v>577.48154539554105</v>
      </c>
      <c r="Q22" s="4">
        <v>372.51398071818198</v>
      </c>
    </row>
    <row r="23" spans="1:17" x14ac:dyDescent="0.2">
      <c r="A23">
        <v>2021</v>
      </c>
      <c r="B23" s="4">
        <v>537.99129230000005</v>
      </c>
      <c r="C23" s="5">
        <v>502.70345500000002</v>
      </c>
      <c r="D23" s="5">
        <v>419.47080499999998</v>
      </c>
      <c r="E23" s="4">
        <v>84.812905999999998</v>
      </c>
      <c r="F23" s="4">
        <v>2486.287491</v>
      </c>
      <c r="G23" s="4">
        <v>120.96123559999999</v>
      </c>
      <c r="H23" s="4">
        <v>1743.2797069999999</v>
      </c>
      <c r="I23" s="4">
        <v>175.80611289999999</v>
      </c>
      <c r="J23" s="4">
        <v>1199.44218</v>
      </c>
      <c r="K23" s="4">
        <v>209.95949859999999</v>
      </c>
      <c r="L23" s="4">
        <v>1004.333067</v>
      </c>
      <c r="M23" s="4">
        <v>209.55834350000001</v>
      </c>
      <c r="N23" s="4">
        <v>1006.2556509999999</v>
      </c>
      <c r="O23" s="4">
        <v>81.644070450434597</v>
      </c>
      <c r="P23" s="4">
        <v>658.94715562087003</v>
      </c>
      <c r="Q23" s="4">
        <v>479.62549922491797</v>
      </c>
    </row>
    <row r="24" spans="1:17" x14ac:dyDescent="0.2">
      <c r="A24">
        <v>2022</v>
      </c>
      <c r="B24" s="4">
        <v>440.20942609999997</v>
      </c>
      <c r="C24" s="5">
        <v>354.85845499999999</v>
      </c>
      <c r="D24" s="5">
        <v>397.34510299999999</v>
      </c>
      <c r="E24" s="4">
        <v>65.242429240000007</v>
      </c>
      <c r="F24" s="4">
        <v>2161.188791</v>
      </c>
      <c r="G24" s="4">
        <v>88.548088109999995</v>
      </c>
      <c r="H24" s="4">
        <v>1592.3687319999999</v>
      </c>
      <c r="I24" s="4">
        <v>137.7086285</v>
      </c>
      <c r="J24" s="4">
        <v>1023.909746</v>
      </c>
      <c r="K24" s="4">
        <v>173.3399143</v>
      </c>
      <c r="L24" s="4">
        <v>813.43761659999996</v>
      </c>
      <c r="M24" s="4">
        <v>177.68721070000001</v>
      </c>
      <c r="N24" s="4">
        <v>793.53604680000001</v>
      </c>
      <c r="O24" s="4">
        <v>71.558401685418801</v>
      </c>
      <c r="P24" s="4">
        <v>615.17498481212294</v>
      </c>
      <c r="Q24" s="4">
        <v>393.55708974653101</v>
      </c>
    </row>
    <row r="25" spans="1:17" x14ac:dyDescent="0.2">
      <c r="A25">
        <v>2023</v>
      </c>
      <c r="B25" s="4">
        <v>555.43772909999996</v>
      </c>
      <c r="C25" s="5">
        <v>461.400643</v>
      </c>
      <c r="D25" s="5">
        <v>485.55469599999998</v>
      </c>
      <c r="E25" s="4">
        <v>84.809224029999996</v>
      </c>
      <c r="F25" s="4">
        <v>2641.6365930000002</v>
      </c>
      <c r="G25" s="4">
        <v>119.2736986</v>
      </c>
      <c r="H25" s="4">
        <v>1878.328184</v>
      </c>
      <c r="I25" s="4">
        <v>181.58446319999999</v>
      </c>
      <c r="J25" s="4">
        <v>1233.7792870000001</v>
      </c>
      <c r="K25" s="4">
        <v>234.0658382</v>
      </c>
      <c r="L25" s="4">
        <v>957.14586699999995</v>
      </c>
      <c r="M25" s="4">
        <v>238.91550369999999</v>
      </c>
      <c r="N25" s="4">
        <v>937.71708479999995</v>
      </c>
      <c r="O25" s="4">
        <v>77.520900034950998</v>
      </c>
      <c r="P25" s="4">
        <v>716.50055558708902</v>
      </c>
      <c r="Q25" s="4">
        <v>496.34277874654902</v>
      </c>
    </row>
    <row r="26" spans="1:17" x14ac:dyDescent="0.2">
      <c r="B26">
        <f>B25/100-1</f>
        <v>4.5543772909999998</v>
      </c>
      <c r="C26">
        <f t="shared" ref="C26:Q26" si="0">C25/100-1</f>
        <v>3.6140064299999999</v>
      </c>
      <c r="D26">
        <f t="shared" si="0"/>
        <v>3.8555469599999999</v>
      </c>
      <c r="E26">
        <f t="shared" si="0"/>
        <v>-0.15190775970000003</v>
      </c>
      <c r="F26">
        <f t="shared" si="0"/>
        <v>25.416365930000001</v>
      </c>
      <c r="G26">
        <f t="shared" si="0"/>
        <v>0.19273698600000011</v>
      </c>
      <c r="H26">
        <f t="shared" si="0"/>
        <v>17.783281840000001</v>
      </c>
      <c r="I26">
        <f t="shared" si="0"/>
        <v>0.8158446319999999</v>
      </c>
      <c r="J26">
        <f t="shared" si="0"/>
        <v>11.337792870000001</v>
      </c>
      <c r="K26">
        <f t="shared" si="0"/>
        <v>1.340658382</v>
      </c>
      <c r="L26">
        <f t="shared" si="0"/>
        <v>8.5714586700000002</v>
      </c>
      <c r="M26">
        <f t="shared" si="0"/>
        <v>1.3891550370000001</v>
      </c>
      <c r="N26">
        <f t="shared" si="0"/>
        <v>8.3771708479999987</v>
      </c>
      <c r="O26">
        <f t="shared" si="0"/>
        <v>-0.22479099965048999</v>
      </c>
      <c r="P26">
        <f t="shared" si="0"/>
        <v>6.1650055558708905</v>
      </c>
      <c r="Q26">
        <f t="shared" si="0"/>
        <v>3.9634277874654904</v>
      </c>
    </row>
    <row r="27" spans="1:17" x14ac:dyDescent="0.2">
      <c r="A27" t="s">
        <v>23</v>
      </c>
      <c r="B27">
        <f>POWER(B26, 1/23) - 1</f>
        <v>6.8137956437503755E-2</v>
      </c>
      <c r="C27">
        <f t="shared" ref="C27:Q27" si="1">POWER(C26, 1/23) - 1</f>
        <v>5.7451330224118413E-2</v>
      </c>
      <c r="D27">
        <f t="shared" si="1"/>
        <v>6.0429986012508818E-2</v>
      </c>
      <c r="E27">
        <f t="shared" si="1"/>
        <v>-1.9213327732078054</v>
      </c>
      <c r="F27">
        <f t="shared" si="1"/>
        <v>0.15104390450492189</v>
      </c>
      <c r="G27">
        <f t="shared" si="1"/>
        <v>-6.908179273557058E-2</v>
      </c>
      <c r="H27">
        <f t="shared" si="1"/>
        <v>0.13330901647580129</v>
      </c>
      <c r="I27">
        <f t="shared" si="1"/>
        <v>-8.8101500412465228E-3</v>
      </c>
      <c r="J27">
        <f t="shared" si="1"/>
        <v>0.11134542503868894</v>
      </c>
      <c r="K27">
        <f t="shared" si="1"/>
        <v>1.2827700801039121E-2</v>
      </c>
      <c r="L27">
        <f t="shared" si="1"/>
        <v>9.7912165119886874E-2</v>
      </c>
      <c r="M27">
        <f t="shared" si="1"/>
        <v>1.4393722521240271E-2</v>
      </c>
      <c r="N27">
        <f t="shared" si="1"/>
        <v>9.6818250748252233E-2</v>
      </c>
      <c r="O27">
        <f t="shared" si="1"/>
        <v>-1.9371658932684714</v>
      </c>
      <c r="P27">
        <f t="shared" si="1"/>
        <v>8.2293209411131718E-2</v>
      </c>
      <c r="Q27">
        <f t="shared" si="1"/>
        <v>6.1703098409034984E-2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year_end_values-final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翔 章</dc:creator>
  <cp:lastModifiedBy>翔 章</cp:lastModifiedBy>
  <dcterms:created xsi:type="dcterms:W3CDTF">2024-03-22T23:29:42Z</dcterms:created>
  <dcterms:modified xsi:type="dcterms:W3CDTF">2024-04-04T15:26:21Z</dcterms:modified>
</cp:coreProperties>
</file>