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f\Dropbox (ASU)\PC\Desktop\"/>
    </mc:Choice>
  </mc:AlternateContent>
  <xr:revisionPtr revIDLastSave="0" documentId="13_ncr:1_{A5AE3C26-03AC-4360-A99F-27590BF4E574}" xr6:coauthVersionLast="47" xr6:coauthVersionMax="47" xr10:uidLastSave="{00000000-0000-0000-0000-000000000000}"/>
  <bookViews>
    <workbookView xWindow="11325" yWindow="-21180" windowWidth="30750" windowHeight="19605" xr2:uid="{815B63F1-2EE7-4BDB-BF5B-2AFEFD5FA30B}"/>
  </bookViews>
  <sheets>
    <sheet name="VDF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D21" i="7"/>
  <c r="G32" i="7"/>
  <c r="G33" i="7"/>
  <c r="G34" i="7"/>
  <c r="G35" i="7"/>
  <c r="G36" i="7"/>
  <c r="G37" i="7"/>
  <c r="G38" i="7"/>
  <c r="G39" i="7"/>
  <c r="G31" i="7"/>
  <c r="G30" i="7"/>
  <c r="G21" i="7"/>
  <c r="G22" i="7"/>
  <c r="G23" i="7"/>
  <c r="G24" i="7"/>
  <c r="G25" i="7"/>
  <c r="G26" i="7"/>
  <c r="G27" i="7"/>
  <c r="G28" i="7"/>
  <c r="G29" i="7"/>
  <c r="G20" i="7"/>
  <c r="F17" i="7"/>
  <c r="B3" i="7"/>
  <c r="D22" i="7"/>
  <c r="B17" i="7"/>
  <c r="D33" i="7"/>
  <c r="F33" i="7" s="1"/>
  <c r="D39" i="7"/>
  <c r="F39" i="7" s="1"/>
  <c r="C3" i="7" l="1"/>
  <c r="D3" i="7" s="1"/>
  <c r="E3" i="7" s="1"/>
  <c r="D23" i="7"/>
  <c r="D24" i="7"/>
  <c r="D32" i="7"/>
  <c r="F32" i="7" s="1"/>
  <c r="D20" i="7"/>
  <c r="D30" i="7"/>
  <c r="F30" i="7" s="1"/>
  <c r="D38" i="7"/>
  <c r="F38" i="7" s="1"/>
  <c r="D28" i="7"/>
  <c r="D36" i="7"/>
  <c r="F36" i="7" s="1"/>
  <c r="D26" i="7"/>
  <c r="D34" i="7"/>
  <c r="F34" i="7" s="1"/>
  <c r="D25" i="7"/>
  <c r="D27" i="7"/>
  <c r="D29" i="7"/>
  <c r="D31" i="7"/>
  <c r="F31" i="7" s="1"/>
  <c r="D35" i="7"/>
  <c r="F35" i="7" s="1"/>
  <c r="D37" i="7"/>
  <c r="F37" i="7" s="1"/>
  <c r="E34" i="7" l="1"/>
  <c r="E30" i="7"/>
  <c r="E38" i="7"/>
  <c r="E27" i="7"/>
  <c r="F27" i="7" s="1"/>
  <c r="E35" i="7"/>
  <c r="E28" i="7"/>
  <c r="F28" i="7" s="1"/>
  <c r="E32" i="7"/>
  <c r="E31" i="7"/>
  <c r="E22" i="7"/>
  <c r="F22" i="7" s="1"/>
  <c r="E24" i="7"/>
  <c r="F24" i="7" s="1"/>
  <c r="E33" i="7"/>
  <c r="E20" i="7"/>
  <c r="F20" i="7" s="1"/>
  <c r="E36" i="7"/>
  <c r="E26" i="7"/>
  <c r="F26" i="7" s="1"/>
  <c r="E29" i="7"/>
  <c r="F29" i="7" s="1"/>
  <c r="E37" i="7"/>
  <c r="G15" i="7"/>
  <c r="E21" i="7"/>
  <c r="F21" i="7" s="1"/>
  <c r="E23" i="7"/>
  <c r="F23" i="7" s="1"/>
  <c r="E25" i="7"/>
  <c r="F25" i="7" s="1"/>
  <c r="E39" i="7"/>
</calcChain>
</file>

<file path=xl/sharedStrings.xml><?xml version="1.0" encoding="utf-8"?>
<sst xmlns="http://schemas.openxmlformats.org/spreadsheetml/2006/main" count="21" uniqueCount="21">
  <si>
    <t>D/C</t>
  </si>
  <si>
    <t>alpha</t>
  </si>
  <si>
    <t>Vf</t>
  </si>
  <si>
    <t>BPR</t>
  </si>
  <si>
    <t>beta</t>
  </si>
  <si>
    <t>tau</t>
  </si>
  <si>
    <t>limits without lhopital - Log-Sum-Exp as an approximation of min function - Mathematics Stack Exchange</t>
  </si>
  <si>
    <t xml:space="preserve">Q_beta </t>
  </si>
  <si>
    <t>Q_alpha</t>
  </si>
  <si>
    <t>QVDF</t>
  </si>
  <si>
    <t>combined form</t>
  </si>
  <si>
    <t>BPR (NVTA)</t>
    <phoneticPr fontId="2" type="noConversion"/>
  </si>
  <si>
    <t>vcutoff when D/C=1</t>
    <phoneticPr fontId="2" type="noConversion"/>
  </si>
  <si>
    <t>Vcongestion</t>
    <phoneticPr fontId="2" type="noConversion"/>
  </si>
  <si>
    <t>P</t>
    <phoneticPr fontId="2" type="noConversion"/>
  </si>
  <si>
    <t>vf/(1+ alpha_f) = vc/(1+alpha_c)</t>
    <phoneticPr fontId="2" type="noConversion"/>
  </si>
  <si>
    <t>alpha_c</t>
    <phoneticPr fontId="2" type="noConversion"/>
  </si>
  <si>
    <t>1+alpha_c</t>
    <phoneticPr fontId="2" type="noConversion"/>
  </si>
  <si>
    <t>vc / (1+alpha_c)</t>
    <phoneticPr fontId="2" type="noConversion"/>
  </si>
  <si>
    <t>vf / (vc / (1+alpha_c))</t>
    <phoneticPr fontId="2" type="noConversion"/>
  </si>
  <si>
    <t>alpha_f =  vf / (vc / (1+alpha_c)) 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</si>
</sst>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VDF!$D$19</c:f>
              <c:strCache>
                <c:ptCount val="1"/>
                <c:pt idx="0">
                  <c:v>QVDF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VDF!$C$20:$C$39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VDF!$D$20:$D$39</c:f>
              <c:numCache>
                <c:formatCode>General</c:formatCode>
                <c:ptCount val="20"/>
                <c:pt idx="0">
                  <c:v>49</c:v>
                </c:pt>
                <c:pt idx="1">
                  <c:v>47.994041628780728</c:v>
                </c:pt>
                <c:pt idx="2">
                  <c:v>45.83508317245078</c:v>
                </c:pt>
                <c:pt idx="3">
                  <c:v>43.031952209014726</c:v>
                </c:pt>
                <c:pt idx="4">
                  <c:v>39.919309209982494</c:v>
                </c:pt>
                <c:pt idx="5">
                  <c:v>36.734288931730795</c:v>
                </c:pt>
                <c:pt idx="6">
                  <c:v>33.633258611068754</c:v>
                </c:pt>
                <c:pt idx="7">
                  <c:v>30.709276126894878</c:v>
                </c:pt>
                <c:pt idx="8">
                  <c:v>28.00977530268932</c:v>
                </c:pt>
                <c:pt idx="9">
                  <c:v>25.551749570990772</c:v>
                </c:pt>
                <c:pt idx="10">
                  <c:v>23.333333333333332</c:v>
                </c:pt>
                <c:pt idx="11">
                  <c:v>21.341932127565727</c:v>
                </c:pt>
                <c:pt idx="12">
                  <c:v>19.559581299638786</c:v>
                </c:pt>
                <c:pt idx="13">
                  <c:v>17.966291070310188</c:v>
                </c:pt>
                <c:pt idx="14">
                  <c:v>16.542021014748617</c:v>
                </c:pt>
                <c:pt idx="15">
                  <c:v>15.267764994961302</c:v>
                </c:pt>
                <c:pt idx="16">
                  <c:v>14.126081161470225</c:v>
                </c:pt>
                <c:pt idx="17">
                  <c:v>13.101288957890837</c:v>
                </c:pt>
                <c:pt idx="18">
                  <c:v>12.179475301269539</c:v>
                </c:pt>
                <c:pt idx="19">
                  <c:v>11.348398440623841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6-4A62-A5C6-FD8D21AD5E49}"/>
            </c:ext>
          </c:extLst>
        </c:ser>
        <c:ser>
          <c:idx val="1"/>
          <c:order val="1"/>
          <c:tx>
            <c:strRef>
              <c:f>VDF!$E$19</c:f>
              <c:strCache>
                <c:ptCount val="1"/>
                <c:pt idx="0">
                  <c:v>BPR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VDF!$C$20:$C$39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VDF!$E$20:$E$39</c:f>
              <c:numCache>
                <c:formatCode>General</c:formatCode>
                <c:ptCount val="20"/>
                <c:pt idx="0">
                  <c:v>70</c:v>
                </c:pt>
                <c:pt idx="1">
                  <c:v>69.986002799440115</c:v>
                </c:pt>
                <c:pt idx="2">
                  <c:v>69.776714513556612</c:v>
                </c:pt>
                <c:pt idx="3">
                  <c:v>68.884077937413892</c:v>
                </c:pt>
                <c:pt idx="4">
                  <c:v>66.590563165905621</c:v>
                </c:pt>
                <c:pt idx="5">
                  <c:v>62.222222222222221</c:v>
                </c:pt>
                <c:pt idx="6">
                  <c:v>55.590851334180435</c:v>
                </c:pt>
                <c:pt idx="7">
                  <c:v>47.290906634238617</c:v>
                </c:pt>
                <c:pt idx="8">
                  <c:v>38.478452066842557</c:v>
                </c:pt>
                <c:pt idx="9">
                  <c:v>30.274197733760051</c:v>
                </c:pt>
                <c:pt idx="10">
                  <c:v>23.333333333333332</c:v>
                </c:pt>
                <c:pt idx="11">
                  <c:v>17.819866605569977</c:v>
                </c:pt>
                <c:pt idx="12">
                  <c:v>13.599626981659933</c:v>
                </c:pt>
                <c:pt idx="13">
                  <c:v>10.428771490718391</c:v>
                </c:pt>
                <c:pt idx="14">
                  <c:v>8.0615441311958751</c:v>
                </c:pt>
                <c:pt idx="15">
                  <c:v>6.2921348314606744</c:v>
                </c:pt>
                <c:pt idx="16">
                  <c:v>4.9620052171940552</c:v>
                </c:pt>
                <c:pt idx="17">
                  <c:v>3.9538640548570405</c:v>
                </c:pt>
                <c:pt idx="18">
                  <c:v>3.1825125481923324</c:v>
                </c:pt>
                <c:pt idx="19">
                  <c:v>2.5864426068385544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6-4A62-A5C6-FD8D21AD5E49}"/>
            </c:ext>
          </c:extLst>
        </c:ser>
        <c:ser>
          <c:idx val="2"/>
          <c:order val="2"/>
          <c:tx>
            <c:strRef>
              <c:f>VDF!$F$19</c:f>
              <c:strCache>
                <c:ptCount val="1"/>
                <c:pt idx="0">
                  <c:v>combined form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VDF!$C$20:$C$39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VDF!$F$20:$F$39</c:f>
              <c:numCache>
                <c:formatCode>General</c:formatCode>
                <c:ptCount val="20"/>
                <c:pt idx="0">
                  <c:v>70</c:v>
                </c:pt>
                <c:pt idx="1">
                  <c:v>69.986002799440115</c:v>
                </c:pt>
                <c:pt idx="2">
                  <c:v>69.776714513556612</c:v>
                </c:pt>
                <c:pt idx="3">
                  <c:v>68.884077937413892</c:v>
                </c:pt>
                <c:pt idx="4">
                  <c:v>66.590563165905621</c:v>
                </c:pt>
                <c:pt idx="5">
                  <c:v>62.222222222222221</c:v>
                </c:pt>
                <c:pt idx="6">
                  <c:v>55.590851334180435</c:v>
                </c:pt>
                <c:pt idx="7">
                  <c:v>47.290906634238617</c:v>
                </c:pt>
                <c:pt idx="8">
                  <c:v>38.478452066842557</c:v>
                </c:pt>
                <c:pt idx="9">
                  <c:v>30.274197733760051</c:v>
                </c:pt>
                <c:pt idx="10">
                  <c:v>23.333333333333332</c:v>
                </c:pt>
                <c:pt idx="11">
                  <c:v>21.341932127565727</c:v>
                </c:pt>
                <c:pt idx="12">
                  <c:v>19.559581299638786</c:v>
                </c:pt>
                <c:pt idx="13">
                  <c:v>17.966291070310188</c:v>
                </c:pt>
                <c:pt idx="14">
                  <c:v>16.542021014748617</c:v>
                </c:pt>
                <c:pt idx="15">
                  <c:v>15.267764994961302</c:v>
                </c:pt>
                <c:pt idx="16">
                  <c:v>14.126081161470225</c:v>
                </c:pt>
                <c:pt idx="17">
                  <c:v>13.101288957890837</c:v>
                </c:pt>
                <c:pt idx="18">
                  <c:v>12.179475301269539</c:v>
                </c:pt>
                <c:pt idx="19">
                  <c:v>11.348398440623841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6-4A62-A5C6-FD8D21AD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71856"/>
        <c:axId val="2105672272"/>
      </c:scatterChart>
      <c:valAx>
        <c:axId val="2105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672272"/>
        <c:crosses val="autoZero"/>
        <c:crossBetween val="midCat"/>
      </c:valAx>
      <c:valAx>
        <c:axId val="2105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6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VDF!$G$19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VDF!$C$20:$C$39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VDF!$G$20:$G$39</c:f>
              <c:numCache>
                <c:formatCode>General</c:formatCode>
                <c:ptCount val="20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  <c:pt idx="11">
                  <c:v>1.1105342410545758</c:v>
                </c:pt>
                <c:pt idx="12">
                  <c:v>1.2220792513764291</c:v>
                </c:pt>
                <c:pt idx="13">
                  <c:v>1.3345587206955016</c:v>
                </c:pt>
                <c:pt idx="14">
                  <c:v>1.4479075717811323</c:v>
                </c:pt>
                <c:pt idx="15">
                  <c:v>1.5620696159886158</c:v>
                </c:pt>
                <c:pt idx="16">
                  <c:v>1.6769958231503328</c:v>
                </c:pt>
                <c:pt idx="17">
                  <c:v>1.7926430161531026</c:v>
                </c:pt>
                <c:pt idx="18">
                  <c:v>1.9089728669052337</c:v>
                </c:pt>
                <c:pt idx="19">
                  <c:v>2.0259511111091992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F-4FED-96EE-0046608E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47407"/>
        <c:axId val="1203348239"/>
      </c:scatterChart>
      <c:valAx>
        <c:axId val="12033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348239"/>
        <c:crosses val="autoZero"/>
        <c:crossBetween val="midCat"/>
      </c:valAx>
      <c:valAx>
        <c:axId val="12033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3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541020</xdr:colOff>
      <xdr:row>1</xdr:row>
      <xdr:rowOff>144780</xdr:rowOff>
    </xdr:from>
    <xdr:to>
      <xdr:col>20</xdr:col>
      <xdr:colOff>569278</xdr:colOff>
      <xdr:row>14</xdr:row>
      <xdr:rowOff>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A1A79-48B3-4FFB-B6BC-2E67EA268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1570" y="144780"/>
          <a:ext cx="7800658" cy="220808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40</xdr:row>
      <xdr:rowOff>121920</xdr:rowOff>
    </xdr:to>
    <xdr:sp macro="" textlink="">
      <xdr:nvSpPr>
        <xdr:cNvPr id="3" name="AutoShape 1" descr="{\displaystyle \mathrm {LSE} (x_{1},\dots ,x_{n})=\log \left(\exp(x_{1})+\cdots +\exp(x_{n})\right).}">
          <a:extLst>
            <a:ext uri="{FF2B5EF4-FFF2-40B4-BE49-F238E27FC236}">
              <a16:creationId xmlns:a16="http://schemas.microsoft.com/office/drawing/2014/main" id="{80B9A4D9-E349-4513-9554-90AEA359B5AA}"/>
            </a:ext>
          </a:extLst>
        </xdr:cNvPr>
        <xdr:cNvSpPr>
          <a:spLocks noChangeAspect="1" noChangeArrowheads="1"/>
        </xdr:cNvSpPr>
      </xdr:nvSpPr>
      <xdr:spPr bwMode="auto">
        <a:xfrm>
          <a:off x="5438775" y="6877050"/>
          <a:ext cx="304800" cy="302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85725</xdr:colOff>
      <xdr:row>18</xdr:row>
      <xdr:rowOff>45720</xdr:rowOff>
    </xdr:from>
    <xdr:to>
      <xdr:col>18</xdr:col>
      <xdr:colOff>268605</xdr:colOff>
      <xdr:row>45</xdr:row>
      <xdr:rowOff>170497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2D5B5-96B4-408F-A76C-1A58A7885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83</xdr:row>
      <xdr:rowOff>0</xdr:rowOff>
    </xdr:from>
    <xdr:to>
      <xdr:col>18</xdr:col>
      <xdr:colOff>264464</xdr:colOff>
      <xdr:row>112</xdr:row>
      <xdr:rowOff>160493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C1EEA2-EE5F-4BF3-8C7D-385ED3656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3300" y="14839950"/>
          <a:ext cx="7598714" cy="5408768"/>
        </a:xfrm>
        <a:prstGeom prst="rect">
          <a:avLst/>
        </a:prstGeom>
      </xdr:spPr>
    </xdr:pic>
    <xdr:clientData/>
  </xdr:twoCellAnchor>
  <xdr:twoCellAnchor>
    <xdr:from>
      <xdr:col>19</xdr:col>
      <xdr:colOff>55363</xdr:colOff>
      <xdr:row>22</xdr:row>
      <xdr:rowOff>158352</xdr:rowOff>
    </xdr:from>
    <xdr:to>
      <xdr:col>26</xdr:col>
      <xdr:colOff>85128</xdr:colOff>
      <xdr:row>38</xdr:row>
      <xdr:rowOff>44052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26933F-14F2-48CD-9D8D-628A3B1C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th.stackexchange.com/questions/3233404/log-sum-exp-as-an-approximation-of-min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A394-7A52-4E1C-8FA1-6FECA1BAEC90}">
  <dimension ref="A1:W83"/>
  <sheetViews>
    <sheetView tabSelected="1" zoomScale="170" zoomScaleNormal="170" workbookViewId="0">
      <selection activeCell="C17" sqref="C17"/>
    </sheetView>
  </sheetViews>
  <sheetFormatPr defaultRowHeight="13.9" x14ac:dyDescent="0.4"/>
  <cols>
    <col min="2" max="2" width="12.6640625" bestFit="1" customWidth="1"/>
    <col min="4" max="4" width="12.9296875" customWidth="1"/>
    <col min="6" max="6" width="17.6640625" bestFit="1" customWidth="1"/>
    <col min="8" max="8" width="12" bestFit="1" customWidth="1"/>
  </cols>
  <sheetData>
    <row r="1" spans="1:9" x14ac:dyDescent="0.4">
      <c r="A1" t="s">
        <v>15</v>
      </c>
    </row>
    <row r="2" spans="1:9" x14ac:dyDescent="0.4">
      <c r="A2" s="3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9" x14ac:dyDescent="0.4">
      <c r="A3" s="3">
        <f>D17</f>
        <v>1.1000000000000001</v>
      </c>
      <c r="B3">
        <f>A3+1</f>
        <v>2.1</v>
      </c>
      <c r="C3">
        <f>B17/B3</f>
        <v>23.333333333333332</v>
      </c>
      <c r="D3">
        <f>A17/C3</f>
        <v>3</v>
      </c>
      <c r="E3">
        <f>D3-1</f>
        <v>2</v>
      </c>
    </row>
    <row r="11" spans="1:9" x14ac:dyDescent="0.4">
      <c r="A11" s="5"/>
      <c r="B11" s="5"/>
      <c r="C11" s="5"/>
    </row>
    <row r="12" spans="1:9" x14ac:dyDescent="0.4">
      <c r="A12" s="5"/>
      <c r="B12" s="4"/>
      <c r="C12" s="4"/>
    </row>
    <row r="14" spans="1:9" x14ac:dyDescent="0.4">
      <c r="F14" t="s">
        <v>12</v>
      </c>
    </row>
    <row r="15" spans="1:9" x14ac:dyDescent="0.4">
      <c r="F15" t="s">
        <v>11</v>
      </c>
      <c r="G15">
        <f>A17/(1+F17*(POWER(1,G17)))</f>
        <v>23.333333333333332</v>
      </c>
    </row>
    <row r="16" spans="1:9" x14ac:dyDescent="0.4">
      <c r="A16" t="s">
        <v>2</v>
      </c>
      <c r="B16" t="s">
        <v>13</v>
      </c>
      <c r="C16" t="s">
        <v>7</v>
      </c>
      <c r="D16" t="s">
        <v>8</v>
      </c>
      <c r="F16" t="s">
        <v>1</v>
      </c>
      <c r="G16" t="s">
        <v>4</v>
      </c>
      <c r="I16" t="s">
        <v>5</v>
      </c>
    </row>
    <row r="17" spans="1:23" x14ac:dyDescent="0.4">
      <c r="A17">
        <v>70</v>
      </c>
      <c r="B17">
        <f>A17*0.7</f>
        <v>49</v>
      </c>
      <c r="C17">
        <v>1.72</v>
      </c>
      <c r="D17">
        <v>1.1000000000000001</v>
      </c>
      <c r="F17">
        <f>E3</f>
        <v>2</v>
      </c>
      <c r="G17">
        <v>4</v>
      </c>
      <c r="I17">
        <v>-5</v>
      </c>
    </row>
    <row r="19" spans="1:23" x14ac:dyDescent="0.4">
      <c r="C19" t="s">
        <v>0</v>
      </c>
      <c r="D19" t="s">
        <v>9</v>
      </c>
      <c r="E19" t="s">
        <v>3</v>
      </c>
      <c r="F19" t="s">
        <v>10</v>
      </c>
      <c r="G19" t="s">
        <v>14</v>
      </c>
      <c r="H19" s="1"/>
      <c r="I19" s="1"/>
      <c r="J19" s="1"/>
      <c r="K19" s="2"/>
      <c r="L19" s="2"/>
      <c r="M19" s="2"/>
      <c r="N19" s="2"/>
      <c r="O19" s="2"/>
      <c r="P19" s="1"/>
      <c r="Q19" s="1"/>
      <c r="R19" s="1"/>
      <c r="S19" s="2"/>
      <c r="T19" s="2"/>
      <c r="U19" s="2"/>
      <c r="V19" s="2"/>
      <c r="W19" s="2"/>
    </row>
    <row r="20" spans="1:23" x14ac:dyDescent="0.4">
      <c r="C20">
        <v>0</v>
      </c>
      <c r="D20">
        <f>B17</f>
        <v>49</v>
      </c>
      <c r="E20">
        <f t="shared" ref="E20:E39" si="0">$A$17/(1+$F$17*POWER(C20,$G$17))</f>
        <v>70</v>
      </c>
      <c r="F20">
        <f>E20</f>
        <v>70</v>
      </c>
      <c r="G20">
        <f>POWER(C20,$E$3)</f>
        <v>0</v>
      </c>
      <c r="H20" s="1"/>
      <c r="I20" s="1"/>
      <c r="J20" s="1"/>
      <c r="K20" s="2"/>
      <c r="L20" s="2"/>
      <c r="M20" s="2"/>
      <c r="P20" s="1"/>
      <c r="Q20" s="1"/>
      <c r="R20" s="1"/>
      <c r="S20" s="2"/>
      <c r="T20" s="2"/>
      <c r="U20" s="2"/>
    </row>
    <row r="21" spans="1:23" x14ac:dyDescent="0.4">
      <c r="C21">
        <v>0.1</v>
      </c>
      <c r="D21">
        <f>$B$17/(1+$D$17*(POWER(C21,$C$17)))</f>
        <v>47.994041628780728</v>
      </c>
      <c r="E21">
        <f t="shared" si="0"/>
        <v>69.986002799440115</v>
      </c>
      <c r="F21">
        <f t="shared" ref="F21:F29" si="1">E21</f>
        <v>69.986002799440115</v>
      </c>
      <c r="G21">
        <f t="shared" ref="G21:G30" si="2">POWER(C21,$E$3)</f>
        <v>1.0000000000000002E-2</v>
      </c>
    </row>
    <row r="22" spans="1:23" x14ac:dyDescent="0.4">
      <c r="C22">
        <v>0.2</v>
      </c>
      <c r="D22">
        <f t="shared" ref="D21:D39" si="3">$B$17/(1+$D$17*(POWER(C22,$C$17)))</f>
        <v>45.83508317245078</v>
      </c>
      <c r="E22">
        <f t="shared" si="0"/>
        <v>69.776714513556612</v>
      </c>
      <c r="F22">
        <f t="shared" si="1"/>
        <v>69.776714513556612</v>
      </c>
      <c r="G22">
        <f t="shared" si="2"/>
        <v>4.0000000000000008E-2</v>
      </c>
    </row>
    <row r="23" spans="1:23" x14ac:dyDescent="0.4">
      <c r="C23">
        <v>0.3</v>
      </c>
      <c r="D23">
        <f t="shared" si="3"/>
        <v>43.031952209014726</v>
      </c>
      <c r="E23">
        <f t="shared" si="0"/>
        <v>68.884077937413892</v>
      </c>
      <c r="F23">
        <f t="shared" si="1"/>
        <v>68.884077937413892</v>
      </c>
      <c r="G23">
        <f t="shared" si="2"/>
        <v>0.09</v>
      </c>
    </row>
    <row r="24" spans="1:23" x14ac:dyDescent="0.4">
      <c r="C24">
        <v>0.4</v>
      </c>
      <c r="D24">
        <f t="shared" si="3"/>
        <v>39.919309209982494</v>
      </c>
      <c r="E24">
        <f t="shared" si="0"/>
        <v>66.590563165905621</v>
      </c>
      <c r="F24">
        <f t="shared" si="1"/>
        <v>66.590563165905621</v>
      </c>
      <c r="G24">
        <f t="shared" si="2"/>
        <v>0.16000000000000003</v>
      </c>
    </row>
    <row r="25" spans="1:23" x14ac:dyDescent="0.4">
      <c r="C25">
        <v>0.5</v>
      </c>
      <c r="D25">
        <f t="shared" si="3"/>
        <v>36.734288931730795</v>
      </c>
      <c r="E25">
        <f t="shared" si="0"/>
        <v>62.222222222222221</v>
      </c>
      <c r="F25">
        <f t="shared" si="1"/>
        <v>62.222222222222221</v>
      </c>
      <c r="G25">
        <f t="shared" si="2"/>
        <v>0.25</v>
      </c>
    </row>
    <row r="26" spans="1:23" x14ac:dyDescent="0.4">
      <c r="C26">
        <v>0.6</v>
      </c>
      <c r="D26">
        <f t="shared" si="3"/>
        <v>33.633258611068754</v>
      </c>
      <c r="E26">
        <f t="shared" si="0"/>
        <v>55.590851334180435</v>
      </c>
      <c r="F26">
        <f t="shared" si="1"/>
        <v>55.590851334180435</v>
      </c>
      <c r="G26">
        <f t="shared" si="2"/>
        <v>0.36</v>
      </c>
    </row>
    <row r="27" spans="1:23" x14ac:dyDescent="0.4">
      <c r="C27">
        <v>0.7</v>
      </c>
      <c r="D27">
        <f t="shared" si="3"/>
        <v>30.709276126894878</v>
      </c>
      <c r="E27">
        <f t="shared" si="0"/>
        <v>47.290906634238617</v>
      </c>
      <c r="F27">
        <f t="shared" si="1"/>
        <v>47.290906634238617</v>
      </c>
      <c r="G27">
        <f t="shared" si="2"/>
        <v>0.48999999999999994</v>
      </c>
    </row>
    <row r="28" spans="1:23" x14ac:dyDescent="0.4">
      <c r="C28">
        <v>0.8</v>
      </c>
      <c r="D28">
        <f t="shared" si="3"/>
        <v>28.00977530268932</v>
      </c>
      <c r="E28">
        <f t="shared" si="0"/>
        <v>38.478452066842557</v>
      </c>
      <c r="F28">
        <f t="shared" si="1"/>
        <v>38.478452066842557</v>
      </c>
      <c r="G28">
        <f t="shared" si="2"/>
        <v>0.64000000000000012</v>
      </c>
    </row>
    <row r="29" spans="1:23" x14ac:dyDescent="0.4">
      <c r="C29">
        <v>0.9</v>
      </c>
      <c r="D29">
        <f t="shared" si="3"/>
        <v>25.551749570990772</v>
      </c>
      <c r="E29">
        <f t="shared" si="0"/>
        <v>30.274197733760051</v>
      </c>
      <c r="F29">
        <f t="shared" si="1"/>
        <v>30.274197733760051</v>
      </c>
      <c r="G29">
        <f t="shared" si="2"/>
        <v>0.81</v>
      </c>
    </row>
    <row r="30" spans="1:23" x14ac:dyDescent="0.4">
      <c r="C30">
        <v>1</v>
      </c>
      <c r="D30">
        <f t="shared" si="3"/>
        <v>23.333333333333332</v>
      </c>
      <c r="E30">
        <f t="shared" si="0"/>
        <v>23.333333333333332</v>
      </c>
      <c r="F30">
        <f>D30</f>
        <v>23.333333333333332</v>
      </c>
      <c r="G30">
        <f t="shared" si="2"/>
        <v>1</v>
      </c>
    </row>
    <row r="31" spans="1:23" x14ac:dyDescent="0.4">
      <c r="C31">
        <v>1.1000000000000001</v>
      </c>
      <c r="D31">
        <f t="shared" si="3"/>
        <v>21.341932127565727</v>
      </c>
      <c r="E31">
        <f t="shared" si="0"/>
        <v>17.819866605569977</v>
      </c>
      <c r="F31">
        <f t="shared" ref="F31:F39" si="4">D31</f>
        <v>21.341932127565727</v>
      </c>
      <c r="G31">
        <f>POWER(C31,$A$3)</f>
        <v>1.1105342410545758</v>
      </c>
    </row>
    <row r="32" spans="1:23" x14ac:dyDescent="0.4">
      <c r="C32">
        <v>1.2</v>
      </c>
      <c r="D32">
        <f t="shared" si="3"/>
        <v>19.559581299638786</v>
      </c>
      <c r="E32">
        <f t="shared" si="0"/>
        <v>13.599626981659933</v>
      </c>
      <c r="F32">
        <f t="shared" si="4"/>
        <v>19.559581299638786</v>
      </c>
      <c r="G32">
        <f t="shared" ref="G32:G39" si="5">POWER(C32,$A$3)</f>
        <v>1.2220792513764291</v>
      </c>
    </row>
    <row r="33" spans="3:7" x14ac:dyDescent="0.4">
      <c r="C33">
        <v>1.3</v>
      </c>
      <c r="D33">
        <f t="shared" si="3"/>
        <v>17.966291070310188</v>
      </c>
      <c r="E33">
        <f t="shared" si="0"/>
        <v>10.428771490718391</v>
      </c>
      <c r="F33">
        <f t="shared" si="4"/>
        <v>17.966291070310188</v>
      </c>
      <c r="G33">
        <f t="shared" si="5"/>
        <v>1.3345587206955016</v>
      </c>
    </row>
    <row r="34" spans="3:7" x14ac:dyDescent="0.4">
      <c r="C34">
        <v>1.4</v>
      </c>
      <c r="D34">
        <f t="shared" si="3"/>
        <v>16.542021014748617</v>
      </c>
      <c r="E34">
        <f t="shared" si="0"/>
        <v>8.0615441311958751</v>
      </c>
      <c r="F34">
        <f t="shared" si="4"/>
        <v>16.542021014748617</v>
      </c>
      <c r="G34">
        <f t="shared" si="5"/>
        <v>1.4479075717811323</v>
      </c>
    </row>
    <row r="35" spans="3:7" x14ac:dyDescent="0.4">
      <c r="C35">
        <v>1.5</v>
      </c>
      <c r="D35">
        <f t="shared" si="3"/>
        <v>15.267764994961302</v>
      </c>
      <c r="E35">
        <f t="shared" si="0"/>
        <v>6.2921348314606744</v>
      </c>
      <c r="F35">
        <f t="shared" si="4"/>
        <v>15.267764994961302</v>
      </c>
      <c r="G35">
        <f t="shared" si="5"/>
        <v>1.5620696159886158</v>
      </c>
    </row>
    <row r="36" spans="3:7" x14ac:dyDescent="0.4">
      <c r="C36">
        <v>1.6</v>
      </c>
      <c r="D36">
        <f t="shared" si="3"/>
        <v>14.126081161470225</v>
      </c>
      <c r="E36">
        <f t="shared" si="0"/>
        <v>4.9620052171940552</v>
      </c>
      <c r="F36">
        <f t="shared" si="4"/>
        <v>14.126081161470225</v>
      </c>
      <c r="G36">
        <f t="shared" si="5"/>
        <v>1.6769958231503328</v>
      </c>
    </row>
    <row r="37" spans="3:7" x14ac:dyDescent="0.4">
      <c r="C37">
        <v>1.7</v>
      </c>
      <c r="D37">
        <f t="shared" si="3"/>
        <v>13.101288957890837</v>
      </c>
      <c r="E37">
        <f t="shared" si="0"/>
        <v>3.9538640548570405</v>
      </c>
      <c r="F37">
        <f t="shared" si="4"/>
        <v>13.101288957890837</v>
      </c>
      <c r="G37">
        <f t="shared" si="5"/>
        <v>1.7926430161531026</v>
      </c>
    </row>
    <row r="38" spans="3:7" x14ac:dyDescent="0.4">
      <c r="C38">
        <v>1.8</v>
      </c>
      <c r="D38">
        <f t="shared" si="3"/>
        <v>12.179475301269539</v>
      </c>
      <c r="E38">
        <f t="shared" si="0"/>
        <v>3.1825125481923324</v>
      </c>
      <c r="F38">
        <f t="shared" si="4"/>
        <v>12.179475301269539</v>
      </c>
      <c r="G38">
        <f t="shared" si="5"/>
        <v>1.9089728669052337</v>
      </c>
    </row>
    <row r="39" spans="3:7" x14ac:dyDescent="0.4">
      <c r="C39">
        <v>1.9</v>
      </c>
      <c r="D39">
        <f t="shared" si="3"/>
        <v>11.348398440623841</v>
      </c>
      <c r="E39">
        <f t="shared" si="0"/>
        <v>2.5864426068385544</v>
      </c>
      <c r="F39">
        <f t="shared" si="4"/>
        <v>11.348398440623841</v>
      </c>
      <c r="G39">
        <f t="shared" si="5"/>
        <v>2.0259511111091992</v>
      </c>
    </row>
    <row r="83" spans="9:9" x14ac:dyDescent="0.4">
      <c r="I83" s="6" t="s">
        <v>6</v>
      </c>
    </row>
  </sheetData>
  <phoneticPr fontId="2" type="noConversion"/>
  <hyperlinks>
    <hyperlink ref="I83" r:id="rId1" display="https://math.stackexchange.com/questions/3233404/log-sum-exp-as-an-approximation-of-min-function" xr:uid="{D71D84D4-CA1B-482A-A3A2-B45B3AB8CB2A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Fang Tang</cp:lastModifiedBy>
  <cp:lastPrinted>2021-11-26T19:25:24Z</cp:lastPrinted>
  <dcterms:created xsi:type="dcterms:W3CDTF">2021-09-07T22:25:31Z</dcterms:created>
  <dcterms:modified xsi:type="dcterms:W3CDTF">2022-01-26T19:59:50Z</dcterms:modified>
</cp:coreProperties>
</file>