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ll Weapons" sheetId="1" r:id="rId3"/>
    <sheet state="visible" name="Feder" sheetId="2" r:id="rId4"/>
    <sheet state="visible" name="Longsword Simulator" sheetId="3" r:id="rId5"/>
    <sheet state="visible" name="Messer" sheetId="4" r:id="rId6"/>
    <sheet state="visible" name="Arming" sheetId="5" r:id="rId7"/>
    <sheet state="visible" name="Dagger" sheetId="6" r:id="rId8"/>
    <sheet state="visible" name="Rapier" sheetId="7" r:id="rId9"/>
    <sheet state="visible" name="Sidesword" sheetId="8" r:id="rId10"/>
    <sheet state="visible" name="Saber" sheetId="9" r:id="rId11"/>
  </sheets>
  <definedNames/>
  <calcPr/>
</workbook>
</file>

<file path=xl/sharedStrings.xml><?xml version="1.0" encoding="utf-8"?>
<sst xmlns="http://schemas.openxmlformats.org/spreadsheetml/2006/main" count="2299" uniqueCount="508">
  <si>
    <t>Manufacturer</t>
  </si>
  <si>
    <t>DISCLAIMER: This is a personal reference tool. I am not trying to promote any distributors or profit from this tool. All prices are converted to USD and then rounded up to nearest 0-ending dollar amount. Prices are taken from Manufacture sites when available.</t>
  </si>
  <si>
    <t>Model</t>
  </si>
  <si>
    <t>Price (USD)</t>
  </si>
  <si>
    <t>Weight</t>
  </si>
  <si>
    <t>Overal Length</t>
  </si>
  <si>
    <t>Tip Type</t>
  </si>
  <si>
    <t>Sword Type</t>
  </si>
  <si>
    <t>Website</t>
  </si>
  <si>
    <t>Distributor</t>
  </si>
  <si>
    <t>US</t>
  </si>
  <si>
    <t>Notes</t>
  </si>
  <si>
    <t>Steel Feders</t>
  </si>
  <si>
    <t>Steel Longsword Simulators</t>
  </si>
  <si>
    <t>Tip Types: Rounded = Blunt, usually on the thinner side but not sharp necessarily - Thickened = A thick tip, the tip material has been left on the blade stock, the tip is not rolled - Rolled = Tip has been rolled over itself to create a "loop"</t>
  </si>
  <si>
    <t>Overall Length</t>
  </si>
  <si>
    <t>Albion</t>
  </si>
  <si>
    <t>Meyer</t>
  </si>
  <si>
    <t>3lbs</t>
  </si>
  <si>
    <t>121cm/47.75in</t>
  </si>
  <si>
    <t>Rounded</t>
  </si>
  <si>
    <t>Feder</t>
  </si>
  <si>
    <t>http://www.albion-swords.com/swords/albion/maestro/sword-practice-meyer.htm</t>
  </si>
  <si>
    <t>Yes - WI</t>
  </si>
  <si>
    <t>Arms and Armor</t>
  </si>
  <si>
    <t>Fechtbucht Trainer</t>
  </si>
  <si>
    <t>3.6lbs</t>
  </si>
  <si>
    <t>123cm/48.50in</t>
  </si>
  <si>
    <t>Liechtenaur</t>
  </si>
  <si>
    <t>http://arms-n-armor.com/train209.html</t>
  </si>
  <si>
    <t>3.5lbs</t>
  </si>
  <si>
    <t>120cm/47.5in</t>
  </si>
  <si>
    <t>Simulator</t>
  </si>
  <si>
    <t>http://www.albion-swords.com/swords/albion/maestro/sword-practice-liechtenauer.htm</t>
  </si>
  <si>
    <t>Alchem Inc</t>
  </si>
  <si>
    <t>Fechtbucht</t>
  </si>
  <si>
    <t>Fiori Longsword</t>
  </si>
  <si>
    <t>138cm/54.5in</t>
  </si>
  <si>
    <t>http://www.alcheminc.com/fiori.html</t>
  </si>
  <si>
    <t>http://arms-n-armor.com/train187.html</t>
  </si>
  <si>
    <t>Spada de Zogho Trainer</t>
  </si>
  <si>
    <t>3.2lbs</t>
  </si>
  <si>
    <t>118cm/46.5in</t>
  </si>
  <si>
    <t>Fechterspiel Trainer</t>
  </si>
  <si>
    <t>http://arms-n-armor.com/train206.html</t>
  </si>
  <si>
    <t>3.3lbs</t>
  </si>
  <si>
    <t>http://arms-n-armor.com/train204.html</t>
  </si>
  <si>
    <t>Yes - MN</t>
  </si>
  <si>
    <t>Spada de Zogho</t>
  </si>
  <si>
    <t>Fechterspiel</t>
  </si>
  <si>
    <t>http://arms-n-armor.com/train205.html</t>
  </si>
  <si>
    <t>http://arms-n-armor.com/train203.html</t>
  </si>
  <si>
    <t>Audentia</t>
  </si>
  <si>
    <t>Sword of the Path - XVa</t>
  </si>
  <si>
    <t>3.4lbs</t>
  </si>
  <si>
    <t>Aureus Swords</t>
  </si>
  <si>
    <t>127cm/50in</t>
  </si>
  <si>
    <t>Federschwert Swoosh Standard</t>
  </si>
  <si>
    <t>http://store.audentia.eu/product/xva-sword-path/</t>
  </si>
  <si>
    <t>130cm/51in</t>
  </si>
  <si>
    <t>Thickened</t>
  </si>
  <si>
    <t>http://aureusswords.com/federschwert-swoosh-standard-p-1.html</t>
  </si>
  <si>
    <t>Black Fencer</t>
  </si>
  <si>
    <t>Longsword - Steel Generation</t>
  </si>
  <si>
    <t>125cm/49in</t>
  </si>
  <si>
    <t>http://www.blackfencer.com/en/home/142-longsword-steel-generation.html</t>
  </si>
  <si>
    <t>Federschwert Swoosh Renassiance</t>
  </si>
  <si>
    <t>128cm/50in</t>
  </si>
  <si>
    <t>http://aureusswords.com/federschwert-swoosh-renaissance-p-4.html</t>
  </si>
  <si>
    <t>Black Horse Blades</t>
  </si>
  <si>
    <t>Eisen Pferd Training Sword</t>
  </si>
  <si>
    <t>3.1lbs</t>
  </si>
  <si>
    <t>http://www.blackhorseblades.com/hema/eisen-pferd-sword</t>
  </si>
  <si>
    <t>Arbeitspferd Feder</t>
  </si>
  <si>
    <t>http://www.blackhorseblades.com/hema/arbeitspferd-feder</t>
  </si>
  <si>
    <t>Castille Armory</t>
  </si>
  <si>
    <t>XVa Bastard</t>
  </si>
  <si>
    <t>2.75lbs</t>
  </si>
  <si>
    <t>112cm/44in</t>
  </si>
  <si>
    <t>http://castillearmory.com/all-products/complete-type-xva-arming-sword/</t>
  </si>
  <si>
    <t>122cm/48in</t>
  </si>
  <si>
    <t>http://castillearmory.com/all-products/standard-feder/</t>
  </si>
  <si>
    <t>Yes - OR</t>
  </si>
  <si>
    <t>Chlebowski</t>
  </si>
  <si>
    <t>Fencing Sword III</t>
  </si>
  <si>
    <t>Discontinued?</t>
  </si>
  <si>
    <t>Rolled</t>
  </si>
  <si>
    <t>http://szymonchlebowski.pl/en_US/products/fencing_sword/</t>
  </si>
  <si>
    <t>Mark V Feder</t>
  </si>
  <si>
    <t>132cm/52in</t>
  </si>
  <si>
    <t>http://castillearmory.com/all-products/mark-v-feder/</t>
  </si>
  <si>
    <t>Comfort Fencing</t>
  </si>
  <si>
    <t>Basic Fechtschule</t>
  </si>
  <si>
    <t>126cm/49.5in</t>
  </si>
  <si>
    <t>CAS Iberia</t>
  </si>
  <si>
    <t>Kingston Arms Sport Feder</t>
  </si>
  <si>
    <t>131cm/51.5in</t>
  </si>
  <si>
    <t>http://casiberia.com/product/club-sport-federschwert/sm36070</t>
  </si>
  <si>
    <t>OOS, long shipping times</t>
  </si>
  <si>
    <t>Danelli Armouries</t>
  </si>
  <si>
    <t>2016 Longword</t>
  </si>
  <si>
    <t>http://www.danelliarmouries.com/index.php/basic-swords/48-basic-longsword</t>
  </si>
  <si>
    <t>Standard Federschwert</t>
  </si>
  <si>
    <t>125cm/49.3in</t>
  </si>
  <si>
    <t>http://szymonchlebowski.pl/en_US/products/federschwert/</t>
  </si>
  <si>
    <t>Fabri Armorum</t>
  </si>
  <si>
    <t>Longsword HEMA</t>
  </si>
  <si>
    <t>3.7lbs</t>
  </si>
  <si>
    <t>Custom</t>
  </si>
  <si>
    <t>http://www.fabri-armorum.com/en/p/longsword-hema/</t>
  </si>
  <si>
    <t>Light Federschwert</t>
  </si>
  <si>
    <t>Rolled and Thickened options</t>
  </si>
  <si>
    <t>2.5lbs</t>
  </si>
  <si>
    <t>https://swordequip.com/product-category/swords/</t>
  </si>
  <si>
    <t>Longsword "Bastard" Training</t>
  </si>
  <si>
    <t>4.1lbs</t>
  </si>
  <si>
    <t>http://www.fabri-armorum.com/en/product/longsword-training/</t>
  </si>
  <si>
    <t>Landsknecht Emporium</t>
  </si>
  <si>
    <t>http://www.wildgeesefencing.com/shop/comfort-fencing-feder-88cm-pob</t>
  </si>
  <si>
    <t>Blunt Type XVIIIc</t>
  </si>
  <si>
    <t>2.7lbs</t>
  </si>
  <si>
    <t>118cm/46.6in</t>
  </si>
  <si>
    <t>https://www.etsy.com/listing/519907371/made-to-order-blunt-typexviiic-longsword?ref=shop_home_active_10</t>
  </si>
  <si>
    <t>2016 Feder</t>
  </si>
  <si>
    <t>138cm/54in</t>
  </si>
  <si>
    <t>Malleus Martialis</t>
  </si>
  <si>
    <t>Type XVa Blunt</t>
  </si>
  <si>
    <t>http://www.danelliarmouries.com/index.php/basic-swords/95-feder</t>
  </si>
  <si>
    <t>http://www.wildgeesefencing.com/malleus-martialis-swords/type-xva-blunt?category=Blunt</t>
  </si>
  <si>
    <t>Shop Closed</t>
  </si>
  <si>
    <t>2016 Feder Light</t>
  </si>
  <si>
    <t>http://www.danelliarmouries.com/index.php/basic-swords/124-feder-light</t>
  </si>
  <si>
    <t>Peddling Merchant</t>
  </si>
  <si>
    <t>XL Longsword</t>
  </si>
  <si>
    <t>2.4lbs</t>
  </si>
  <si>
    <t>Button Tip</t>
  </si>
  <si>
    <t>https://www.facebook.com/pg/WeRollNatural20s/photos/?tab=album&amp;album_id=1872755116374645</t>
  </si>
  <si>
    <t>Darksword</t>
  </si>
  <si>
    <t>HEMA Federschwert</t>
  </si>
  <si>
    <t>Regenyei</t>
  </si>
  <si>
    <t>Standard Longsword VII</t>
  </si>
  <si>
    <t>http://www.darksword-armory.com/medieval-weapon/swords/hema-federschwert-sword-1702/</t>
  </si>
  <si>
    <t>http://www.regenyei.com/en_blunts_standard.php</t>
  </si>
  <si>
    <t>Viktor Berbekutz</t>
  </si>
  <si>
    <t>HEMA Sword</t>
  </si>
  <si>
    <t>Reports of bad tempering/heat treatments</t>
  </si>
  <si>
    <t>Elgur</t>
  </si>
  <si>
    <t>Paratschert Feder</t>
  </si>
  <si>
    <t>135cm/53in</t>
  </si>
  <si>
    <t>http://www.sword-elgur.com/katalog/paratschwert-federschwert.html?cat=6&amp;pn=44</t>
  </si>
  <si>
    <t>http://www.swordsviktor.com/Feder</t>
  </si>
  <si>
    <t>Ensifer</t>
  </si>
  <si>
    <t>Light</t>
  </si>
  <si>
    <t>124cm/49in</t>
  </si>
  <si>
    <t>Synthetic Longsword Simulators</t>
  </si>
  <si>
    <t>https://ensifer.carbonmade.com/projects/96362/21927490</t>
  </si>
  <si>
    <t>Federschwert V4</t>
  </si>
  <si>
    <t>Synthetic Feder</t>
  </si>
  <si>
    <t>http://www.blackfencer.com/en/home/21-like-steel-waster-federschwert-v2.html</t>
  </si>
  <si>
    <t>Yes - PH</t>
  </si>
  <si>
    <t>Heavy</t>
  </si>
  <si>
    <t>Yes - SCS</t>
  </si>
  <si>
    <t>https://ensifer.carbonmade.com/projects/96362/21184905</t>
  </si>
  <si>
    <t>Longsword Light V4</t>
  </si>
  <si>
    <t>Synthetic Simulator</t>
  </si>
  <si>
    <t>http://www.blackfencer.com/en/home/8-longsword-waster.html</t>
  </si>
  <si>
    <t>Long</t>
  </si>
  <si>
    <t>133cm/52in</t>
  </si>
  <si>
    <t>https://ensifer.carbonmade.com/projects/96362/21990079</t>
  </si>
  <si>
    <t>Longsword Heavy V</t>
  </si>
  <si>
    <t>http://www.blackfencer.com/en/home/64-longsword-waster.html</t>
  </si>
  <si>
    <t>Federschwert</t>
  </si>
  <si>
    <t>http://www.fabri-armorum-team.com/en/product/federschwert/</t>
  </si>
  <si>
    <t>Federschwert Ring Hilt V4</t>
  </si>
  <si>
    <t>http://www.blackfencer.com/en/home/36-ring-hilt-federschwert-like-steel-waster-v3.html</t>
  </si>
  <si>
    <t>Kvetun Armoury</t>
  </si>
  <si>
    <t xml:space="preserve">Tournament Federschwert </t>
  </si>
  <si>
    <t>Federschwert Extra Long V4</t>
  </si>
  <si>
    <t>2.8lbs</t>
  </si>
  <si>
    <t>http://www.blackfencer.com/en/home/14-federschwert-extra-long.html</t>
  </si>
  <si>
    <t>https://vk.com/market-106854652?w=product-106854652_459616</t>
  </si>
  <si>
    <t>Longsword Extra Long V4</t>
  </si>
  <si>
    <t>http://www.blackfencer.com/en/home/26-like-steel-waster-longsword-extra-v2.html</t>
  </si>
  <si>
    <t>https://www.facebook.com/pg/kvetun/photos/?tab=album&amp;album_id=907299282765845</t>
  </si>
  <si>
    <t>Longsword Ring Hilt V4</t>
  </si>
  <si>
    <t>http://www.blackfencer.com/en/home/30-ring-hilt-longsword-like-steel-waster-v2.html</t>
  </si>
  <si>
    <t>Landsknecht Emprorium</t>
  </si>
  <si>
    <t>Munitions-Grade Fechtfeder</t>
  </si>
  <si>
    <t>https://www.etsy.com/listing/271083980/made-to-order-munitions-grade-fechtfeder</t>
  </si>
  <si>
    <t>Currently not listed/OOS</t>
  </si>
  <si>
    <t>Federschwert XL Ring Hilt V4</t>
  </si>
  <si>
    <t>Mac Arms</t>
  </si>
  <si>
    <t>136cm/53in</t>
  </si>
  <si>
    <t>Longsword</t>
  </si>
  <si>
    <t>http://www.blackfencer.com/en/home/35-ring-hilt-federschwert-xl-like-steel-waster-v3.html</t>
  </si>
  <si>
    <t>http://zbrane.mac-armour.cz/gallery.html?folder=210</t>
  </si>
  <si>
    <t>Meister 2.0</t>
  </si>
  <si>
    <t>Longsword XL Ring Hilt V4</t>
  </si>
  <si>
    <t>http://www.wildgeesefencing.com/malleus-martialis-swords/pre-order-hema-federschwert-meister-20?category=federschwert</t>
  </si>
  <si>
    <t>http://www.blackfencer.com/en/home/34-ring-hilt-longsword-xl-like-steel-waster-v3.html</t>
  </si>
  <si>
    <t>Shark 2.0</t>
  </si>
  <si>
    <t>Knight Shop</t>
  </si>
  <si>
    <t>Rawlings Longsword</t>
  </si>
  <si>
    <t>1.6lbs</t>
  </si>
  <si>
    <t>http://www.wildgeesefencing.com/malleus-martialis-swords/pre-order-hema-federschwert-shark-20?category=federschwert</t>
  </si>
  <si>
    <t>https://www.theknightshop.com/longsword</t>
  </si>
  <si>
    <t>Neyman Fencing</t>
  </si>
  <si>
    <t>Heavy Feder</t>
  </si>
  <si>
    <t>128cm/50</t>
  </si>
  <si>
    <t>https://neymanfencing.com/glowna/38-miecz.html</t>
  </si>
  <si>
    <t>Purpleheart</t>
  </si>
  <si>
    <t>Pentti III w/ Fuller 47.5"</t>
  </si>
  <si>
    <t>http://www.woodenswords.com/product_p/type-iii-47.5f.htm</t>
  </si>
  <si>
    <t>Tournament Feder</t>
  </si>
  <si>
    <t>Pentti III w/ Fuller 47.5" Disc Pommel</t>
  </si>
  <si>
    <t>http://www.woodenswords.com/product_p/type-iii-47.5f.disc.htm</t>
  </si>
  <si>
    <t>Red Dragon</t>
  </si>
  <si>
    <t>Club Feder</t>
  </si>
  <si>
    <t>Pentti III w/ Fuller 50"</t>
  </si>
  <si>
    <t>2.6lbs</t>
  </si>
  <si>
    <t>http://www.woodenswords.com/product_p/type-iii-50.fuller.htm</t>
  </si>
  <si>
    <t>OOS</t>
  </si>
  <si>
    <t>Meyer Feder</t>
  </si>
  <si>
    <t>Short Feder</t>
  </si>
  <si>
    <t>Pentti III w/ Fuller 50" Disc Pommel</t>
  </si>
  <si>
    <t>http://www.regenyei.com/en_feders_standard.php</t>
  </si>
  <si>
    <t>http://www.woodenswords.com/product_p/type-iii-50.fuller.disc.htm</t>
  </si>
  <si>
    <t>Yes - SBHS</t>
  </si>
  <si>
    <t>Simple Trnava</t>
  </si>
  <si>
    <t>http://www.regenyei.com/en_feders_trnava.php</t>
  </si>
  <si>
    <t>Light Trnava</t>
  </si>
  <si>
    <t>Standard Trnava</t>
  </si>
  <si>
    <t>4lbs</t>
  </si>
  <si>
    <t>Standard Feder</t>
  </si>
  <si>
    <t>http://www.regenyei.com/en_feders_standard.html</t>
  </si>
  <si>
    <t>St James' Armory</t>
  </si>
  <si>
    <t>German Style Federschwert</t>
  </si>
  <si>
    <t>https://www.facebook.com/stjamesarmory/posts/542610582768786</t>
  </si>
  <si>
    <t>Steel Messers</t>
  </si>
  <si>
    <t>SGT Blades</t>
  </si>
  <si>
    <t>140cm/55in</t>
  </si>
  <si>
    <t>http://www.sgtblades.com/gallery/training-swords.html#FederSchwert</t>
  </si>
  <si>
    <t>Marxbruder</t>
  </si>
  <si>
    <t>2lbs</t>
  </si>
  <si>
    <t>92cm/36in</t>
  </si>
  <si>
    <t>Messer</t>
  </si>
  <si>
    <t>https://www.albion-swords.com/swords/albion/maestro/sword-practice-marxbruder-grossemesser.htm</t>
  </si>
  <si>
    <t>Standard Revision A</t>
  </si>
  <si>
    <t>Messer Trainer</t>
  </si>
  <si>
    <t>http://www.woodenswords.com/product_p/feder.vb.standard.a.htm</t>
  </si>
  <si>
    <t>94cm/37in</t>
  </si>
  <si>
    <t>http://arms-n-armor.com/train237.html</t>
  </si>
  <si>
    <t xml:space="preserve">Ring Hilt Revision </t>
  </si>
  <si>
    <t>Castille</t>
  </si>
  <si>
    <t>http://www.woodenswords.com/product_p/feder.vb.standard.a.ring.hilt.htm</t>
  </si>
  <si>
    <t>Langes Messer</t>
  </si>
  <si>
    <t>96.5cm/38in</t>
  </si>
  <si>
    <t>http://castillearmory.com/all-products/lang-messer/</t>
  </si>
  <si>
    <t>Italian Feder</t>
  </si>
  <si>
    <t>Grosse Messer</t>
  </si>
  <si>
    <t>2.3lbs</t>
  </si>
  <si>
    <t>http://www.woodenswords.com/product_p/feder.vb.italian.htm</t>
  </si>
  <si>
    <t>http://castillearmory.com/all-products/grosse-messer/</t>
  </si>
  <si>
    <t>96cm/37.5in</t>
  </si>
  <si>
    <t>http://www.wildgeesefencing.com/shop/comfort-fencing-basic-fechtschule-messer</t>
  </si>
  <si>
    <t>Synthetic Feders</t>
  </si>
  <si>
    <t>RH OOS, long shipping times</t>
  </si>
  <si>
    <t>Darkwood</t>
  </si>
  <si>
    <t>German Langesmesser</t>
  </si>
  <si>
    <t>Blade is 27-28"</t>
  </si>
  <si>
    <t>http://www.darkwoodarmory.com/index.php?main_page=product_info&amp;cPath=4_52&amp;products_id=523</t>
  </si>
  <si>
    <t>1.9lbs</t>
  </si>
  <si>
    <t>90cm/35.4in</t>
  </si>
  <si>
    <t>https://ensifer.carbonmade.com/projects/96362</t>
  </si>
  <si>
    <t>Langsmesser</t>
  </si>
  <si>
    <t>2.2lbs</t>
  </si>
  <si>
    <t>76cm/30in</t>
  </si>
  <si>
    <t>http://www.wildgeesefencing.com/fabri-armourum/langsmesser-slim-blade?category=Langsmesser</t>
  </si>
  <si>
    <t>86.5cm/34in</t>
  </si>
  <si>
    <t>https://www.facebook.com/kvetun/posts/934225440073229</t>
  </si>
  <si>
    <t>M5B Karl</t>
  </si>
  <si>
    <t>1.7lbs</t>
  </si>
  <si>
    <t>89cm/35in</t>
  </si>
  <si>
    <t>https://www.etsy.com/listing/621732265/made-to-order-m5b-karl-10?ref=shop_home_active_2</t>
  </si>
  <si>
    <t>VB Training Messer V1</t>
  </si>
  <si>
    <t>86cm/34in</t>
  </si>
  <si>
    <t>https://www.woodenswords.com/Messer_Trainer_Version_1_p/messer.vb.htm</t>
  </si>
  <si>
    <t>Synthetic Meyer Feder</t>
  </si>
  <si>
    <t>Darkwood Armory</t>
  </si>
  <si>
    <t>Basic Training Longsword</t>
  </si>
  <si>
    <t>http://www.darkwoodarmory.com/index.php?main_page=product_info&amp;cPath=2_6&amp;products_id=87</t>
  </si>
  <si>
    <t>http://www.woodenswords.com/product_p/type-iii-f.fuller.htm</t>
  </si>
  <si>
    <t>Messer I</t>
  </si>
  <si>
    <t>1.8lbs</t>
  </si>
  <si>
    <t>88cm/34.6in</t>
  </si>
  <si>
    <t>http://www.regenyei.com/en_messer.php</t>
  </si>
  <si>
    <t>Many styles, Messer I is the simplest</t>
  </si>
  <si>
    <t>Langes Messer Trainer</t>
  </si>
  <si>
    <t>78cm/31in</t>
  </si>
  <si>
    <t>https://www.facebook.com/stjamesarmory/photos/pcb.444576335905545/444576312572214</t>
  </si>
  <si>
    <t>1.5lbs</t>
  </si>
  <si>
    <t>98cm/38.5in</t>
  </si>
  <si>
    <t>http://www.sgtblades.com/gallery/training-swords.html#grossMesser2</t>
  </si>
  <si>
    <t>Synthetic Messers</t>
  </si>
  <si>
    <t>Langes Messer V4</t>
  </si>
  <si>
    <t>Synthetic Messer</t>
  </si>
  <si>
    <t>http://www.blackfencer.com/en/home/23-like-steel-waster-langes-messer-v2.html</t>
  </si>
  <si>
    <t>Langes Messer Sharp Sim V5</t>
  </si>
  <si>
    <t>http://www.blackfencer.com/en/home/71-like-steel-waster-langes-messer-v2.html</t>
  </si>
  <si>
    <t>Steel Arming Swords</t>
  </si>
  <si>
    <t>Rawlings Messer</t>
  </si>
  <si>
    <t>102cm/40in</t>
  </si>
  <si>
    <t>https://www.theknightshop.com/lightweight-langes-messer</t>
  </si>
  <si>
    <t>Maestro I:33</t>
  </si>
  <si>
    <t>Pentti III Messer V3</t>
  </si>
  <si>
    <t>http://www.woodenswords.com/Type_III_Messer_p/type-iii-messer.v3.htm</t>
  </si>
  <si>
    <t>Arming</t>
  </si>
  <si>
    <t>https://www.albion-swords.com/swords/albion/maestro/sword-practice-I33.htm</t>
  </si>
  <si>
    <t>Yes - TX</t>
  </si>
  <si>
    <t>Pentti Kriegsmesser</t>
  </si>
  <si>
    <t>113cm/44.5in</t>
  </si>
  <si>
    <t>http://www.woodenswords.com/Pentti_Kriegsmesser_p/type-iii-kriegsmesser.htm</t>
  </si>
  <si>
    <t>Arms &amp; Armor</t>
  </si>
  <si>
    <t>Scholar Sword</t>
  </si>
  <si>
    <t>97cm/38in</t>
  </si>
  <si>
    <t>http://arms-n-armor.com/train207.html</t>
  </si>
  <si>
    <t>Scholar Training Grade</t>
  </si>
  <si>
    <t>http://arms-n-armor.com/train208.html</t>
  </si>
  <si>
    <t>Type XV Arming</t>
  </si>
  <si>
    <t>http://castillearmory.com/all-products/complete-type-xv-arming-sword-i33/</t>
  </si>
  <si>
    <t>Danelli</t>
  </si>
  <si>
    <t>2016 Arming</t>
  </si>
  <si>
    <t>100cm/39in</t>
  </si>
  <si>
    <t>http://www.danelliarmouries.com/index.php/basic-swords/82-arming-sword</t>
  </si>
  <si>
    <t>Arming Sword Trainer</t>
  </si>
  <si>
    <t>http://www.wildgeesefencing.com/fabri-armourum/arming-sword-trainer?category=Arming%20Sword</t>
  </si>
  <si>
    <t>Sword for HEMA</t>
  </si>
  <si>
    <t>https://vk.com/market-106854652?w=product-106854652_462191%2Fquery</t>
  </si>
  <si>
    <t>Neyman</t>
  </si>
  <si>
    <t>Percival</t>
  </si>
  <si>
    <t>https://neymanfencing.com/swords/43-short-feder-percival.html</t>
  </si>
  <si>
    <t>Full Contact I:33</t>
  </si>
  <si>
    <t>Varies</t>
  </si>
  <si>
    <t>Daggers</t>
  </si>
  <si>
    <t>http://regenyei.com/en_onehanded_trainer.php</t>
  </si>
  <si>
    <t>Multiple</t>
  </si>
  <si>
    <t>Steel Parrying</t>
  </si>
  <si>
    <t>http://castillearmory.com/product-category/compete-daggers/</t>
  </si>
  <si>
    <t>One-Handed Training</t>
  </si>
  <si>
    <t>Complete Rondel</t>
  </si>
  <si>
    <t>1lb</t>
  </si>
  <si>
    <t>45cm</t>
  </si>
  <si>
    <t>Steel Rondel</t>
  </si>
  <si>
    <t>http://castillearmory.com/all-products/complete-rondel-dagger/</t>
  </si>
  <si>
    <t>Cold Steel</t>
  </si>
  <si>
    <t>Rondel Training Dagger</t>
  </si>
  <si>
    <t>0.35lbs</t>
  </si>
  <si>
    <t>43cm</t>
  </si>
  <si>
    <t>Ball</t>
  </si>
  <si>
    <t>Rubber Rondel</t>
  </si>
  <si>
    <t>http://www.coldsteel.com/rubber-rondel-trainer.html</t>
  </si>
  <si>
    <t>http://www.danelliarmouries.com/index.php/custom-swords/daggers</t>
  </si>
  <si>
    <t>https://www.facebook.com/stjamesarmory/photos/a.435197036843475.1073741829.380099492353230/446840169012495</t>
  </si>
  <si>
    <t>Yes</t>
  </si>
  <si>
    <t>No Rondel daggers</t>
  </si>
  <si>
    <t>http://www.darkwoodarmory.com/?main_page=index&amp;cPath=2_7</t>
  </si>
  <si>
    <t>XIV Arming Sword</t>
  </si>
  <si>
    <t>https://www.facebook.com/stjamesarmory/posts/540262203003624</t>
  </si>
  <si>
    <t>WMA Rondel Dagger</t>
  </si>
  <si>
    <t>30.5cm</t>
  </si>
  <si>
    <t>http://www.darkwoodarmory.com/index.php?main_page=product_info&amp;cPath=4_52&amp;products_id=485</t>
  </si>
  <si>
    <t>XVI Shortsword</t>
  </si>
  <si>
    <t>99cm/39in</t>
  </si>
  <si>
    <t>Destrezania</t>
  </si>
  <si>
    <t>http://www.woodenswords.com/Shortsword_Tournament_Feder_Oakshott_Type_XVI_p/vb.ss.feder.xvi.disc.htm</t>
  </si>
  <si>
    <t>http://destrezania.blogspot.fi/p/armeria.html</t>
  </si>
  <si>
    <t>Roundel Dagger (Oak)</t>
  </si>
  <si>
    <t>0.5lbs</t>
  </si>
  <si>
    <t>Wood Rondel</t>
  </si>
  <si>
    <t>http://www.woodenswords.com/Roundel_Dagger_Oak_p/dr-oak.htm</t>
  </si>
  <si>
    <t>XIV Shortsword</t>
  </si>
  <si>
    <t>Roundel Dagger</t>
  </si>
  <si>
    <t>2.9lbs</t>
  </si>
  <si>
    <t>http://www.woodenswords.com/Tournament_Shortsword_Steel_Oakshott_Type_XIV_p/vb.ss.feder.xiv.htm</t>
  </si>
  <si>
    <t>http://www.woodenswords.com/Roundel_Dagger_Cherry_p/dr-ch.htm</t>
  </si>
  <si>
    <t>Large Roundels Dagger</t>
  </si>
  <si>
    <t>http://www.woodenswords.com/Roundel_Dagger_Trainer_p/dr-large.htm</t>
  </si>
  <si>
    <t>Synthetic Arming Swords</t>
  </si>
  <si>
    <t>Blackfencer</t>
  </si>
  <si>
    <t>Arming Sword</t>
  </si>
  <si>
    <t>95cm/37in</t>
  </si>
  <si>
    <t>Synthetic Arming</t>
  </si>
  <si>
    <t>Rondel and Parrying</t>
  </si>
  <si>
    <t>https://southcoastswords.com/blackfencer-arming-sword</t>
  </si>
  <si>
    <t>Steel Dagger</t>
  </si>
  <si>
    <t>http://www.regenyei.com/en_dagger.php</t>
  </si>
  <si>
    <t>SZCO</t>
  </si>
  <si>
    <t>16" Rondel</t>
  </si>
  <si>
    <t>40.6cm</t>
  </si>
  <si>
    <t>http://www.szco.com/knives/historical-knives/medieval-knives/16-medieval-rondel-dagger</t>
  </si>
  <si>
    <t>Knightshop</t>
  </si>
  <si>
    <t>Red Dragon Arming</t>
  </si>
  <si>
    <t>106cm/42in</t>
  </si>
  <si>
    <t>https://www.theknightshop.com/single-hand-synthetic-sparring-arming-sword</t>
  </si>
  <si>
    <t>17" Rondel</t>
  </si>
  <si>
    <t>http://www.szco.com/knives/historical-knives/medieval-knives/17-medieval-rondel-dagger</t>
  </si>
  <si>
    <t>Pentti I:33</t>
  </si>
  <si>
    <t>http://www.woodenswords.com/product_p/type-iii-short.i.33.htm</t>
  </si>
  <si>
    <t>18" Rondel</t>
  </si>
  <si>
    <t>http://www.szco.com/knives/historical-knives/medieval-knives/18-medieval-rondel-dagger</t>
  </si>
  <si>
    <t>Pentti Wheel Pommel</t>
  </si>
  <si>
    <t>http://www.woodenswords.com/product_p/type-iii-short.fuller.htm</t>
  </si>
  <si>
    <t>SPES</t>
  </si>
  <si>
    <t>39cm Wooden Dagger</t>
  </si>
  <si>
    <t>39cm</t>
  </si>
  <si>
    <t>http://histfenc.com/productcart/wooden-dagger-39-cm</t>
  </si>
  <si>
    <t>Pentti Scent Stopper</t>
  </si>
  <si>
    <t>http://www.woodenswords.com/product_p/type-iii-short.scent.stopper.htm</t>
  </si>
  <si>
    <t>46cm Wooden Dagger</t>
  </si>
  <si>
    <t>46cm</t>
  </si>
  <si>
    <t>http://histfenc.com/productcart/wooden-dagger-46-cm</t>
  </si>
  <si>
    <t>XIV Trainer</t>
  </si>
  <si>
    <t>http://www.woodenswords.com/product_p/ss.trainer.xiv.htm</t>
  </si>
  <si>
    <t>Lang Messer</t>
  </si>
  <si>
    <t>Rapiers</t>
  </si>
  <si>
    <t>Sideswords</t>
  </si>
  <si>
    <t>Training Rapier</t>
  </si>
  <si>
    <t>Steel Rapier</t>
  </si>
  <si>
    <t>http://arms-n-armor.com/rapier219.html</t>
  </si>
  <si>
    <t>Spanish Destreza</t>
  </si>
  <si>
    <t>Steel Sidesword</t>
  </si>
  <si>
    <t>http://www.darkwoodarmory.com/index.php?main_page=product_info&amp;cPath=4_52&amp;products_id=366&amp;zenid=hf2k5b02gs7vefppuar3lqrf40</t>
  </si>
  <si>
    <t>Balefire Blades</t>
  </si>
  <si>
    <t>Various</t>
  </si>
  <si>
    <t>https://balefireblades.com/products/fencing-swords/rapiers-and-sideswords/</t>
  </si>
  <si>
    <t>Took over for Danelli</t>
  </si>
  <si>
    <t>Black Armoury</t>
  </si>
  <si>
    <t>HEMA Cup Hilt</t>
  </si>
  <si>
    <t>15th Century Munitions Messer</t>
  </si>
  <si>
    <t>https://www.blackarmoury.com/en/weapons/184-cup-hilt-rapier-hema-sword-vb.html</t>
  </si>
  <si>
    <t>https://www.etsy.com/listing/271060878/made-to-order-15th-century-munitions</t>
  </si>
  <si>
    <t>Economy Rapier</t>
  </si>
  <si>
    <t>https://castillearmory.com/product/complete-economy-rapier/</t>
  </si>
  <si>
    <t>Basic Clamshell</t>
  </si>
  <si>
    <t>https://castillearmory.com/product/complete-basic-clamshell/</t>
  </si>
  <si>
    <t>Economy Hilt</t>
  </si>
  <si>
    <t>http://www.darkwoodarmory.com/index.php?main_page=product_info&amp;cPath=2_5&amp;products_id=18&amp;zenid=hf2k5b02gs7vefppuar3lqrf40</t>
  </si>
  <si>
    <t>Sabers</t>
  </si>
  <si>
    <t>Italian Hutton</t>
  </si>
  <si>
    <t>Steel Saber</t>
  </si>
  <si>
    <t>http://www.darkwoodarmory.com/index.php?main_page=product_info&amp;cPath=4_52&amp;products_id=365&amp;zenid=hf2k5b02gs7vefppuar3lqrf40</t>
  </si>
  <si>
    <t>Kvetun</t>
  </si>
  <si>
    <t>Rapier No.1</t>
  </si>
  <si>
    <t>https://www.facebook.com/kvetun/photos/p.1058358840993221/1058358840993221/?type=1&amp;theater</t>
  </si>
  <si>
    <t>http://www.regenyei.com/en_saber.php</t>
  </si>
  <si>
    <t>https://hemasupplies.com/product-category/regenyei-swords/regenyei-sabres/</t>
  </si>
  <si>
    <t>https://kvetun-armoury.com/rapier/rapier-1.html</t>
  </si>
  <si>
    <t>Rapier No.3</t>
  </si>
  <si>
    <t>https://kvetun-armoury.com/rapier/rapier-3.html</t>
  </si>
  <si>
    <t>Standard Guard</t>
  </si>
  <si>
    <t>http://www.regenyei.com/en_rapier.php</t>
  </si>
  <si>
    <t>https://hemasupplies.com/product/standard-guard-rapier-rapier/</t>
  </si>
  <si>
    <t>Thibault Guard</t>
  </si>
  <si>
    <t>https://hemasupplies.com/product/thibault-guard-rapier-rapier-ii/</t>
  </si>
  <si>
    <t>Cup Hilt VB</t>
  </si>
  <si>
    <t>https://www.woodenswords.com/Cup_Hilt_Rapier_p/rapier.vb.htm</t>
  </si>
  <si>
    <t>Zen Warrior</t>
  </si>
  <si>
    <t>$80-230</t>
  </si>
  <si>
    <t>http://www.zenwarriorarmory.com/catalog.php?category=70</t>
  </si>
  <si>
    <t>Many types of Rapier and Saber available</t>
  </si>
  <si>
    <t>Parrying Daggers</t>
  </si>
  <si>
    <t>Steel Daggers</t>
  </si>
  <si>
    <t>Incomplete Info</t>
  </si>
  <si>
    <t>Feder No1</t>
  </si>
  <si>
    <t>??lbs</t>
  </si>
  <si>
    <t>??cm/??in</t>
  </si>
  <si>
    <t>http://www.blackarmoury.com/en/feders-longswords/31-black-feder.html</t>
  </si>
  <si>
    <t>Viktor Berbekucz designs, missing weight/length info</t>
  </si>
  <si>
    <t>Feder No1 Flex</t>
  </si>
  <si>
    <t>http://www.blackarmoury.com/en/feders-longswords/12-black-feder.html</t>
  </si>
  <si>
    <t>Feder No2</t>
  </si>
  <si>
    <t>http://www.blackarmoury.com/en/feders-longswords/77-black-feder.html</t>
  </si>
  <si>
    <t>???</t>
  </si>
  <si>
    <t>Hanwei</t>
  </si>
  <si>
    <t>$??</t>
  </si>
  <si>
    <t>https://www.thehemashop.com/federschwert</t>
  </si>
  <si>
    <t>Do not purchase. Here for Reference Only</t>
  </si>
  <si>
    <t>Krsticic</t>
  </si>
  <si>
    <t>Stork Feder</t>
  </si>
  <si>
    <t>https://www.facebook.com/Krsticic-Swordsmithy-238755506178192/</t>
  </si>
  <si>
    <t>Facebook, missing pricing</t>
  </si>
  <si>
    <t>Ludek Voboril</t>
  </si>
  <si>
    <t>http://www.historickezbrane.cz/fedry/</t>
  </si>
  <si>
    <t>Missing Info</t>
  </si>
  <si>
    <t>Kobra</t>
  </si>
  <si>
    <t>Pavel Moc</t>
  </si>
  <si>
    <t>4.2lbs</t>
  </si>
  <si>
    <t>142cm/ 55.90in</t>
  </si>
  <si>
    <t>http://www.swords.cz</t>
  </si>
  <si>
    <t>Short</t>
  </si>
  <si>
    <t>139cm/54.72in</t>
  </si>
  <si>
    <t>Mini Moc</t>
  </si>
  <si>
    <t>http://hroarr.com/hands-on-preview-pavel-moc-fechtschwert/</t>
  </si>
  <si>
    <t>Stephen Roth</t>
  </si>
  <si>
    <t>http://www.seelenschmie.de/wordpress/?p=49</t>
  </si>
  <si>
    <t>Prototype I-Beam</t>
  </si>
  <si>
    <t>New product, pending info</t>
  </si>
  <si>
    <t>http://www.berbekuczviktor.hu/angol/angol.html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</si>
</sst>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21">
    <font>
      <sz val="10.0"/>
      <color rgb="FF000000"/>
      <name val="Arial"/>
    </font>
    <font>
      <b/>
      <sz val="10.0"/>
      <name val="Arial"/>
    </font>
    <font>
      <sz val="10.0"/>
      <name val="Arial"/>
    </font>
    <font>
      <b/>
      <sz val="10.0"/>
      <color rgb="FFFFFFFF"/>
      <name val="Arial"/>
    </font>
    <font>
      <sz val="10.0"/>
      <color rgb="FFFFFFFF"/>
      <name val="Arial"/>
    </font>
    <font>
      <u/>
      <sz val="10.0"/>
      <color rgb="FF0000FF"/>
      <name val="Arial"/>
    </font>
    <font/>
    <font>
      <u/>
      <sz val="10.0"/>
      <color rgb="FF0000FF"/>
      <name val="Arial"/>
    </font>
    <font>
      <u/>
      <sz val="10.0"/>
      <color rgb="FF0000FF"/>
      <name val="Arial"/>
    </font>
    <font>
      <u/>
      <color rgb="FF0000FF"/>
    </font>
    <font>
      <u/>
      <sz val="10.0"/>
      <color rgb="FF0000FF"/>
      <name val="Arial"/>
    </font>
    <font>
      <u/>
      <sz val="10.0"/>
      <color rgb="FF0000FF"/>
      <name val="Arial"/>
    </font>
    <font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b/>
      <color rgb="FFFFFFFF"/>
    </font>
    <font>
      <color rgb="FF000000"/>
    </font>
    <font>
      <color rgb="FF000000"/>
      <name val="Arial"/>
    </font>
    <font>
      <u/>
      <color rgb="FF1155CC"/>
    </font>
    <font>
      <u/>
      <sz val="10.0"/>
      <color rgb="FF0000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0000FF"/>
        <bgColor rgb="FF0000FF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2" fontId="1" numFmtId="0" xfId="0" applyAlignment="1" applyFill="1" applyFont="1">
      <alignment readingOrder="0"/>
    </xf>
    <xf borderId="0" fillId="3" fontId="3" numFmtId="0" xfId="0" applyAlignment="1" applyFill="1" applyFont="1">
      <alignment readingOrder="0"/>
    </xf>
    <xf borderId="0" fillId="3" fontId="4" numFmtId="0" xfId="0" applyFont="1"/>
    <xf borderId="0" fillId="3" fontId="4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2" numFmtId="0" xfId="0" applyFont="1"/>
    <xf borderId="0" fillId="0" fontId="8" numFmtId="0" xfId="0" applyFont="1"/>
    <xf borderId="0" fillId="0" fontId="0" numFmtId="0" xfId="0" applyAlignment="1" applyFont="1">
      <alignment readingOrder="0"/>
    </xf>
    <xf borderId="0" fillId="0" fontId="9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4" fontId="2" numFmtId="164" xfId="0" applyAlignment="1" applyFont="1" applyNumberFormat="1">
      <alignment readingOrder="0"/>
    </xf>
    <xf borderId="0" fillId="4" fontId="10" numFmtId="0" xfId="0" applyAlignment="1" applyFont="1">
      <alignment readingOrder="0"/>
    </xf>
    <xf borderId="0" fillId="4" fontId="2" numFmtId="0" xfId="0" applyFont="1"/>
    <xf borderId="0" fillId="4" fontId="11" numFmtId="0" xfId="0" applyFont="1"/>
    <xf borderId="0" fillId="4" fontId="12" numFmtId="0" xfId="0" applyAlignment="1" applyFont="1">
      <alignment vertical="bottom"/>
    </xf>
    <xf borderId="0" fillId="4" fontId="12" numFmtId="0" xfId="0" applyAlignment="1" applyFont="1">
      <alignment horizontal="right" vertical="bottom"/>
    </xf>
    <xf borderId="0" fillId="4" fontId="13" numFmtId="0" xfId="0" applyAlignment="1" applyFont="1">
      <alignment vertical="bottom"/>
    </xf>
    <xf borderId="0" fillId="4" fontId="12" numFmtId="0" xfId="0" applyAlignment="1" applyFont="1">
      <alignment vertical="bottom"/>
    </xf>
    <xf borderId="0" fillId="0" fontId="12" numFmtId="0" xfId="0" applyAlignment="1" applyFont="1">
      <alignment vertical="bottom"/>
    </xf>
    <xf borderId="0" fillId="0" fontId="12" numFmtId="164" xfId="0" applyAlignment="1" applyFont="1" applyNumberFormat="1">
      <alignment horizontal="right" vertical="bottom"/>
    </xf>
    <xf borderId="0" fillId="0" fontId="14" numFmtId="0" xfId="0" applyAlignment="1" applyFont="1">
      <alignment vertical="bottom"/>
    </xf>
    <xf borderId="0" fillId="0" fontId="12" numFmtId="0" xfId="0" applyAlignment="1" applyFont="1">
      <alignment vertical="bottom"/>
    </xf>
    <xf borderId="0" fillId="0" fontId="12" numFmtId="0" xfId="0" applyAlignment="1" applyFont="1">
      <alignment readingOrder="0" vertical="bottom"/>
    </xf>
    <xf borderId="0" fillId="0" fontId="12" numFmtId="164" xfId="0" applyAlignment="1" applyFont="1" applyNumberFormat="1">
      <alignment horizontal="right" readingOrder="0" vertical="bottom"/>
    </xf>
    <xf borderId="0" fillId="0" fontId="15" numFmtId="0" xfId="0" applyAlignment="1" applyFont="1">
      <alignment readingOrder="0" vertical="bottom"/>
    </xf>
    <xf borderId="0" fillId="4" fontId="0" numFmtId="0" xfId="0" applyAlignment="1" applyFont="1">
      <alignment readingOrder="0"/>
    </xf>
    <xf borderId="0" fillId="4" fontId="2" numFmtId="0" xfId="0" applyFont="1"/>
    <xf borderId="0" fillId="3" fontId="16" numFmtId="0" xfId="0" applyAlignment="1" applyFont="1">
      <alignment readingOrder="0"/>
    </xf>
    <xf borderId="0" fillId="0" fontId="17" numFmtId="0" xfId="0" applyAlignment="1" applyFont="1">
      <alignment readingOrder="0"/>
    </xf>
    <xf borderId="0" fillId="0" fontId="17" numFmtId="164" xfId="0" applyAlignment="1" applyFont="1" applyNumberFormat="1">
      <alignment readingOrder="0"/>
    </xf>
    <xf borderId="0" fillId="0" fontId="18" numFmtId="0" xfId="0" applyAlignment="1" applyFont="1">
      <alignment readingOrder="0"/>
    </xf>
    <xf borderId="0" fillId="0" fontId="19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7" numFmtId="0" xfId="0" applyFont="1"/>
    <xf borderId="0" fillId="0" fontId="4" numFmtId="0" xfId="0" applyFont="1"/>
    <xf borderId="0" fillId="0" fontId="6" numFmtId="164" xfId="0" applyAlignment="1" applyFont="1" applyNumberFormat="1">
      <alignment readingOrder="0"/>
    </xf>
    <xf borderId="0" fillId="4" fontId="12" numFmtId="0" xfId="0" applyAlignment="1" applyFont="1">
      <alignment readingOrder="0" vertical="bottom"/>
    </xf>
    <xf borderId="0" fillId="4" fontId="6" numFmtId="164" xfId="0" applyAlignment="1" applyFont="1" applyNumberFormat="1">
      <alignment readingOrder="0"/>
    </xf>
    <xf borderId="0" fillId="5" fontId="3" numFmtId="0" xfId="0" applyAlignment="1" applyFill="1" applyFont="1">
      <alignment readingOrder="0"/>
    </xf>
    <xf borderId="0" fillId="5" fontId="4" numFmtId="0" xfId="0" applyFont="1"/>
    <xf borderId="0" fillId="6" fontId="2" numFmtId="0" xfId="0" applyAlignment="1" applyFill="1" applyFont="1">
      <alignment readingOrder="0"/>
    </xf>
    <xf borderId="0" fillId="4" fontId="6" numFmtId="0" xfId="0" applyAlignment="1" applyFont="1">
      <alignment readingOrder="0"/>
    </xf>
    <xf borderId="0" fillId="4" fontId="20" numFmtId="0" xfId="0" applyAlignment="1" applyFont="1">
      <alignment readingOrder="0"/>
    </xf>
    <xf borderId="0" fillId="6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www.woodenswords.com/product_p/feder.vb.standard.a.ring.hilt.htm" TargetMode="External"/><Relationship Id="rId42" Type="http://schemas.openxmlformats.org/officeDocument/2006/relationships/hyperlink" Target="http://www.albion-swords.com/swords/albion/maestro/sword-practice-liechtenauer.htm" TargetMode="External"/><Relationship Id="rId41" Type="http://schemas.openxmlformats.org/officeDocument/2006/relationships/hyperlink" Target="http://www.woodenswords.com/product_p/feder.vb.italian.htm" TargetMode="External"/><Relationship Id="rId44" Type="http://schemas.openxmlformats.org/officeDocument/2006/relationships/hyperlink" Target="http://arms-n-armor.com/train206.html" TargetMode="External"/><Relationship Id="rId43" Type="http://schemas.openxmlformats.org/officeDocument/2006/relationships/hyperlink" Target="http://www.alcheminc.com/fiori.html" TargetMode="External"/><Relationship Id="rId46" Type="http://schemas.openxmlformats.org/officeDocument/2006/relationships/hyperlink" Target="http://store.audentia.eu/product/xva-sword-path/" TargetMode="External"/><Relationship Id="rId45" Type="http://schemas.openxmlformats.org/officeDocument/2006/relationships/hyperlink" Target="http://arms-n-armor.com/train205.html" TargetMode="External"/><Relationship Id="rId107" Type="http://schemas.openxmlformats.org/officeDocument/2006/relationships/hyperlink" Target="http://www.woodenswords.com/Tournament_Shortsword_Steel_Oakshott_Type_XIV_p/vb.ss.feder.xiv.htm" TargetMode="External"/><Relationship Id="rId106" Type="http://schemas.openxmlformats.org/officeDocument/2006/relationships/hyperlink" Target="http://www.woodenswords.com/Shortsword_Tournament_Feder_Oakshott_Type_XVI_p/vb.ss.feder.xvi.disc.htm" TargetMode="External"/><Relationship Id="rId105" Type="http://schemas.openxmlformats.org/officeDocument/2006/relationships/hyperlink" Target="https://www.facebook.com/stjamesarmory/posts/540262203003624" TargetMode="External"/><Relationship Id="rId104" Type="http://schemas.openxmlformats.org/officeDocument/2006/relationships/hyperlink" Target="https://www.facebook.com/stjamesarmory/photos/a.435197036843475.1073741829.380099492353230/446840169012495" TargetMode="External"/><Relationship Id="rId109" Type="http://schemas.openxmlformats.org/officeDocument/2006/relationships/hyperlink" Target="https://www.theknightshop.com/single-hand-synthetic-sparring-arming-sword" TargetMode="External"/><Relationship Id="rId108" Type="http://schemas.openxmlformats.org/officeDocument/2006/relationships/hyperlink" Target="https://southcoastswords.com/blackfencer-arming-sword" TargetMode="External"/><Relationship Id="rId48" Type="http://schemas.openxmlformats.org/officeDocument/2006/relationships/hyperlink" Target="http://www.blackhorseblades.com/hema/eisen-pferd-sword" TargetMode="External"/><Relationship Id="rId47" Type="http://schemas.openxmlformats.org/officeDocument/2006/relationships/hyperlink" Target="http://www.blackfencer.com/en/home/142-longsword-steel-generation.html" TargetMode="External"/><Relationship Id="rId49" Type="http://schemas.openxmlformats.org/officeDocument/2006/relationships/hyperlink" Target="http://www.darkwoodarmory.com/index.php?main_page=product_info&amp;cPath=2_6&amp;products_id=87" TargetMode="External"/><Relationship Id="rId103" Type="http://schemas.openxmlformats.org/officeDocument/2006/relationships/hyperlink" Target="http://regenyei.com/en_onehanded_trainer.php" TargetMode="External"/><Relationship Id="rId102" Type="http://schemas.openxmlformats.org/officeDocument/2006/relationships/hyperlink" Target="http://regenyei.com/en_onehanded_trainer.php" TargetMode="External"/><Relationship Id="rId101" Type="http://schemas.openxmlformats.org/officeDocument/2006/relationships/hyperlink" Target="https://neymanfencing.com/swords/43-short-feder-percival.html" TargetMode="External"/><Relationship Id="rId100" Type="http://schemas.openxmlformats.org/officeDocument/2006/relationships/hyperlink" Target="https://vk.com/market-106854652?w=product-106854652_462191%2Fquery" TargetMode="External"/><Relationship Id="rId31" Type="http://schemas.openxmlformats.org/officeDocument/2006/relationships/hyperlink" Target="http://www.regenyei.com/en_feders_standard.php" TargetMode="External"/><Relationship Id="rId30" Type="http://schemas.openxmlformats.org/officeDocument/2006/relationships/hyperlink" Target="https://neymanfencing.com/glowna/38-miecz.html" TargetMode="External"/><Relationship Id="rId33" Type="http://schemas.openxmlformats.org/officeDocument/2006/relationships/hyperlink" Target="http://www.regenyei.com/en_feders_trnava.php" TargetMode="External"/><Relationship Id="rId32" Type="http://schemas.openxmlformats.org/officeDocument/2006/relationships/hyperlink" Target="http://www.regenyei.com/en_feders_trnava.php" TargetMode="External"/><Relationship Id="rId35" Type="http://schemas.openxmlformats.org/officeDocument/2006/relationships/hyperlink" Target="http://www.regenyei.com/en_feders_standard.html" TargetMode="External"/><Relationship Id="rId34" Type="http://schemas.openxmlformats.org/officeDocument/2006/relationships/hyperlink" Target="http://www.regenyei.com/en_feders_trnava.php" TargetMode="External"/><Relationship Id="rId37" Type="http://schemas.openxmlformats.org/officeDocument/2006/relationships/hyperlink" Target="https://www.facebook.com/stjamesarmory/posts/542610582768786" TargetMode="External"/><Relationship Id="rId36" Type="http://schemas.openxmlformats.org/officeDocument/2006/relationships/hyperlink" Target="http://www.regenyei.com/en_feders_standard.php" TargetMode="External"/><Relationship Id="rId39" Type="http://schemas.openxmlformats.org/officeDocument/2006/relationships/hyperlink" Target="http://www.woodenswords.com/product_p/feder.vb.standard.a.htm" TargetMode="External"/><Relationship Id="rId38" Type="http://schemas.openxmlformats.org/officeDocument/2006/relationships/hyperlink" Target="http://www.sgtblades.com/gallery/training-swords.html" TargetMode="External"/><Relationship Id="rId20" Type="http://schemas.openxmlformats.org/officeDocument/2006/relationships/hyperlink" Target="https://ensifer.carbonmade.com/projects/96362/21184905" TargetMode="External"/><Relationship Id="rId22" Type="http://schemas.openxmlformats.org/officeDocument/2006/relationships/hyperlink" Target="http://www.fabri-armorum-team.com/en/product/federschwert/" TargetMode="External"/><Relationship Id="rId21" Type="http://schemas.openxmlformats.org/officeDocument/2006/relationships/hyperlink" Target="https://ensifer.carbonmade.com/projects/96362/21990079" TargetMode="External"/><Relationship Id="rId24" Type="http://schemas.openxmlformats.org/officeDocument/2006/relationships/hyperlink" Target="https://www.facebook.com/pg/kvetun/photos/?tab=album&amp;album_id=907299282765845" TargetMode="External"/><Relationship Id="rId23" Type="http://schemas.openxmlformats.org/officeDocument/2006/relationships/hyperlink" Target="https://vk.com/market-106854652?w=product-106854652_459616" TargetMode="External"/><Relationship Id="rId129" Type="http://schemas.openxmlformats.org/officeDocument/2006/relationships/hyperlink" Target="http://histfenc.com/productcart/wooden-dagger-46-cm" TargetMode="External"/><Relationship Id="rId128" Type="http://schemas.openxmlformats.org/officeDocument/2006/relationships/hyperlink" Target="http://histfenc.com/productcart/wooden-dagger-39-cm" TargetMode="External"/><Relationship Id="rId127" Type="http://schemas.openxmlformats.org/officeDocument/2006/relationships/hyperlink" Target="http://www.szco.com/knives/historical-knives/medieval-knives/18-medieval-rondel-dagger" TargetMode="External"/><Relationship Id="rId126" Type="http://schemas.openxmlformats.org/officeDocument/2006/relationships/hyperlink" Target="http://www.szco.com/knives/historical-knives/medieval-knives/17-medieval-rondel-dagger" TargetMode="External"/><Relationship Id="rId26" Type="http://schemas.openxmlformats.org/officeDocument/2006/relationships/hyperlink" Target="http://zbrane.mac-armour.cz/gallery.html?folder=210" TargetMode="External"/><Relationship Id="rId121" Type="http://schemas.openxmlformats.org/officeDocument/2006/relationships/hyperlink" Target="http://www.woodenswords.com/Roundel_Dagger_Oak_p/dr-oak.htm" TargetMode="External"/><Relationship Id="rId25" Type="http://schemas.openxmlformats.org/officeDocument/2006/relationships/hyperlink" Target="https://www.etsy.com/listing/271083980/made-to-order-munitions-grade-fechtfeder" TargetMode="External"/><Relationship Id="rId120" Type="http://schemas.openxmlformats.org/officeDocument/2006/relationships/hyperlink" Target="http://destrezania.blogspot.fi/p/armeria.html" TargetMode="External"/><Relationship Id="rId28" Type="http://schemas.openxmlformats.org/officeDocument/2006/relationships/hyperlink" Target="http://www.wildgeesefencing.com/malleus-martialis-swords/pre-order-hema-federschwert-shark-20?category=federschwert" TargetMode="External"/><Relationship Id="rId27" Type="http://schemas.openxmlformats.org/officeDocument/2006/relationships/hyperlink" Target="http://www.wildgeesefencing.com/malleus-martialis-swords/pre-order-hema-federschwert-meister-20?category=federschwert" TargetMode="External"/><Relationship Id="rId125" Type="http://schemas.openxmlformats.org/officeDocument/2006/relationships/hyperlink" Target="http://www.szco.com/knives/historical-knives/medieval-knives/16-medieval-rondel-dagger" TargetMode="External"/><Relationship Id="rId29" Type="http://schemas.openxmlformats.org/officeDocument/2006/relationships/hyperlink" Target="https://neymanfencing.com/glowna/38-miecz.html" TargetMode="External"/><Relationship Id="rId124" Type="http://schemas.openxmlformats.org/officeDocument/2006/relationships/hyperlink" Target="http://www.regenyei.com/en_dagger.php" TargetMode="External"/><Relationship Id="rId123" Type="http://schemas.openxmlformats.org/officeDocument/2006/relationships/hyperlink" Target="http://www.woodenswords.com/Roundel_Dagger_Trainer_p/dr-large.htm" TargetMode="External"/><Relationship Id="rId122" Type="http://schemas.openxmlformats.org/officeDocument/2006/relationships/hyperlink" Target="http://www.woodenswords.com/Roundel_Dagger_Cherry_p/dr-ch.htm" TargetMode="External"/><Relationship Id="rId95" Type="http://schemas.openxmlformats.org/officeDocument/2006/relationships/hyperlink" Target="http://arms-n-armor.com/train207.html" TargetMode="External"/><Relationship Id="rId94" Type="http://schemas.openxmlformats.org/officeDocument/2006/relationships/hyperlink" Target="https://www.albion-swords.com/swords/albion/maestro/sword-practice-I33.htm" TargetMode="External"/><Relationship Id="rId97" Type="http://schemas.openxmlformats.org/officeDocument/2006/relationships/hyperlink" Target="http://castillearmory.com/all-products/complete-type-xv-arming-sword-i33/" TargetMode="External"/><Relationship Id="rId96" Type="http://schemas.openxmlformats.org/officeDocument/2006/relationships/hyperlink" Target="http://arms-n-armor.com/train208.html" TargetMode="External"/><Relationship Id="rId11" Type="http://schemas.openxmlformats.org/officeDocument/2006/relationships/hyperlink" Target="http://casiberia.com/product/club-sport-federschwert/sm36070" TargetMode="External"/><Relationship Id="rId99" Type="http://schemas.openxmlformats.org/officeDocument/2006/relationships/hyperlink" Target="http://www.wildgeesefencing.com/fabri-armourum/arming-sword-trainer?category=Arming%20Sword" TargetMode="External"/><Relationship Id="rId10" Type="http://schemas.openxmlformats.org/officeDocument/2006/relationships/hyperlink" Target="http://castillearmory.com/all-products/mark-v-feder/" TargetMode="External"/><Relationship Id="rId98" Type="http://schemas.openxmlformats.org/officeDocument/2006/relationships/hyperlink" Target="http://www.danelliarmouries.com/index.php/basic-swords/82-arming-sword" TargetMode="External"/><Relationship Id="rId13" Type="http://schemas.openxmlformats.org/officeDocument/2006/relationships/hyperlink" Target="https://swordequip.com/product-category/swords/" TargetMode="External"/><Relationship Id="rId12" Type="http://schemas.openxmlformats.org/officeDocument/2006/relationships/hyperlink" Target="http://szymonchlebowski.pl/en_US/products/federschwert/" TargetMode="External"/><Relationship Id="rId91" Type="http://schemas.openxmlformats.org/officeDocument/2006/relationships/hyperlink" Target="https://www.theknightshop.com/lightweight-langes-messer" TargetMode="External"/><Relationship Id="rId90" Type="http://schemas.openxmlformats.org/officeDocument/2006/relationships/hyperlink" Target="http://www.blackfencer.com/en/home/71-like-steel-waster-langes-messer-v2.html" TargetMode="External"/><Relationship Id="rId93" Type="http://schemas.openxmlformats.org/officeDocument/2006/relationships/hyperlink" Target="http://www.woodenswords.com/Pentti_Kriegsmesser_p/type-iii-kriegsmesser.htm" TargetMode="External"/><Relationship Id="rId92" Type="http://schemas.openxmlformats.org/officeDocument/2006/relationships/hyperlink" Target="http://www.woodenswords.com/Type_III_Messer_p/type-iii-messer.v3.htm" TargetMode="External"/><Relationship Id="rId118" Type="http://schemas.openxmlformats.org/officeDocument/2006/relationships/hyperlink" Target="http://www.darkwoodarmory.com/?main_page=index&amp;cPath=2_7" TargetMode="External"/><Relationship Id="rId117" Type="http://schemas.openxmlformats.org/officeDocument/2006/relationships/hyperlink" Target="http://www.danelliarmouries.com/index.php/custom-swords/daggers" TargetMode="External"/><Relationship Id="rId116" Type="http://schemas.openxmlformats.org/officeDocument/2006/relationships/hyperlink" Target="http://www.coldsteel.com/rubber-rondel-trainer.html" TargetMode="External"/><Relationship Id="rId115" Type="http://schemas.openxmlformats.org/officeDocument/2006/relationships/hyperlink" Target="http://castillearmory.com/all-products/complete-rondel-dagger/" TargetMode="External"/><Relationship Id="rId119" Type="http://schemas.openxmlformats.org/officeDocument/2006/relationships/hyperlink" Target="http://www.darkwoodarmory.com/index.php?main_page=product_info&amp;cPath=4_52&amp;products_id=485" TargetMode="External"/><Relationship Id="rId15" Type="http://schemas.openxmlformats.org/officeDocument/2006/relationships/hyperlink" Target="http://www.danelliarmouries.com/index.php/basic-swords/95-feder" TargetMode="External"/><Relationship Id="rId110" Type="http://schemas.openxmlformats.org/officeDocument/2006/relationships/hyperlink" Target="http://www.woodenswords.com/product_p/type-iii-short.i.33.htm" TargetMode="External"/><Relationship Id="rId14" Type="http://schemas.openxmlformats.org/officeDocument/2006/relationships/hyperlink" Target="http://www.wildgeesefencing.com/shop/comfort-fencing-feder-88cm-pob" TargetMode="External"/><Relationship Id="rId17" Type="http://schemas.openxmlformats.org/officeDocument/2006/relationships/hyperlink" Target="http://www.darksword-armory.com/medieval-weapon/swords/hema-federschwert-sword-1702/" TargetMode="External"/><Relationship Id="rId16" Type="http://schemas.openxmlformats.org/officeDocument/2006/relationships/hyperlink" Target="http://www.danelliarmouries.com/index.php/basic-swords/124-feder-light" TargetMode="External"/><Relationship Id="rId19" Type="http://schemas.openxmlformats.org/officeDocument/2006/relationships/hyperlink" Target="https://ensifer.carbonmade.com/projects/96362/21927490" TargetMode="External"/><Relationship Id="rId114" Type="http://schemas.openxmlformats.org/officeDocument/2006/relationships/hyperlink" Target="http://castillearmory.com/product-category/compete-daggers/" TargetMode="External"/><Relationship Id="rId18" Type="http://schemas.openxmlformats.org/officeDocument/2006/relationships/hyperlink" Target="http://www.sword-elgur.com/katalog/paratschwert-federschwert.html?cat=6&amp;pn=44" TargetMode="External"/><Relationship Id="rId113" Type="http://schemas.openxmlformats.org/officeDocument/2006/relationships/hyperlink" Target="http://www.woodenswords.com/product_p/ss.trainer.xiv.htm" TargetMode="External"/><Relationship Id="rId112" Type="http://schemas.openxmlformats.org/officeDocument/2006/relationships/hyperlink" Target="http://www.woodenswords.com/product_p/type-iii-short.scent.stopper.htm" TargetMode="External"/><Relationship Id="rId111" Type="http://schemas.openxmlformats.org/officeDocument/2006/relationships/hyperlink" Target="http://www.woodenswords.com/product_p/type-iii-short.fuller.htm" TargetMode="External"/><Relationship Id="rId84" Type="http://schemas.openxmlformats.org/officeDocument/2006/relationships/hyperlink" Target="https://www.etsy.com/listing/271060878/made-to-order-15th-century-munitions" TargetMode="External"/><Relationship Id="rId83" Type="http://schemas.openxmlformats.org/officeDocument/2006/relationships/hyperlink" Target="https://www.facebook.com/kvetun/posts/934225440073229" TargetMode="External"/><Relationship Id="rId86" Type="http://schemas.openxmlformats.org/officeDocument/2006/relationships/hyperlink" Target="http://www.regenyei.com/en_messer.php" TargetMode="External"/><Relationship Id="rId85" Type="http://schemas.openxmlformats.org/officeDocument/2006/relationships/hyperlink" Target="https://www.woodenswords.com/Messer_Trainer_Version_1_p/messer.vb.htm" TargetMode="External"/><Relationship Id="rId88" Type="http://schemas.openxmlformats.org/officeDocument/2006/relationships/hyperlink" Target="http://www.sgtblades.com/gallery/training-swords.html" TargetMode="External"/><Relationship Id="rId87" Type="http://schemas.openxmlformats.org/officeDocument/2006/relationships/hyperlink" Target="https://www.facebook.com/stjamesarmory/photos/pcb.444576335905545/444576312572214" TargetMode="External"/><Relationship Id="rId89" Type="http://schemas.openxmlformats.org/officeDocument/2006/relationships/hyperlink" Target="http://www.blackfencer.com/en/home/23-like-steel-waster-langes-messer-v2.html" TargetMode="External"/><Relationship Id="rId80" Type="http://schemas.openxmlformats.org/officeDocument/2006/relationships/hyperlink" Target="http://www.darkwoodarmory.com/index.php?main_page=product_info&amp;cPath=4_52&amp;products_id=523" TargetMode="External"/><Relationship Id="rId82" Type="http://schemas.openxmlformats.org/officeDocument/2006/relationships/hyperlink" Target="http://www.wildgeesefencing.com/fabri-armourum/langsmesser-slim-blade?category=Langsmesser" TargetMode="External"/><Relationship Id="rId81" Type="http://schemas.openxmlformats.org/officeDocument/2006/relationships/hyperlink" Target="https://ensifer.carbonmade.com/projects/96362" TargetMode="External"/><Relationship Id="rId1" Type="http://schemas.openxmlformats.org/officeDocument/2006/relationships/hyperlink" Target="http://www.albion-swords.com/swords/albion/maestro/sword-practice-meyer.htm" TargetMode="External"/><Relationship Id="rId2" Type="http://schemas.openxmlformats.org/officeDocument/2006/relationships/hyperlink" Target="http://arms-n-armor.com/train209.html" TargetMode="External"/><Relationship Id="rId3" Type="http://schemas.openxmlformats.org/officeDocument/2006/relationships/hyperlink" Target="http://arms-n-armor.com/train187.html" TargetMode="External"/><Relationship Id="rId4" Type="http://schemas.openxmlformats.org/officeDocument/2006/relationships/hyperlink" Target="http://arms-n-armor.com/train204.html" TargetMode="External"/><Relationship Id="rId9" Type="http://schemas.openxmlformats.org/officeDocument/2006/relationships/hyperlink" Target="http://castillearmory.com/all-products/standard-feder/" TargetMode="External"/><Relationship Id="rId141" Type="http://schemas.openxmlformats.org/officeDocument/2006/relationships/drawing" Target="../drawings/drawing1.xml"/><Relationship Id="rId140" Type="http://schemas.openxmlformats.org/officeDocument/2006/relationships/hyperlink" Target="http://www.berbekuczviktor.hu/angol/angol.html" TargetMode="External"/><Relationship Id="rId5" Type="http://schemas.openxmlformats.org/officeDocument/2006/relationships/hyperlink" Target="http://arms-n-armor.com/train203.html" TargetMode="External"/><Relationship Id="rId6" Type="http://schemas.openxmlformats.org/officeDocument/2006/relationships/hyperlink" Target="http://aureusswords.com/federschwert-swoosh-standard-p-1.html" TargetMode="External"/><Relationship Id="rId7" Type="http://schemas.openxmlformats.org/officeDocument/2006/relationships/hyperlink" Target="http://aureusswords.com/federschwert-swoosh-renaissance-p-4.html" TargetMode="External"/><Relationship Id="rId8" Type="http://schemas.openxmlformats.org/officeDocument/2006/relationships/hyperlink" Target="http://www.blackhorseblades.com/hema/arbeitspferd-feder" TargetMode="External"/><Relationship Id="rId73" Type="http://schemas.openxmlformats.org/officeDocument/2006/relationships/hyperlink" Target="http://www.woodenswords.com/product_p/type-iii-50.fuller.htm" TargetMode="External"/><Relationship Id="rId72" Type="http://schemas.openxmlformats.org/officeDocument/2006/relationships/hyperlink" Target="http://www.woodenswords.com/product_p/type-iii-47.5f.disc.htm" TargetMode="External"/><Relationship Id="rId75" Type="http://schemas.openxmlformats.org/officeDocument/2006/relationships/hyperlink" Target="https://www.albion-swords.com/swords/albion/maestro/sword-practice-marxbruder-grossemesser.htm" TargetMode="External"/><Relationship Id="rId74" Type="http://schemas.openxmlformats.org/officeDocument/2006/relationships/hyperlink" Target="http://www.woodenswords.com/product_p/type-iii-50.fuller.disc.htm" TargetMode="External"/><Relationship Id="rId77" Type="http://schemas.openxmlformats.org/officeDocument/2006/relationships/hyperlink" Target="http://castillearmory.com/all-products/lang-messer/" TargetMode="External"/><Relationship Id="rId76" Type="http://schemas.openxmlformats.org/officeDocument/2006/relationships/hyperlink" Target="http://arms-n-armor.com/train237.html" TargetMode="External"/><Relationship Id="rId79" Type="http://schemas.openxmlformats.org/officeDocument/2006/relationships/hyperlink" Target="http://www.wildgeesefencing.com/shop/comfort-fencing-basic-fechtschule-messer" TargetMode="External"/><Relationship Id="rId78" Type="http://schemas.openxmlformats.org/officeDocument/2006/relationships/hyperlink" Target="http://castillearmory.com/all-products/grosse-messer/" TargetMode="External"/><Relationship Id="rId71" Type="http://schemas.openxmlformats.org/officeDocument/2006/relationships/hyperlink" Target="http://www.woodenswords.com/product_p/type-iii-47.5f.htm" TargetMode="External"/><Relationship Id="rId70" Type="http://schemas.openxmlformats.org/officeDocument/2006/relationships/hyperlink" Target="https://www.theknightshop.com/longsword" TargetMode="External"/><Relationship Id="rId139" Type="http://schemas.openxmlformats.org/officeDocument/2006/relationships/hyperlink" Target="http://www.seelenschmie.de/wordpress/?p=49" TargetMode="External"/><Relationship Id="rId138" Type="http://schemas.openxmlformats.org/officeDocument/2006/relationships/hyperlink" Target="http://hroarr.com/hands-on-preview-pavel-moc-fechtschwert/" TargetMode="External"/><Relationship Id="rId137" Type="http://schemas.openxmlformats.org/officeDocument/2006/relationships/hyperlink" Target="http://www.swords.cz" TargetMode="External"/><Relationship Id="rId132" Type="http://schemas.openxmlformats.org/officeDocument/2006/relationships/hyperlink" Target="http://www.blackarmoury.com/en/feders-longswords/77-black-feder.html" TargetMode="External"/><Relationship Id="rId131" Type="http://schemas.openxmlformats.org/officeDocument/2006/relationships/hyperlink" Target="http://www.blackarmoury.com/en/feders-longswords/12-black-feder.html" TargetMode="External"/><Relationship Id="rId130" Type="http://schemas.openxmlformats.org/officeDocument/2006/relationships/hyperlink" Target="http://www.blackarmoury.com/en/feders-longswords/31-black-feder.html" TargetMode="External"/><Relationship Id="rId136" Type="http://schemas.openxmlformats.org/officeDocument/2006/relationships/hyperlink" Target="http://www.swords.cz" TargetMode="External"/><Relationship Id="rId135" Type="http://schemas.openxmlformats.org/officeDocument/2006/relationships/hyperlink" Target="http://www.historickezbrane.cz/fedry/" TargetMode="External"/><Relationship Id="rId134" Type="http://schemas.openxmlformats.org/officeDocument/2006/relationships/hyperlink" Target="https://www.facebook.com/Krsticic-Swordsmithy-238755506178192/" TargetMode="External"/><Relationship Id="rId133" Type="http://schemas.openxmlformats.org/officeDocument/2006/relationships/hyperlink" Target="https://www.thehemashop.com/federschwert" TargetMode="External"/><Relationship Id="rId62" Type="http://schemas.openxmlformats.org/officeDocument/2006/relationships/hyperlink" Target="http://www.blackfencer.com/en/home/14-federschwert-extra-long.html" TargetMode="External"/><Relationship Id="rId61" Type="http://schemas.openxmlformats.org/officeDocument/2006/relationships/hyperlink" Target="http://www.blackfencer.com/en/home/36-ring-hilt-federschwert-like-steel-waster-v3.html" TargetMode="External"/><Relationship Id="rId64" Type="http://schemas.openxmlformats.org/officeDocument/2006/relationships/hyperlink" Target="http://www.woodenswords.com/product_p/type-iii-f.fuller.htm" TargetMode="External"/><Relationship Id="rId63" Type="http://schemas.openxmlformats.org/officeDocument/2006/relationships/hyperlink" Target="http://www.blackfencer.com/en/home/35-ring-hilt-federschwert-xl-like-steel-waster-v3.html" TargetMode="External"/><Relationship Id="rId66" Type="http://schemas.openxmlformats.org/officeDocument/2006/relationships/hyperlink" Target="http://www.blackfencer.com/en/home/64-longsword-waster.html" TargetMode="External"/><Relationship Id="rId65" Type="http://schemas.openxmlformats.org/officeDocument/2006/relationships/hyperlink" Target="http://www.blackfencer.com/en/home/8-longsword-waster.html" TargetMode="External"/><Relationship Id="rId68" Type="http://schemas.openxmlformats.org/officeDocument/2006/relationships/hyperlink" Target="http://www.blackfencer.com/en/home/30-ring-hilt-longsword-like-steel-waster-v2.html" TargetMode="External"/><Relationship Id="rId67" Type="http://schemas.openxmlformats.org/officeDocument/2006/relationships/hyperlink" Target="http://www.blackfencer.com/en/home/26-like-steel-waster-longsword-extra-v2.html" TargetMode="External"/><Relationship Id="rId60" Type="http://schemas.openxmlformats.org/officeDocument/2006/relationships/hyperlink" Target="http://www.blackfencer.com/en/home/21-like-steel-waster-federschwert-v2.html" TargetMode="External"/><Relationship Id="rId69" Type="http://schemas.openxmlformats.org/officeDocument/2006/relationships/hyperlink" Target="http://www.blackfencer.com/en/home/34-ring-hilt-longsword-xl-like-steel-waster-v3.html" TargetMode="External"/><Relationship Id="rId51" Type="http://schemas.openxmlformats.org/officeDocument/2006/relationships/hyperlink" Target="http://szymonchlebowski.pl/en_US/products/fencing_sword/" TargetMode="External"/><Relationship Id="rId50" Type="http://schemas.openxmlformats.org/officeDocument/2006/relationships/hyperlink" Target="http://castillearmory.com/all-products/complete-type-xva-arming-sword/" TargetMode="External"/><Relationship Id="rId53" Type="http://schemas.openxmlformats.org/officeDocument/2006/relationships/hyperlink" Target="http://www.fabri-armorum.com/en/p/longsword-hema/" TargetMode="External"/><Relationship Id="rId52" Type="http://schemas.openxmlformats.org/officeDocument/2006/relationships/hyperlink" Target="http://www.danelliarmouries.com/index.php/basic-swords/48-basic-longsword" TargetMode="External"/><Relationship Id="rId55" Type="http://schemas.openxmlformats.org/officeDocument/2006/relationships/hyperlink" Target="https://www.etsy.com/listing/519907371/made-to-order-blunt-typexviiic-longsword?ref=shop_home_active_10" TargetMode="External"/><Relationship Id="rId54" Type="http://schemas.openxmlformats.org/officeDocument/2006/relationships/hyperlink" Target="http://www.fabri-armorum.com/en/product/longsword-training/" TargetMode="External"/><Relationship Id="rId57" Type="http://schemas.openxmlformats.org/officeDocument/2006/relationships/hyperlink" Target="https://www.facebook.com/pg/WeRollNatural20s/photos/?tab=album&amp;album_id=1872755116374645" TargetMode="External"/><Relationship Id="rId56" Type="http://schemas.openxmlformats.org/officeDocument/2006/relationships/hyperlink" Target="http://www.wildgeesefencing.com/malleus-martialis-swords/type-xva-blunt?category=Blunt" TargetMode="External"/><Relationship Id="rId59" Type="http://schemas.openxmlformats.org/officeDocument/2006/relationships/hyperlink" Target="http://www.swordsviktor.com/Feder" TargetMode="External"/><Relationship Id="rId58" Type="http://schemas.openxmlformats.org/officeDocument/2006/relationships/hyperlink" Target="http://www.regenyei.com/en_blunts_standard.php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www.woodenswords.com/product_p/feder.vb.standard.a.ring.hilt.htm" TargetMode="External"/><Relationship Id="rId42" Type="http://schemas.openxmlformats.org/officeDocument/2006/relationships/hyperlink" Target="http://www.blackfencer.com/en/home/21-like-steel-waster-federschwert-v2.html" TargetMode="External"/><Relationship Id="rId41" Type="http://schemas.openxmlformats.org/officeDocument/2006/relationships/hyperlink" Target="http://www.woodenswords.com/product_p/feder.vb.italian.htm" TargetMode="External"/><Relationship Id="rId44" Type="http://schemas.openxmlformats.org/officeDocument/2006/relationships/hyperlink" Target="http://www.blackfencer.com/en/home/14-federschwert-extra-long.html" TargetMode="External"/><Relationship Id="rId43" Type="http://schemas.openxmlformats.org/officeDocument/2006/relationships/hyperlink" Target="http://www.blackfencer.com/en/home/36-ring-hilt-federschwert-like-steel-waster-v3.html" TargetMode="External"/><Relationship Id="rId46" Type="http://schemas.openxmlformats.org/officeDocument/2006/relationships/hyperlink" Target="http://www.woodenswords.com/product_p/type-iii-f.fuller.htm" TargetMode="External"/><Relationship Id="rId45" Type="http://schemas.openxmlformats.org/officeDocument/2006/relationships/hyperlink" Target="http://www.blackfencer.com/en/home/35-ring-hilt-federschwert-xl-like-steel-waster-v3.html" TargetMode="External"/><Relationship Id="rId47" Type="http://schemas.openxmlformats.org/officeDocument/2006/relationships/drawing" Target="../drawings/drawing2.xml"/><Relationship Id="rId31" Type="http://schemas.openxmlformats.org/officeDocument/2006/relationships/hyperlink" Target="http://www.regenyei.com/en_feders_standard.php" TargetMode="External"/><Relationship Id="rId30" Type="http://schemas.openxmlformats.org/officeDocument/2006/relationships/hyperlink" Target="https://neymanfencing.com/glowna/38-miecz.html" TargetMode="External"/><Relationship Id="rId33" Type="http://schemas.openxmlformats.org/officeDocument/2006/relationships/hyperlink" Target="http://www.regenyei.com/en_feders_trnava.php" TargetMode="External"/><Relationship Id="rId32" Type="http://schemas.openxmlformats.org/officeDocument/2006/relationships/hyperlink" Target="http://www.regenyei.com/en_feders_trnava.php" TargetMode="External"/><Relationship Id="rId35" Type="http://schemas.openxmlformats.org/officeDocument/2006/relationships/hyperlink" Target="http://www.regenyei.com/en_feders_standard.html" TargetMode="External"/><Relationship Id="rId34" Type="http://schemas.openxmlformats.org/officeDocument/2006/relationships/hyperlink" Target="http://www.regenyei.com/en_feders_trnava.php" TargetMode="External"/><Relationship Id="rId37" Type="http://schemas.openxmlformats.org/officeDocument/2006/relationships/hyperlink" Target="https://www.facebook.com/stjamesarmory/posts/542610582768786" TargetMode="External"/><Relationship Id="rId36" Type="http://schemas.openxmlformats.org/officeDocument/2006/relationships/hyperlink" Target="http://www.regenyei.com/en_feders_standard.php" TargetMode="External"/><Relationship Id="rId39" Type="http://schemas.openxmlformats.org/officeDocument/2006/relationships/hyperlink" Target="http://www.woodenswords.com/product_p/feder.vb.standard.a.htm" TargetMode="External"/><Relationship Id="rId38" Type="http://schemas.openxmlformats.org/officeDocument/2006/relationships/hyperlink" Target="http://www.sgtblades.com/gallery/training-swords.html" TargetMode="External"/><Relationship Id="rId20" Type="http://schemas.openxmlformats.org/officeDocument/2006/relationships/hyperlink" Target="https://ensifer.carbonmade.com/projects/96362/21184905" TargetMode="External"/><Relationship Id="rId22" Type="http://schemas.openxmlformats.org/officeDocument/2006/relationships/hyperlink" Target="http://www.fabri-armorum-team.com/en/product/federschwert/" TargetMode="External"/><Relationship Id="rId21" Type="http://schemas.openxmlformats.org/officeDocument/2006/relationships/hyperlink" Target="https://ensifer.carbonmade.com/projects/96362/21990079" TargetMode="External"/><Relationship Id="rId24" Type="http://schemas.openxmlformats.org/officeDocument/2006/relationships/hyperlink" Target="https://www.facebook.com/pg/kvetun/photos/?tab=album&amp;album_id=907299282765845" TargetMode="External"/><Relationship Id="rId23" Type="http://schemas.openxmlformats.org/officeDocument/2006/relationships/hyperlink" Target="https://vk.com/market-106854652?w=product-106854652_459616" TargetMode="External"/><Relationship Id="rId26" Type="http://schemas.openxmlformats.org/officeDocument/2006/relationships/hyperlink" Target="http://zbrane.mac-armour.cz/gallery.html?folder=210" TargetMode="External"/><Relationship Id="rId25" Type="http://schemas.openxmlformats.org/officeDocument/2006/relationships/hyperlink" Target="https://www.etsy.com/listing/271083980/made-to-order-munitions-grade-fechtfeder" TargetMode="External"/><Relationship Id="rId28" Type="http://schemas.openxmlformats.org/officeDocument/2006/relationships/hyperlink" Target="http://www.wildgeesefencing.com/malleus-martialis-swords/pre-order-hema-federschwert-shark-20?category=federschwert" TargetMode="External"/><Relationship Id="rId27" Type="http://schemas.openxmlformats.org/officeDocument/2006/relationships/hyperlink" Target="http://www.wildgeesefencing.com/malleus-martialis-swords/pre-order-hema-federschwert-meister-20?category=federschwert" TargetMode="External"/><Relationship Id="rId29" Type="http://schemas.openxmlformats.org/officeDocument/2006/relationships/hyperlink" Target="https://neymanfencing.com/glowna/38-miecz.html" TargetMode="External"/><Relationship Id="rId11" Type="http://schemas.openxmlformats.org/officeDocument/2006/relationships/hyperlink" Target="http://casiberia.com/product/club-sport-federschwert/sm36070" TargetMode="External"/><Relationship Id="rId10" Type="http://schemas.openxmlformats.org/officeDocument/2006/relationships/hyperlink" Target="http://castillearmory.com/all-products/mark-v-feder/" TargetMode="External"/><Relationship Id="rId13" Type="http://schemas.openxmlformats.org/officeDocument/2006/relationships/hyperlink" Target="https://swordequip.com/product-category/swords/" TargetMode="External"/><Relationship Id="rId12" Type="http://schemas.openxmlformats.org/officeDocument/2006/relationships/hyperlink" Target="http://szymonchlebowski.pl/en_US/products/federschwert/" TargetMode="External"/><Relationship Id="rId15" Type="http://schemas.openxmlformats.org/officeDocument/2006/relationships/hyperlink" Target="http://www.danelliarmouries.com/index.php/basic-swords/95-feder" TargetMode="External"/><Relationship Id="rId14" Type="http://schemas.openxmlformats.org/officeDocument/2006/relationships/hyperlink" Target="http://www.wildgeesefencing.com/shop/comfort-fencing-feder-88cm-pob" TargetMode="External"/><Relationship Id="rId17" Type="http://schemas.openxmlformats.org/officeDocument/2006/relationships/hyperlink" Target="http://www.darksword-armory.com/medieval-weapon/swords/hema-federschwert-sword-1702/" TargetMode="External"/><Relationship Id="rId16" Type="http://schemas.openxmlformats.org/officeDocument/2006/relationships/hyperlink" Target="http://www.danelliarmouries.com/index.php/basic-swords/124-feder-light" TargetMode="External"/><Relationship Id="rId19" Type="http://schemas.openxmlformats.org/officeDocument/2006/relationships/hyperlink" Target="https://ensifer.carbonmade.com/projects/96362/21927490" TargetMode="External"/><Relationship Id="rId18" Type="http://schemas.openxmlformats.org/officeDocument/2006/relationships/hyperlink" Target="http://www.sword-elgur.com/katalog/paratschwert-federschwert.html?cat=6&amp;pn=44" TargetMode="External"/><Relationship Id="rId1" Type="http://schemas.openxmlformats.org/officeDocument/2006/relationships/hyperlink" Target="http://www.albion-swords.com/swords/albion/maestro/sword-practice-meyer.htm" TargetMode="External"/><Relationship Id="rId2" Type="http://schemas.openxmlformats.org/officeDocument/2006/relationships/hyperlink" Target="http://arms-n-armor.com/train209.html" TargetMode="External"/><Relationship Id="rId3" Type="http://schemas.openxmlformats.org/officeDocument/2006/relationships/hyperlink" Target="http://arms-n-armor.com/train187.html" TargetMode="External"/><Relationship Id="rId4" Type="http://schemas.openxmlformats.org/officeDocument/2006/relationships/hyperlink" Target="http://arms-n-armor.com/train204.html" TargetMode="External"/><Relationship Id="rId9" Type="http://schemas.openxmlformats.org/officeDocument/2006/relationships/hyperlink" Target="http://castillearmory.com/all-products/standard-feder/" TargetMode="External"/><Relationship Id="rId5" Type="http://schemas.openxmlformats.org/officeDocument/2006/relationships/hyperlink" Target="http://arms-n-armor.com/train203.html" TargetMode="External"/><Relationship Id="rId6" Type="http://schemas.openxmlformats.org/officeDocument/2006/relationships/hyperlink" Target="http://aureusswords.com/federschwert-swoosh-standard-p-1.html" TargetMode="External"/><Relationship Id="rId7" Type="http://schemas.openxmlformats.org/officeDocument/2006/relationships/hyperlink" Target="http://aureusswords.com/federschwert-swoosh-renaissance-p-4.html" TargetMode="External"/><Relationship Id="rId8" Type="http://schemas.openxmlformats.org/officeDocument/2006/relationships/hyperlink" Target="http://www.blackhorseblades.com/hema/arbeitspferd-feder" TargetMode="External"/></Relationships>
</file>

<file path=xl/worksheets/_rels/sheet3.xml.rels><?xml version="1.0" encoding="UTF-8" standalone="yes"?><Relationships xmlns="http://schemas.openxmlformats.org/package/2006/relationships"><Relationship Id="rId31" Type="http://schemas.openxmlformats.org/officeDocument/2006/relationships/hyperlink" Target="http://www.woodenswords.com/product_p/type-iii-50.fuller.disc.htm" TargetMode="External"/><Relationship Id="rId30" Type="http://schemas.openxmlformats.org/officeDocument/2006/relationships/hyperlink" Target="http://www.woodenswords.com/product_p/type-iii-50.fuller.htm" TargetMode="External"/><Relationship Id="rId32" Type="http://schemas.openxmlformats.org/officeDocument/2006/relationships/drawing" Target="../drawings/drawing3.xml"/><Relationship Id="rId20" Type="http://schemas.openxmlformats.org/officeDocument/2006/relationships/hyperlink" Target="http://www.blackfencer.com/en/home/64-longsword-waster.html" TargetMode="External"/><Relationship Id="rId22" Type="http://schemas.openxmlformats.org/officeDocument/2006/relationships/hyperlink" Target="http://www.blackfencer.com/en/home/14-federschwert-extra-long.html" TargetMode="External"/><Relationship Id="rId21" Type="http://schemas.openxmlformats.org/officeDocument/2006/relationships/hyperlink" Target="http://www.blackfencer.com/en/home/36-ring-hilt-federschwert-like-steel-waster-v3.html" TargetMode="External"/><Relationship Id="rId24" Type="http://schemas.openxmlformats.org/officeDocument/2006/relationships/hyperlink" Target="http://www.blackfencer.com/en/home/30-ring-hilt-longsword-like-steel-waster-v2.html" TargetMode="External"/><Relationship Id="rId23" Type="http://schemas.openxmlformats.org/officeDocument/2006/relationships/hyperlink" Target="http://www.blackfencer.com/en/home/26-like-steel-waster-longsword-extra-v2.html" TargetMode="External"/><Relationship Id="rId26" Type="http://schemas.openxmlformats.org/officeDocument/2006/relationships/hyperlink" Target="http://www.blackfencer.com/en/home/34-ring-hilt-longsword-xl-like-steel-waster-v3.html" TargetMode="External"/><Relationship Id="rId25" Type="http://schemas.openxmlformats.org/officeDocument/2006/relationships/hyperlink" Target="http://www.blackfencer.com/en/home/35-ring-hilt-federschwert-xl-like-steel-waster-v3.html" TargetMode="External"/><Relationship Id="rId28" Type="http://schemas.openxmlformats.org/officeDocument/2006/relationships/hyperlink" Target="http://www.woodenswords.com/product_p/type-iii-47.5f.htm" TargetMode="External"/><Relationship Id="rId27" Type="http://schemas.openxmlformats.org/officeDocument/2006/relationships/hyperlink" Target="https://www.theknightshop.com/longsword" TargetMode="External"/><Relationship Id="rId29" Type="http://schemas.openxmlformats.org/officeDocument/2006/relationships/hyperlink" Target="http://www.woodenswords.com/product_p/type-iii-47.5f.disc.htm" TargetMode="External"/><Relationship Id="rId11" Type="http://schemas.openxmlformats.org/officeDocument/2006/relationships/hyperlink" Target="http://www.fabri-armorum.com/en/p/longsword-hema/" TargetMode="External"/><Relationship Id="rId10" Type="http://schemas.openxmlformats.org/officeDocument/2006/relationships/hyperlink" Target="http://www.danelliarmouries.com/index.php/basic-swords/48-basic-longsword" TargetMode="External"/><Relationship Id="rId13" Type="http://schemas.openxmlformats.org/officeDocument/2006/relationships/hyperlink" Target="https://www.etsy.com/listing/519907371/made-to-order-blunt-typexviiic-longsword?ref=shop_home_active_10" TargetMode="External"/><Relationship Id="rId12" Type="http://schemas.openxmlformats.org/officeDocument/2006/relationships/hyperlink" Target="http://www.fabri-armorum.com/en/product/longsword-training/" TargetMode="External"/><Relationship Id="rId15" Type="http://schemas.openxmlformats.org/officeDocument/2006/relationships/hyperlink" Target="https://www.facebook.com/pg/WeRollNatural20s/photos/?tab=album&amp;album_id=1872755116374645" TargetMode="External"/><Relationship Id="rId14" Type="http://schemas.openxmlformats.org/officeDocument/2006/relationships/hyperlink" Target="http://www.wildgeesefencing.com/malleus-martialis-swords/type-xva-blunt?category=Blunt" TargetMode="External"/><Relationship Id="rId17" Type="http://schemas.openxmlformats.org/officeDocument/2006/relationships/hyperlink" Target="http://www.swordsviktor.com/Feder" TargetMode="External"/><Relationship Id="rId16" Type="http://schemas.openxmlformats.org/officeDocument/2006/relationships/hyperlink" Target="http://www.regenyei.com/en_blunts_standard.php" TargetMode="External"/><Relationship Id="rId19" Type="http://schemas.openxmlformats.org/officeDocument/2006/relationships/hyperlink" Target="http://www.blackfencer.com/en/home/8-longsword-waster.html" TargetMode="External"/><Relationship Id="rId18" Type="http://schemas.openxmlformats.org/officeDocument/2006/relationships/hyperlink" Target="http://www.blackfencer.com/en/home/21-like-steel-waster-federschwert-v2.html" TargetMode="External"/><Relationship Id="rId1" Type="http://schemas.openxmlformats.org/officeDocument/2006/relationships/hyperlink" Target="http://www.albion-swords.com/swords/albion/maestro/sword-practice-liechtenauer.htm" TargetMode="External"/><Relationship Id="rId2" Type="http://schemas.openxmlformats.org/officeDocument/2006/relationships/hyperlink" Target="http://www.alcheminc.com/fiori.html" TargetMode="External"/><Relationship Id="rId3" Type="http://schemas.openxmlformats.org/officeDocument/2006/relationships/hyperlink" Target="http://arms-n-armor.com/train206.html" TargetMode="External"/><Relationship Id="rId4" Type="http://schemas.openxmlformats.org/officeDocument/2006/relationships/hyperlink" Target="http://arms-n-armor.com/train205.html" TargetMode="External"/><Relationship Id="rId9" Type="http://schemas.openxmlformats.org/officeDocument/2006/relationships/hyperlink" Target="http://szymonchlebowski.pl/en_US/products/fencing_sword/" TargetMode="External"/><Relationship Id="rId5" Type="http://schemas.openxmlformats.org/officeDocument/2006/relationships/hyperlink" Target="http://store.audentia.eu/product/xva-sword-path/" TargetMode="External"/><Relationship Id="rId6" Type="http://schemas.openxmlformats.org/officeDocument/2006/relationships/hyperlink" Target="http://www.blackfencer.com/en/home/142-longsword-steel-generation.html" TargetMode="External"/><Relationship Id="rId7" Type="http://schemas.openxmlformats.org/officeDocument/2006/relationships/hyperlink" Target="http://www.blackhorseblades.com/hema/eisen-pferd-sword" TargetMode="External"/><Relationship Id="rId8" Type="http://schemas.openxmlformats.org/officeDocument/2006/relationships/hyperlink" Target="http://castillearmory.com/all-products/complete-type-xva-arming-sword/" TargetMode="Externa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4.xml"/><Relationship Id="rId11" Type="http://schemas.openxmlformats.org/officeDocument/2006/relationships/hyperlink" Target="https://www.woodenswords.com/Messer_Trainer_Version_1_p/messer.vb.htm" TargetMode="External"/><Relationship Id="rId10" Type="http://schemas.openxmlformats.org/officeDocument/2006/relationships/hyperlink" Target="https://www.etsy.com/listing/621732265/made-to-order-m5b-karl-10?ref=shop_home_active_2" TargetMode="External"/><Relationship Id="rId13" Type="http://schemas.openxmlformats.org/officeDocument/2006/relationships/hyperlink" Target="https://www.facebook.com/stjamesarmory/photos/pcb.444576335905545/444576312572214" TargetMode="External"/><Relationship Id="rId12" Type="http://schemas.openxmlformats.org/officeDocument/2006/relationships/hyperlink" Target="http://www.regenyei.com/en_messer.php" TargetMode="External"/><Relationship Id="rId15" Type="http://schemas.openxmlformats.org/officeDocument/2006/relationships/hyperlink" Target="http://www.blackfencer.com/en/home/23-like-steel-waster-langes-messer-v2.html" TargetMode="External"/><Relationship Id="rId14" Type="http://schemas.openxmlformats.org/officeDocument/2006/relationships/hyperlink" Target="http://www.sgtblades.com/gallery/training-swords.html" TargetMode="External"/><Relationship Id="rId17" Type="http://schemas.openxmlformats.org/officeDocument/2006/relationships/hyperlink" Target="https://www.theknightshop.com/lightweight-langes-messer" TargetMode="External"/><Relationship Id="rId16" Type="http://schemas.openxmlformats.org/officeDocument/2006/relationships/hyperlink" Target="http://www.blackfencer.com/en/home/71-like-steel-waster-langes-messer-v2.html" TargetMode="External"/><Relationship Id="rId19" Type="http://schemas.openxmlformats.org/officeDocument/2006/relationships/hyperlink" Target="http://www.woodenswords.com/Pentti_Kriegsmesser_p/type-iii-kriegsmesser.htm" TargetMode="External"/><Relationship Id="rId18" Type="http://schemas.openxmlformats.org/officeDocument/2006/relationships/hyperlink" Target="http://www.woodenswords.com/Type_III_Messer_p/type-iii-messer.v3.htm" TargetMode="External"/><Relationship Id="rId1" Type="http://schemas.openxmlformats.org/officeDocument/2006/relationships/hyperlink" Target="https://www.albion-swords.com/swords/albion/maestro/sword-practice-marxbruder-grossemesser.htm" TargetMode="External"/><Relationship Id="rId2" Type="http://schemas.openxmlformats.org/officeDocument/2006/relationships/hyperlink" Target="http://arms-n-armor.com/train237.html" TargetMode="External"/><Relationship Id="rId3" Type="http://schemas.openxmlformats.org/officeDocument/2006/relationships/hyperlink" Target="http://castillearmory.com/all-products/lang-messer/" TargetMode="External"/><Relationship Id="rId4" Type="http://schemas.openxmlformats.org/officeDocument/2006/relationships/hyperlink" Target="http://castillearmory.com/all-products/grosse-messer/" TargetMode="External"/><Relationship Id="rId9" Type="http://schemas.openxmlformats.org/officeDocument/2006/relationships/hyperlink" Target="https://www.facebook.com/kvetun/posts/934225440073229" TargetMode="External"/><Relationship Id="rId5" Type="http://schemas.openxmlformats.org/officeDocument/2006/relationships/hyperlink" Target="http://www.wildgeesefencing.com/shop/comfort-fencing-basic-fechtschule-messer" TargetMode="External"/><Relationship Id="rId6" Type="http://schemas.openxmlformats.org/officeDocument/2006/relationships/hyperlink" Target="http://www.darkwoodarmory.com/index.php?main_page=product_info&amp;cPath=4_52&amp;products_id=523" TargetMode="External"/><Relationship Id="rId7" Type="http://schemas.openxmlformats.org/officeDocument/2006/relationships/hyperlink" Target="https://ensifer.carbonmade.com/projects/96362" TargetMode="External"/><Relationship Id="rId8" Type="http://schemas.openxmlformats.org/officeDocument/2006/relationships/hyperlink" Target="http://www.wildgeesefencing.com/fabri-armourum/langsmesser-slim-blade?category=Langsmesser" TargetMode="Externa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hyperlink" Target="http://www.woodenswords.com/product_p/ss.trainer.xiv.htm" TargetMode="External"/><Relationship Id="rId21" Type="http://schemas.openxmlformats.org/officeDocument/2006/relationships/drawing" Target="../drawings/drawing5.xml"/><Relationship Id="rId11" Type="http://schemas.openxmlformats.org/officeDocument/2006/relationships/hyperlink" Target="https://www.facebook.com/stjamesarmory/photos/a.435197036843475.1073741829.380099492353230/446840169012495" TargetMode="External"/><Relationship Id="rId10" Type="http://schemas.openxmlformats.org/officeDocument/2006/relationships/hyperlink" Target="http://regenyei.com/en_onehanded_trainer.php" TargetMode="External"/><Relationship Id="rId13" Type="http://schemas.openxmlformats.org/officeDocument/2006/relationships/hyperlink" Target="http://www.woodenswords.com/Shortsword_Tournament_Feder_Oakshott_Type_XVI_p/vb.ss.feder.xvi.disc.htm" TargetMode="External"/><Relationship Id="rId12" Type="http://schemas.openxmlformats.org/officeDocument/2006/relationships/hyperlink" Target="https://www.facebook.com/stjamesarmory/posts/540262203003624" TargetMode="External"/><Relationship Id="rId15" Type="http://schemas.openxmlformats.org/officeDocument/2006/relationships/hyperlink" Target="https://southcoastswords.com/blackfencer-arming-sword" TargetMode="External"/><Relationship Id="rId14" Type="http://schemas.openxmlformats.org/officeDocument/2006/relationships/hyperlink" Target="http://www.woodenswords.com/Tournament_Shortsword_Steel_Oakshott_Type_XIV_p/vb.ss.feder.xiv.htm" TargetMode="External"/><Relationship Id="rId17" Type="http://schemas.openxmlformats.org/officeDocument/2006/relationships/hyperlink" Target="http://www.woodenswords.com/product_p/type-iii-short.i.33.htm" TargetMode="External"/><Relationship Id="rId16" Type="http://schemas.openxmlformats.org/officeDocument/2006/relationships/hyperlink" Target="https://www.theknightshop.com/single-hand-synthetic-sparring-arming-sword" TargetMode="External"/><Relationship Id="rId19" Type="http://schemas.openxmlformats.org/officeDocument/2006/relationships/hyperlink" Target="http://www.woodenswords.com/product_p/type-iii-short.scent.stopper.htm" TargetMode="External"/><Relationship Id="rId18" Type="http://schemas.openxmlformats.org/officeDocument/2006/relationships/hyperlink" Target="http://www.woodenswords.com/product_p/type-iii-short.fuller.htm" TargetMode="External"/><Relationship Id="rId1" Type="http://schemas.openxmlformats.org/officeDocument/2006/relationships/hyperlink" Target="https://www.albion-swords.com/swords/albion/maestro/sword-practice-I33.htm" TargetMode="External"/><Relationship Id="rId2" Type="http://schemas.openxmlformats.org/officeDocument/2006/relationships/hyperlink" Target="http://arms-n-armor.com/train207.html" TargetMode="External"/><Relationship Id="rId3" Type="http://schemas.openxmlformats.org/officeDocument/2006/relationships/hyperlink" Target="http://arms-n-armor.com/train208.html" TargetMode="External"/><Relationship Id="rId4" Type="http://schemas.openxmlformats.org/officeDocument/2006/relationships/hyperlink" Target="http://castillearmory.com/all-products/complete-type-xv-arming-sword-i33/" TargetMode="External"/><Relationship Id="rId9" Type="http://schemas.openxmlformats.org/officeDocument/2006/relationships/hyperlink" Target="http://regenyei.com/en_onehanded_trainer.php" TargetMode="External"/><Relationship Id="rId5" Type="http://schemas.openxmlformats.org/officeDocument/2006/relationships/hyperlink" Target="http://www.danelliarmouries.com/index.php/basic-swords/82-arming-sword" TargetMode="External"/><Relationship Id="rId6" Type="http://schemas.openxmlformats.org/officeDocument/2006/relationships/hyperlink" Target="http://www.wildgeesefencing.com/fabri-armourum/arming-sword-trainer?category=Arming%20Sword" TargetMode="External"/><Relationship Id="rId7" Type="http://schemas.openxmlformats.org/officeDocument/2006/relationships/hyperlink" Target="https://vk.com/market-106854652?w=product-106854652_462191%2Fquery" TargetMode="External"/><Relationship Id="rId8" Type="http://schemas.openxmlformats.org/officeDocument/2006/relationships/hyperlink" Target="https://neymanfencing.com/swords/43-short-feder-percival.html" TargetMode="External"/></Relationships>
</file>

<file path=xl/worksheets/_rels/sheet6.xml.rels><?xml version="1.0" encoding="UTF-8" standalone="yes"?><Relationships xmlns="http://schemas.openxmlformats.org/package/2006/relationships"><Relationship Id="rId11" Type="http://schemas.openxmlformats.org/officeDocument/2006/relationships/hyperlink" Target="http://www.regenyei.com/en_dagger.php" TargetMode="External"/><Relationship Id="rId10" Type="http://schemas.openxmlformats.org/officeDocument/2006/relationships/hyperlink" Target="http://www.woodenswords.com/Roundel_Dagger_Trainer_p/dr-large.htm" TargetMode="External"/><Relationship Id="rId13" Type="http://schemas.openxmlformats.org/officeDocument/2006/relationships/hyperlink" Target="http://www.szco.com/knives/historical-knives/medieval-knives/17-medieval-rondel-dagger" TargetMode="External"/><Relationship Id="rId12" Type="http://schemas.openxmlformats.org/officeDocument/2006/relationships/hyperlink" Target="http://www.szco.com/knives/historical-knives/medieval-knives/16-medieval-rondel-dagger" TargetMode="External"/><Relationship Id="rId15" Type="http://schemas.openxmlformats.org/officeDocument/2006/relationships/hyperlink" Target="http://histfenc.com/productcart/wooden-dagger-39-cm" TargetMode="External"/><Relationship Id="rId14" Type="http://schemas.openxmlformats.org/officeDocument/2006/relationships/hyperlink" Target="http://www.szco.com/knives/historical-knives/medieval-knives/18-medieval-rondel-dagger" TargetMode="External"/><Relationship Id="rId17" Type="http://schemas.openxmlformats.org/officeDocument/2006/relationships/drawing" Target="../drawings/drawing6.xml"/><Relationship Id="rId16" Type="http://schemas.openxmlformats.org/officeDocument/2006/relationships/hyperlink" Target="http://histfenc.com/productcart/wooden-dagger-46-cm" TargetMode="External"/><Relationship Id="rId1" Type="http://schemas.openxmlformats.org/officeDocument/2006/relationships/hyperlink" Target="http://castillearmory.com/product-category/compete-daggers/" TargetMode="External"/><Relationship Id="rId2" Type="http://schemas.openxmlformats.org/officeDocument/2006/relationships/hyperlink" Target="http://castillearmory.com/all-products/complete-rondel-dagger/" TargetMode="External"/><Relationship Id="rId3" Type="http://schemas.openxmlformats.org/officeDocument/2006/relationships/hyperlink" Target="http://www.coldsteel.com/rubber-rondel-trainer.html" TargetMode="External"/><Relationship Id="rId4" Type="http://schemas.openxmlformats.org/officeDocument/2006/relationships/hyperlink" Target="http://www.danelliarmouries.com/index.php/custom-swords/daggers" TargetMode="External"/><Relationship Id="rId9" Type="http://schemas.openxmlformats.org/officeDocument/2006/relationships/hyperlink" Target="http://www.woodenswords.com/Roundel_Dagger_Cherry_p/dr-ch.htm" TargetMode="External"/><Relationship Id="rId5" Type="http://schemas.openxmlformats.org/officeDocument/2006/relationships/hyperlink" Target="http://www.darkwoodarmory.com/?main_page=index&amp;cPath=2_7" TargetMode="External"/><Relationship Id="rId6" Type="http://schemas.openxmlformats.org/officeDocument/2006/relationships/hyperlink" Target="http://www.darkwoodarmory.com/index.php?main_page=product_info&amp;cPath=4_52&amp;products_id=485" TargetMode="External"/><Relationship Id="rId7" Type="http://schemas.openxmlformats.org/officeDocument/2006/relationships/hyperlink" Target="http://destrezania.blogspot.fi/p/armeria.html" TargetMode="External"/><Relationship Id="rId8" Type="http://schemas.openxmlformats.org/officeDocument/2006/relationships/hyperlink" Target="http://www.woodenswords.com/Roundel_Dagger_Oak_p/dr-oak.htm" TargetMode="External"/></Relationships>
</file>

<file path=xl/worksheets/_rels/sheet7.xml.rels><?xml version="1.0" encoding="UTF-8" standalone="yes"?><Relationships xmlns="http://schemas.openxmlformats.org/package/2006/relationships"><Relationship Id="rId11" Type="http://schemas.openxmlformats.org/officeDocument/2006/relationships/hyperlink" Target="https://hemasupplies.com/product/standard-guard-rapier-rapier/" TargetMode="External"/><Relationship Id="rId10" Type="http://schemas.openxmlformats.org/officeDocument/2006/relationships/hyperlink" Target="http://www.regenyei.com/en_rapier.php" TargetMode="External"/><Relationship Id="rId13" Type="http://schemas.openxmlformats.org/officeDocument/2006/relationships/hyperlink" Target="https://hemasupplies.com/product/thibault-guard-rapier-rapier-ii/" TargetMode="External"/><Relationship Id="rId12" Type="http://schemas.openxmlformats.org/officeDocument/2006/relationships/hyperlink" Target="http://www.regenyei.com/en_rapier.php" TargetMode="External"/><Relationship Id="rId15" Type="http://schemas.openxmlformats.org/officeDocument/2006/relationships/hyperlink" Target="http://www.zenwarriorarmory.com/catalog.php?category=70" TargetMode="External"/><Relationship Id="rId14" Type="http://schemas.openxmlformats.org/officeDocument/2006/relationships/hyperlink" Target="https://www.woodenswords.com/Cup_Hilt_Rapier_p/rapier.vb.htm" TargetMode="External"/><Relationship Id="rId16" Type="http://schemas.openxmlformats.org/officeDocument/2006/relationships/drawing" Target="../drawings/drawing7.xml"/><Relationship Id="rId1" Type="http://schemas.openxmlformats.org/officeDocument/2006/relationships/hyperlink" Target="http://arms-n-armor.com/rapier219.html" TargetMode="External"/><Relationship Id="rId2" Type="http://schemas.openxmlformats.org/officeDocument/2006/relationships/hyperlink" Target="https://balefireblades.com/products/fencing-swords/rapiers-and-sideswords/" TargetMode="External"/><Relationship Id="rId3" Type="http://schemas.openxmlformats.org/officeDocument/2006/relationships/hyperlink" Target="https://www.blackarmoury.com/en/weapons/184-cup-hilt-rapier-hema-sword-vb.html" TargetMode="External"/><Relationship Id="rId4" Type="http://schemas.openxmlformats.org/officeDocument/2006/relationships/hyperlink" Target="https://castillearmory.com/product/complete-economy-rapier/" TargetMode="External"/><Relationship Id="rId9" Type="http://schemas.openxmlformats.org/officeDocument/2006/relationships/hyperlink" Target="https://kvetun-armoury.com/rapier/rapier-3.html" TargetMode="External"/><Relationship Id="rId5" Type="http://schemas.openxmlformats.org/officeDocument/2006/relationships/hyperlink" Target="https://castillearmory.com/product/complete-basic-clamshell/" TargetMode="External"/><Relationship Id="rId6" Type="http://schemas.openxmlformats.org/officeDocument/2006/relationships/hyperlink" Target="http://www.darkwoodarmory.com/index.php?main_page=product_info&amp;cPath=2_5&amp;products_id=18&amp;zenid=hf2k5b02gs7vefppuar3lqrf40" TargetMode="External"/><Relationship Id="rId7" Type="http://schemas.openxmlformats.org/officeDocument/2006/relationships/hyperlink" Target="https://www.facebook.com/kvetun/photos/p.1058358840993221/1058358840993221/?type=1&amp;theater" TargetMode="External"/><Relationship Id="rId8" Type="http://schemas.openxmlformats.org/officeDocument/2006/relationships/hyperlink" Target="https://kvetun-armoury.com/rapier/rapier-1.html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www.darkwoodarmory.com/index.php?main_page=product_info&amp;cPath=4_52&amp;products_id=366&amp;zenid=hf2k5b02gs7vefppuar3lqrf40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://www.darkwoodarmory.com/index.php?main_page=product_info&amp;cPath=4_52&amp;products_id=365&amp;zenid=hf2k5b02gs7vefppuar3lqrf40" TargetMode="External"/><Relationship Id="rId2" Type="http://schemas.openxmlformats.org/officeDocument/2006/relationships/hyperlink" Target="http://www.regenyei.com/en_saber.php" TargetMode="External"/><Relationship Id="rId3" Type="http://schemas.openxmlformats.org/officeDocument/2006/relationships/hyperlink" Target="https://hemasupplies.com/product-category/regenyei-swords/regenyei-sabres/" TargetMode="External"/><Relationship Id="rId4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86"/>
    <col customWidth="1" min="2" max="2" width="31.57"/>
    <col customWidth="1" min="3" max="3" width="11.29"/>
    <col customWidth="1" min="4" max="4" width="7.29"/>
    <col customWidth="1" min="5" max="5" width="14.14"/>
    <col customWidth="1" min="6" max="6" width="9.86"/>
    <col customWidth="1" min="7" max="7" width="17.0"/>
    <col customWidth="1" min="8" max="8" width="50.86"/>
    <col customWidth="1" min="9" max="9" width="19.86"/>
    <col customWidth="1" min="10" max="10" width="10.71"/>
    <col customWidth="1" min="11" max="11" width="44.29"/>
  </cols>
  <sheetData>
    <row r="1">
      <c r="A1" s="3" t="s">
        <v>1</v>
      </c>
    </row>
    <row r="2">
      <c r="A2" s="3" t="s">
        <v>14</v>
      </c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">
        <v>0</v>
      </c>
      <c r="B4" s="1" t="s">
        <v>2</v>
      </c>
      <c r="C4" s="1" t="s">
        <v>3</v>
      </c>
      <c r="D4" s="1" t="s">
        <v>4</v>
      </c>
      <c r="E4" s="1" t="s">
        <v>15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12</v>
      </c>
      <c r="B5" s="5"/>
      <c r="C5" s="5"/>
      <c r="D5" s="6"/>
      <c r="E5" s="6"/>
      <c r="F5" s="5"/>
      <c r="G5" s="5"/>
      <c r="H5" s="6"/>
      <c r="I5" s="5"/>
      <c r="J5" s="6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7" t="s">
        <v>16</v>
      </c>
      <c r="B6" s="7" t="s">
        <v>17</v>
      </c>
      <c r="C6" s="8">
        <v>490.0</v>
      </c>
      <c r="D6" s="7" t="s">
        <v>18</v>
      </c>
      <c r="E6" s="7" t="s">
        <v>19</v>
      </c>
      <c r="F6" s="7" t="s">
        <v>20</v>
      </c>
      <c r="G6" s="7" t="s">
        <v>21</v>
      </c>
      <c r="H6" s="9" t="s">
        <v>22</v>
      </c>
      <c r="I6" s="2"/>
      <c r="J6" s="7" t="s">
        <v>23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7" t="s">
        <v>24</v>
      </c>
      <c r="B7" s="7" t="s">
        <v>25</v>
      </c>
      <c r="C7" s="8">
        <v>460.0</v>
      </c>
      <c r="D7" s="7" t="s">
        <v>26</v>
      </c>
      <c r="E7" s="7" t="s">
        <v>27</v>
      </c>
      <c r="F7" s="7" t="s">
        <v>20</v>
      </c>
      <c r="G7" s="7" t="s">
        <v>21</v>
      </c>
      <c r="H7" s="9" t="s">
        <v>29</v>
      </c>
      <c r="I7" s="2"/>
      <c r="J7" s="7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7" t="s">
        <v>24</v>
      </c>
      <c r="B8" s="7" t="s">
        <v>35</v>
      </c>
      <c r="C8" s="8">
        <v>480.0</v>
      </c>
      <c r="D8" s="7" t="s">
        <v>26</v>
      </c>
      <c r="E8" s="7" t="s">
        <v>27</v>
      </c>
      <c r="F8" s="7" t="s">
        <v>20</v>
      </c>
      <c r="G8" s="7" t="s">
        <v>21</v>
      </c>
      <c r="H8" s="9" t="s">
        <v>39</v>
      </c>
      <c r="I8" s="2"/>
      <c r="J8" s="7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7" t="s">
        <v>24</v>
      </c>
      <c r="B9" s="7" t="s">
        <v>43</v>
      </c>
      <c r="C9" s="8">
        <v>490.0</v>
      </c>
      <c r="D9" s="7" t="s">
        <v>45</v>
      </c>
      <c r="E9" s="7" t="s">
        <v>27</v>
      </c>
      <c r="F9" s="7" t="s">
        <v>20</v>
      </c>
      <c r="G9" s="7" t="s">
        <v>21</v>
      </c>
      <c r="H9" s="9" t="s">
        <v>46</v>
      </c>
      <c r="I9" s="2"/>
      <c r="J9" s="7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7" t="s">
        <v>24</v>
      </c>
      <c r="B10" s="7" t="s">
        <v>49</v>
      </c>
      <c r="C10" s="8">
        <v>520.0</v>
      </c>
      <c r="D10" s="7" t="s">
        <v>45</v>
      </c>
      <c r="E10" s="7" t="s">
        <v>27</v>
      </c>
      <c r="F10" s="7" t="s">
        <v>20</v>
      </c>
      <c r="G10" s="7" t="s">
        <v>21</v>
      </c>
      <c r="H10" s="9" t="s">
        <v>51</v>
      </c>
      <c r="I10" s="2"/>
      <c r="J10" s="7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7" t="s">
        <v>55</v>
      </c>
      <c r="B11" s="7" t="s">
        <v>57</v>
      </c>
      <c r="C11" s="8">
        <v>438.0</v>
      </c>
      <c r="D11" s="7" t="s">
        <v>18</v>
      </c>
      <c r="E11" s="7" t="s">
        <v>59</v>
      </c>
      <c r="F11" s="7" t="s">
        <v>60</v>
      </c>
      <c r="G11" s="7" t="s">
        <v>21</v>
      </c>
      <c r="H11" s="9" t="s">
        <v>61</v>
      </c>
      <c r="I11" s="2"/>
      <c r="J11" s="7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7" t="s">
        <v>55</v>
      </c>
      <c r="B12" s="7" t="s">
        <v>66</v>
      </c>
      <c r="C12" s="8">
        <v>460.0</v>
      </c>
      <c r="D12" s="7" t="s">
        <v>18</v>
      </c>
      <c r="E12" s="7" t="s">
        <v>67</v>
      </c>
      <c r="F12" s="7" t="s">
        <v>60</v>
      </c>
      <c r="G12" s="7" t="s">
        <v>21</v>
      </c>
      <c r="H12" s="9" t="s">
        <v>68</v>
      </c>
      <c r="I12" s="2"/>
      <c r="J12" s="7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7" t="s">
        <v>69</v>
      </c>
      <c r="B13" s="7" t="s">
        <v>73</v>
      </c>
      <c r="C13" s="8">
        <v>660.0</v>
      </c>
      <c r="D13" s="7" t="s">
        <v>41</v>
      </c>
      <c r="E13" s="7" t="s">
        <v>56</v>
      </c>
      <c r="F13" s="7" t="s">
        <v>60</v>
      </c>
      <c r="G13" s="7" t="s">
        <v>21</v>
      </c>
      <c r="H13" s="9" t="s">
        <v>74</v>
      </c>
      <c r="I13" s="2"/>
      <c r="J13" s="7" t="s">
        <v>23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7" t="s">
        <v>75</v>
      </c>
      <c r="B14" s="7" t="s">
        <v>21</v>
      </c>
      <c r="C14" s="8">
        <v>335.0</v>
      </c>
      <c r="D14" s="7" t="s">
        <v>18</v>
      </c>
      <c r="E14" s="7" t="s">
        <v>80</v>
      </c>
      <c r="F14" s="7" t="s">
        <v>60</v>
      </c>
      <c r="G14" s="7" t="s">
        <v>21</v>
      </c>
      <c r="H14" s="9" t="s">
        <v>81</v>
      </c>
      <c r="I14" s="2"/>
      <c r="J14" s="7" t="s">
        <v>82</v>
      </c>
      <c r="K14" s="7" t="s">
        <v>85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7" t="s">
        <v>75</v>
      </c>
      <c r="B15" s="7" t="s">
        <v>88</v>
      </c>
      <c r="C15" s="8">
        <v>375.0</v>
      </c>
      <c r="D15" s="7" t="s">
        <v>45</v>
      </c>
      <c r="E15" s="7" t="s">
        <v>89</v>
      </c>
      <c r="F15" s="7" t="s">
        <v>60</v>
      </c>
      <c r="G15" s="7" t="s">
        <v>21</v>
      </c>
      <c r="H15" s="9" t="s">
        <v>90</v>
      </c>
      <c r="I15" s="2"/>
      <c r="J15" s="7" t="s">
        <v>82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7" t="s">
        <v>94</v>
      </c>
      <c r="B16" s="7" t="s">
        <v>95</v>
      </c>
      <c r="C16" s="8">
        <v>250.0</v>
      </c>
      <c r="D16" s="7" t="s">
        <v>18</v>
      </c>
      <c r="E16" s="7" t="s">
        <v>96</v>
      </c>
      <c r="F16" s="7" t="s">
        <v>60</v>
      </c>
      <c r="G16" s="7" t="s">
        <v>21</v>
      </c>
      <c r="H16" s="9" t="s">
        <v>97</v>
      </c>
      <c r="I16" s="12"/>
      <c r="J16" s="7"/>
      <c r="K16" s="7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7" t="s">
        <v>83</v>
      </c>
      <c r="B17" s="7" t="s">
        <v>102</v>
      </c>
      <c r="C17" s="8">
        <v>200.0</v>
      </c>
      <c r="D17" s="7" t="s">
        <v>30</v>
      </c>
      <c r="E17" s="7" t="s">
        <v>103</v>
      </c>
      <c r="F17" s="7" t="s">
        <v>86</v>
      </c>
      <c r="G17" s="7" t="s">
        <v>21</v>
      </c>
      <c r="H17" s="9" t="s">
        <v>104</v>
      </c>
      <c r="I17" s="13" t="str">
        <f t="shared" ref="I17:I18" si="1">HYPERLINK("https://swordequip.com/shop/historical-european-martial-arts-hema/steel-2-handed-federshwert-by-szymon-chlebowski/","$370 from SwordEquip")</f>
        <v>$370 from SwordEquip</v>
      </c>
      <c r="J17" s="7"/>
      <c r="K17" s="7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7" t="s">
        <v>83</v>
      </c>
      <c r="B18" s="7" t="s">
        <v>110</v>
      </c>
      <c r="C18" s="8">
        <v>370.0</v>
      </c>
      <c r="D18" s="7" t="s">
        <v>112</v>
      </c>
      <c r="E18" s="7" t="s">
        <v>103</v>
      </c>
      <c r="F18" s="7" t="s">
        <v>86</v>
      </c>
      <c r="G18" s="7" t="s">
        <v>21</v>
      </c>
      <c r="H18" s="9" t="s">
        <v>113</v>
      </c>
      <c r="I18" s="13" t="str">
        <f t="shared" si="1"/>
        <v>$370 from SwordEquip</v>
      </c>
      <c r="J18" s="7"/>
      <c r="K18" s="1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7" t="s">
        <v>91</v>
      </c>
      <c r="B19" s="7" t="s">
        <v>21</v>
      </c>
      <c r="C19" s="8">
        <v>480.0</v>
      </c>
      <c r="D19" s="7" t="s">
        <v>41</v>
      </c>
      <c r="E19" s="7" t="s">
        <v>89</v>
      </c>
      <c r="F19" s="7" t="s">
        <v>86</v>
      </c>
      <c r="G19" s="7" t="s">
        <v>21</v>
      </c>
      <c r="H19" s="9" t="s">
        <v>118</v>
      </c>
      <c r="I19" s="2"/>
      <c r="J19" s="7"/>
      <c r="K19" s="7" t="s">
        <v>98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7" t="s">
        <v>99</v>
      </c>
      <c r="B20" s="7" t="s">
        <v>123</v>
      </c>
      <c r="C20" s="8">
        <v>280.0</v>
      </c>
      <c r="D20" s="7" t="s">
        <v>107</v>
      </c>
      <c r="E20" s="7" t="s">
        <v>124</v>
      </c>
      <c r="F20" s="7" t="s">
        <v>60</v>
      </c>
      <c r="G20" s="7" t="s">
        <v>21</v>
      </c>
      <c r="H20" s="9" t="s">
        <v>127</v>
      </c>
      <c r="I20" s="2"/>
      <c r="J20" s="7"/>
      <c r="K20" s="7" t="s">
        <v>129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7" t="s">
        <v>99</v>
      </c>
      <c r="B21" s="7" t="s">
        <v>130</v>
      </c>
      <c r="C21" s="8">
        <v>280.0</v>
      </c>
      <c r="D21" s="7" t="s">
        <v>45</v>
      </c>
      <c r="E21" s="7" t="s">
        <v>124</v>
      </c>
      <c r="F21" s="7" t="s">
        <v>60</v>
      </c>
      <c r="G21" s="7" t="s">
        <v>21</v>
      </c>
      <c r="H21" s="9" t="s">
        <v>131</v>
      </c>
      <c r="I21" s="2"/>
      <c r="J21" s="7"/>
      <c r="K21" s="7" t="s">
        <v>129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7" t="s">
        <v>137</v>
      </c>
      <c r="B22" s="7" t="s">
        <v>138</v>
      </c>
      <c r="C22" s="8">
        <v>400.0</v>
      </c>
      <c r="D22" s="7" t="s">
        <v>45</v>
      </c>
      <c r="E22" s="10" t="s">
        <v>93</v>
      </c>
      <c r="F22" s="7" t="s">
        <v>20</v>
      </c>
      <c r="G22" s="7" t="s">
        <v>21</v>
      </c>
      <c r="H22" s="9" t="s">
        <v>141</v>
      </c>
      <c r="I22" s="2"/>
      <c r="J22" s="7"/>
      <c r="K22" s="7" t="s">
        <v>145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7" t="s">
        <v>146</v>
      </c>
      <c r="B23" s="7" t="s">
        <v>147</v>
      </c>
      <c r="C23" s="8">
        <v>1150.0</v>
      </c>
      <c r="D23" s="7" t="s">
        <v>26</v>
      </c>
      <c r="E23" s="7" t="s">
        <v>148</v>
      </c>
      <c r="F23" s="7" t="s">
        <v>20</v>
      </c>
      <c r="G23" s="7" t="s">
        <v>21</v>
      </c>
      <c r="H23" s="9" t="s">
        <v>149</v>
      </c>
      <c r="I23" s="2"/>
      <c r="J23" s="7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7" t="s">
        <v>151</v>
      </c>
      <c r="B24" s="7" t="s">
        <v>152</v>
      </c>
      <c r="C24" s="8">
        <v>280.0</v>
      </c>
      <c r="D24" s="7" t="s">
        <v>45</v>
      </c>
      <c r="E24" s="7" t="s">
        <v>153</v>
      </c>
      <c r="F24" s="7" t="s">
        <v>86</v>
      </c>
      <c r="G24" s="7" t="s">
        <v>21</v>
      </c>
      <c r="H24" s="9" t="s">
        <v>155</v>
      </c>
      <c r="I24" s="13" t="str">
        <f>HYPERLINK("http://www.woodenswords.com/product_p/ensiferstandard.htm","$360 from PH")</f>
        <v>$360 from PH</v>
      </c>
      <c r="J24" s="7" t="s">
        <v>159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7" t="s">
        <v>151</v>
      </c>
      <c r="B25" s="7" t="s">
        <v>160</v>
      </c>
      <c r="C25" s="8">
        <v>300.0</v>
      </c>
      <c r="D25" s="7" t="s">
        <v>30</v>
      </c>
      <c r="E25" s="7" t="s">
        <v>64</v>
      </c>
      <c r="F25" s="7" t="s">
        <v>86</v>
      </c>
      <c r="G25" s="7" t="s">
        <v>21</v>
      </c>
      <c r="H25" s="9" t="s">
        <v>162</v>
      </c>
      <c r="I25" s="2"/>
      <c r="J25" s="7" t="s">
        <v>159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0" customHeight="1">
      <c r="A26" s="7" t="s">
        <v>151</v>
      </c>
      <c r="B26" s="7" t="s">
        <v>166</v>
      </c>
      <c r="C26" s="8">
        <v>330.0</v>
      </c>
      <c r="D26" s="7" t="s">
        <v>107</v>
      </c>
      <c r="E26" s="7" t="s">
        <v>167</v>
      </c>
      <c r="F26" s="7" t="s">
        <v>86</v>
      </c>
      <c r="G26" s="7" t="s">
        <v>21</v>
      </c>
      <c r="H26" s="9" t="s">
        <v>168</v>
      </c>
      <c r="I26" s="13" t="str">
        <f>HYPERLINK("http://www.woodenswords.com/product_p/ensiferlong.htm","$450 from PH")</f>
        <v>$450 from PH</v>
      </c>
      <c r="J26" s="7" t="s">
        <v>159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7" t="s">
        <v>105</v>
      </c>
      <c r="B27" s="7" t="s">
        <v>171</v>
      </c>
      <c r="C27" s="8">
        <v>200.0</v>
      </c>
      <c r="D27" s="7" t="s">
        <v>107</v>
      </c>
      <c r="E27" s="10" t="s">
        <v>64</v>
      </c>
      <c r="F27" s="7" t="s">
        <v>60</v>
      </c>
      <c r="G27" s="7" t="s">
        <v>21</v>
      </c>
      <c r="H27" s="9" t="s">
        <v>172</v>
      </c>
      <c r="I27" s="2"/>
      <c r="J27" s="7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6" t="s">
        <v>175</v>
      </c>
      <c r="B28" s="16" t="s">
        <v>176</v>
      </c>
      <c r="C28" s="17">
        <v>190.0</v>
      </c>
      <c r="D28" s="16" t="s">
        <v>30</v>
      </c>
      <c r="E28" s="7" t="s">
        <v>167</v>
      </c>
      <c r="F28" s="16" t="s">
        <v>86</v>
      </c>
      <c r="G28" s="16" t="s">
        <v>21</v>
      </c>
      <c r="H28" s="18" t="s">
        <v>180</v>
      </c>
      <c r="I28" s="19"/>
      <c r="J28" s="16"/>
      <c r="K28" s="16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>
      <c r="A29" s="16" t="s">
        <v>175</v>
      </c>
      <c r="B29" s="16" t="s">
        <v>102</v>
      </c>
      <c r="C29" s="17">
        <v>270.0</v>
      </c>
      <c r="D29" s="16" t="s">
        <v>30</v>
      </c>
      <c r="E29" s="7" t="s">
        <v>167</v>
      </c>
      <c r="F29" s="16" t="s">
        <v>86</v>
      </c>
      <c r="G29" s="16" t="s">
        <v>21</v>
      </c>
      <c r="H29" s="18" t="s">
        <v>183</v>
      </c>
      <c r="I29" s="19"/>
      <c r="J29" s="16"/>
      <c r="K29" s="16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>
      <c r="A30" s="16" t="s">
        <v>186</v>
      </c>
      <c r="B30" s="16" t="s">
        <v>187</v>
      </c>
      <c r="C30" s="17">
        <v>200.0</v>
      </c>
      <c r="D30" s="16" t="s">
        <v>41</v>
      </c>
      <c r="E30" s="16" t="s">
        <v>67</v>
      </c>
      <c r="F30" s="16" t="s">
        <v>86</v>
      </c>
      <c r="G30" s="16" t="s">
        <v>21</v>
      </c>
      <c r="H30" s="18" t="s">
        <v>188</v>
      </c>
      <c r="I30" s="19"/>
      <c r="J30" s="16"/>
      <c r="K30" s="16" t="s">
        <v>189</v>
      </c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>
      <c r="A31" s="7" t="s">
        <v>191</v>
      </c>
      <c r="B31" s="7" t="s">
        <v>193</v>
      </c>
      <c r="C31" s="8">
        <v>175.0</v>
      </c>
      <c r="D31" s="7" t="s">
        <v>54</v>
      </c>
      <c r="E31" s="7" t="s">
        <v>124</v>
      </c>
      <c r="F31" s="7" t="s">
        <v>86</v>
      </c>
      <c r="G31" s="7" t="s">
        <v>21</v>
      </c>
      <c r="H31" s="9" t="s">
        <v>195</v>
      </c>
      <c r="I31" s="2"/>
      <c r="J31" s="7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7" t="s">
        <v>125</v>
      </c>
      <c r="B32" s="7" t="s">
        <v>196</v>
      </c>
      <c r="C32" s="8">
        <v>380.0</v>
      </c>
      <c r="D32" s="7" t="s">
        <v>18</v>
      </c>
      <c r="E32" s="7" t="s">
        <v>96</v>
      </c>
      <c r="F32" s="7" t="s">
        <v>86</v>
      </c>
      <c r="G32" s="7" t="s">
        <v>21</v>
      </c>
      <c r="H32" s="11" t="s">
        <v>198</v>
      </c>
      <c r="I32" s="2"/>
      <c r="J32" s="7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7" t="s">
        <v>125</v>
      </c>
      <c r="B33" s="7" t="s">
        <v>200</v>
      </c>
      <c r="C33" s="8">
        <v>355.0</v>
      </c>
      <c r="D33" s="7" t="s">
        <v>71</v>
      </c>
      <c r="E33" s="7" t="s">
        <v>96</v>
      </c>
      <c r="F33" s="7" t="s">
        <v>86</v>
      </c>
      <c r="G33" s="7" t="s">
        <v>21</v>
      </c>
      <c r="H33" s="11" t="s">
        <v>204</v>
      </c>
      <c r="I33" s="2"/>
      <c r="J33" s="7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7" t="s">
        <v>206</v>
      </c>
      <c r="B34" s="7" t="s">
        <v>207</v>
      </c>
      <c r="C34" s="8">
        <v>280.0</v>
      </c>
      <c r="D34" s="7" t="s">
        <v>26</v>
      </c>
      <c r="E34" s="7" t="s">
        <v>208</v>
      </c>
      <c r="F34" s="7" t="s">
        <v>60</v>
      </c>
      <c r="G34" s="7" t="s">
        <v>21</v>
      </c>
      <c r="H34" s="11" t="s">
        <v>209</v>
      </c>
      <c r="I34" s="2"/>
      <c r="J34" s="7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7" t="s">
        <v>206</v>
      </c>
      <c r="B35" s="7" t="s">
        <v>213</v>
      </c>
      <c r="C35" s="8">
        <v>345.0</v>
      </c>
      <c r="D35" s="7" t="s">
        <v>178</v>
      </c>
      <c r="E35" s="7" t="s">
        <v>208</v>
      </c>
      <c r="F35" s="7" t="s">
        <v>60</v>
      </c>
      <c r="G35" s="7" t="s">
        <v>21</v>
      </c>
      <c r="H35" s="11" t="s">
        <v>209</v>
      </c>
      <c r="I35" s="2"/>
      <c r="J35" s="7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7" t="s">
        <v>216</v>
      </c>
      <c r="B36" s="7" t="s">
        <v>217</v>
      </c>
      <c r="C36" s="8">
        <v>300.0</v>
      </c>
      <c r="D36" s="7" t="s">
        <v>18</v>
      </c>
      <c r="E36" s="7" t="s">
        <v>59</v>
      </c>
      <c r="F36" s="7" t="s">
        <v>86</v>
      </c>
      <c r="G36" s="7" t="s">
        <v>21</v>
      </c>
      <c r="H36" s="11" t="str">
        <f>HYPERLINK("http://www.reddragonarmoury.co.uk/wp-content/uploads/2014/08/Red-Dragon-Products-CLUB-FEDER.jpg","RDClubFederInfoSheet")</f>
        <v>RDClubFederInfoSheet</v>
      </c>
      <c r="I36" s="2"/>
      <c r="J36" s="7"/>
      <c r="K36" s="7" t="s">
        <v>221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7" t="s">
        <v>216</v>
      </c>
      <c r="B37" s="7" t="s">
        <v>222</v>
      </c>
      <c r="C37" s="8">
        <v>300.0</v>
      </c>
      <c r="D37" s="7" t="s">
        <v>18</v>
      </c>
      <c r="E37" s="7" t="s">
        <v>59</v>
      </c>
      <c r="F37" s="7" t="s">
        <v>86</v>
      </c>
      <c r="G37" s="7" t="s">
        <v>21</v>
      </c>
      <c r="H37" s="11" t="str">
        <f>HYPERLINK("http://www.reddragonarmoury.co.uk/wp-content/uploads/2014/08/Red-Dragon-Products-MEYER-FEDER.jpg","RDMeyerFederInfoSheet")</f>
        <v>RDMeyerFederInfoSheet</v>
      </c>
      <c r="I37" s="2"/>
      <c r="J37" s="7"/>
      <c r="K37" s="7" t="s">
        <v>221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7" t="s">
        <v>139</v>
      </c>
      <c r="B38" s="7" t="s">
        <v>223</v>
      </c>
      <c r="C38" s="8">
        <v>210.0</v>
      </c>
      <c r="D38" s="7" t="s">
        <v>18</v>
      </c>
      <c r="E38" s="10" t="s">
        <v>64</v>
      </c>
      <c r="F38" s="7" t="s">
        <v>86</v>
      </c>
      <c r="G38" s="7" t="s">
        <v>21</v>
      </c>
      <c r="H38" s="9" t="s">
        <v>225</v>
      </c>
      <c r="I38" s="2"/>
      <c r="J38" s="7" t="s">
        <v>227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7" t="s">
        <v>139</v>
      </c>
      <c r="B39" s="7" t="s">
        <v>228</v>
      </c>
      <c r="C39" s="8">
        <v>240.0</v>
      </c>
      <c r="D39" s="7" t="s">
        <v>30</v>
      </c>
      <c r="E39" s="10" t="s">
        <v>89</v>
      </c>
      <c r="F39" s="7" t="s">
        <v>86</v>
      </c>
      <c r="G39" s="7" t="s">
        <v>21</v>
      </c>
      <c r="H39" s="9" t="s">
        <v>229</v>
      </c>
      <c r="I39" s="2"/>
      <c r="J39" s="7" t="s">
        <v>227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7" t="s">
        <v>139</v>
      </c>
      <c r="B40" s="7" t="s">
        <v>230</v>
      </c>
      <c r="C40" s="8">
        <v>250.0</v>
      </c>
      <c r="D40" s="7" t="s">
        <v>107</v>
      </c>
      <c r="E40" s="10" t="s">
        <v>89</v>
      </c>
      <c r="F40" s="7" t="s">
        <v>86</v>
      </c>
      <c r="G40" s="7" t="s">
        <v>21</v>
      </c>
      <c r="H40" s="9" t="s">
        <v>229</v>
      </c>
      <c r="I40" s="2"/>
      <c r="J40" s="7" t="s">
        <v>227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7" t="s">
        <v>139</v>
      </c>
      <c r="B41" s="7" t="s">
        <v>231</v>
      </c>
      <c r="C41" s="8">
        <v>290.0</v>
      </c>
      <c r="D41" s="7" t="s">
        <v>232</v>
      </c>
      <c r="E41" s="10" t="s">
        <v>89</v>
      </c>
      <c r="F41" s="7" t="s">
        <v>86</v>
      </c>
      <c r="G41" s="7" t="s">
        <v>21</v>
      </c>
      <c r="H41" s="9" t="s">
        <v>229</v>
      </c>
      <c r="I41" s="2"/>
      <c r="J41" s="7" t="s">
        <v>227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7" t="s">
        <v>139</v>
      </c>
      <c r="B42" s="7" t="s">
        <v>233</v>
      </c>
      <c r="C42" s="8">
        <v>345.0</v>
      </c>
      <c r="D42" s="7" t="s">
        <v>41</v>
      </c>
      <c r="E42" s="7" t="s">
        <v>89</v>
      </c>
      <c r="F42" s="7" t="s">
        <v>86</v>
      </c>
      <c r="G42" s="7" t="s">
        <v>21</v>
      </c>
      <c r="H42" s="9" t="s">
        <v>234</v>
      </c>
      <c r="I42" s="11" t="str">
        <f>HYPERLINK("https://www.facebook.com/HEMASupplies/","$345 from Scott Brown")</f>
        <v>$345 from Scott Brown</v>
      </c>
      <c r="J42" s="7" t="s">
        <v>227</v>
      </c>
      <c r="K42" s="20" t="str">
        <f>HYPERLINK("http://pbthistoricalfencing.com/products/armoury/#feder-for-pbt-by-peter-regenyei","PBT Regenyei Standard")</f>
        <v>PBT Regenyei Standard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7" t="s">
        <v>139</v>
      </c>
      <c r="B43" s="7" t="s">
        <v>213</v>
      </c>
      <c r="C43" s="8">
        <v>360.0</v>
      </c>
      <c r="D43" s="7" t="s">
        <v>30</v>
      </c>
      <c r="E43" s="7" t="s">
        <v>89</v>
      </c>
      <c r="F43" s="7" t="s">
        <v>86</v>
      </c>
      <c r="G43" s="7" t="s">
        <v>21</v>
      </c>
      <c r="H43" s="9" t="s">
        <v>225</v>
      </c>
      <c r="I43" s="11" t="str">
        <f>HYPERLINK("https://www.facebook.com/HEMASupplies/","$360 from Scott Brown")</f>
        <v>$360 from Scott Brown</v>
      </c>
      <c r="J43" s="7" t="s">
        <v>227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7" t="s">
        <v>235</v>
      </c>
      <c r="B44" s="7" t="s">
        <v>236</v>
      </c>
      <c r="C44" s="8">
        <v>325.0</v>
      </c>
      <c r="D44" s="7" t="s">
        <v>45</v>
      </c>
      <c r="E44" s="7" t="s">
        <v>89</v>
      </c>
      <c r="F44" s="10" t="s">
        <v>20</v>
      </c>
      <c r="G44" s="7" t="s">
        <v>21</v>
      </c>
      <c r="H44" s="9" t="s">
        <v>237</v>
      </c>
      <c r="I44" s="2"/>
      <c r="J44" s="7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7" t="s">
        <v>239</v>
      </c>
      <c r="B45" s="7" t="s">
        <v>171</v>
      </c>
      <c r="C45" s="8">
        <v>360.0</v>
      </c>
      <c r="D45" s="7" t="s">
        <v>54</v>
      </c>
      <c r="E45" s="7" t="s">
        <v>240</v>
      </c>
      <c r="F45" s="7" t="s">
        <v>86</v>
      </c>
      <c r="G45" s="7" t="s">
        <v>21</v>
      </c>
      <c r="H45" s="9" t="s">
        <v>241</v>
      </c>
      <c r="I45" s="2"/>
      <c r="J45" s="7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16" t="s">
        <v>143</v>
      </c>
      <c r="B46" s="16" t="s">
        <v>247</v>
      </c>
      <c r="C46" s="17">
        <v>265.0</v>
      </c>
      <c r="D46" s="16" t="s">
        <v>18</v>
      </c>
      <c r="E46" s="16" t="s">
        <v>96</v>
      </c>
      <c r="F46" s="16" t="s">
        <v>20</v>
      </c>
      <c r="G46" s="16" t="s">
        <v>21</v>
      </c>
      <c r="H46" s="18" t="s">
        <v>249</v>
      </c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>
      <c r="A47" s="16" t="s">
        <v>143</v>
      </c>
      <c r="B47" s="16" t="s">
        <v>252</v>
      </c>
      <c r="C47" s="17">
        <v>325.0</v>
      </c>
      <c r="D47" s="16" t="s">
        <v>18</v>
      </c>
      <c r="E47" s="16" t="s">
        <v>96</v>
      </c>
      <c r="F47" s="16" t="s">
        <v>20</v>
      </c>
      <c r="G47" s="16" t="s">
        <v>21</v>
      </c>
      <c r="H47" s="18" t="s">
        <v>254</v>
      </c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>
      <c r="A48" s="16" t="s">
        <v>143</v>
      </c>
      <c r="B48" s="16" t="s">
        <v>258</v>
      </c>
      <c r="C48" s="17">
        <v>270.0</v>
      </c>
      <c r="D48" s="16" t="s">
        <v>41</v>
      </c>
      <c r="E48" s="16" t="s">
        <v>56</v>
      </c>
      <c r="F48" s="16" t="s">
        <v>20</v>
      </c>
      <c r="G48" s="16" t="s">
        <v>21</v>
      </c>
      <c r="H48" s="18" t="s">
        <v>261</v>
      </c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>
      <c r="A49" s="1"/>
      <c r="B49" s="2"/>
      <c r="C49" s="2"/>
      <c r="D49" s="7"/>
      <c r="E49" s="7"/>
      <c r="F49" s="2"/>
      <c r="G49" s="2"/>
      <c r="H49" s="7"/>
      <c r="I49" s="2"/>
      <c r="J49" s="7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4" t="s">
        <v>13</v>
      </c>
      <c r="B50" s="5"/>
      <c r="C50" s="5"/>
      <c r="D50" s="6"/>
      <c r="E50" s="6"/>
      <c r="F50" s="5"/>
      <c r="G50" s="5"/>
      <c r="H50" s="6"/>
      <c r="I50" s="5"/>
      <c r="J50" s="6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7" t="s">
        <v>16</v>
      </c>
      <c r="B51" s="7" t="s">
        <v>28</v>
      </c>
      <c r="C51" s="8">
        <v>490.0</v>
      </c>
      <c r="D51" s="7" t="s">
        <v>30</v>
      </c>
      <c r="E51" s="7" t="s">
        <v>31</v>
      </c>
      <c r="F51" s="7" t="s">
        <v>20</v>
      </c>
      <c r="G51" s="7" t="s">
        <v>32</v>
      </c>
      <c r="H51" s="9" t="s">
        <v>33</v>
      </c>
      <c r="I51" s="2"/>
      <c r="J51" s="7" t="s">
        <v>23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7" t="s">
        <v>34</v>
      </c>
      <c r="B52" s="7" t="s">
        <v>36</v>
      </c>
      <c r="C52" s="8">
        <v>275.0</v>
      </c>
      <c r="D52" s="7" t="s">
        <v>30</v>
      </c>
      <c r="E52" s="7" t="s">
        <v>37</v>
      </c>
      <c r="F52" s="7" t="s">
        <v>20</v>
      </c>
      <c r="G52" s="7" t="s">
        <v>32</v>
      </c>
      <c r="H52" s="9" t="s">
        <v>38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7" t="s">
        <v>24</v>
      </c>
      <c r="B53" s="7" t="s">
        <v>40</v>
      </c>
      <c r="C53" s="8">
        <v>440.0</v>
      </c>
      <c r="D53" s="7" t="s">
        <v>41</v>
      </c>
      <c r="E53" s="10" t="s">
        <v>42</v>
      </c>
      <c r="F53" s="7" t="s">
        <v>20</v>
      </c>
      <c r="G53" s="7" t="s">
        <v>32</v>
      </c>
      <c r="H53" s="9" t="s">
        <v>44</v>
      </c>
      <c r="I53" s="2"/>
      <c r="J53" s="7" t="s">
        <v>47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7" t="s">
        <v>24</v>
      </c>
      <c r="B54" s="7" t="s">
        <v>48</v>
      </c>
      <c r="C54" s="8">
        <v>470.0</v>
      </c>
      <c r="D54" s="7" t="s">
        <v>41</v>
      </c>
      <c r="E54" s="7" t="s">
        <v>42</v>
      </c>
      <c r="F54" s="7" t="s">
        <v>20</v>
      </c>
      <c r="G54" s="7" t="s">
        <v>32</v>
      </c>
      <c r="H54" s="9" t="s">
        <v>50</v>
      </c>
      <c r="I54" s="2"/>
      <c r="J54" s="7" t="s">
        <v>47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7" t="s">
        <v>52</v>
      </c>
      <c r="B55" s="7" t="s">
        <v>53</v>
      </c>
      <c r="C55" s="8">
        <v>750.0</v>
      </c>
      <c r="D55" s="7" t="s">
        <v>54</v>
      </c>
      <c r="E55" s="7" t="s">
        <v>56</v>
      </c>
      <c r="F55" s="7" t="s">
        <v>20</v>
      </c>
      <c r="G55" s="7" t="s">
        <v>32</v>
      </c>
      <c r="H55" s="9" t="s">
        <v>58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7" t="s">
        <v>62</v>
      </c>
      <c r="B56" s="7" t="s">
        <v>63</v>
      </c>
      <c r="C56" s="8">
        <v>320.0</v>
      </c>
      <c r="D56" s="7" t="s">
        <v>30</v>
      </c>
      <c r="E56" s="7" t="s">
        <v>64</v>
      </c>
      <c r="F56" s="7" t="s">
        <v>60</v>
      </c>
      <c r="G56" s="7" t="s">
        <v>32</v>
      </c>
      <c r="H56" s="9" t="s">
        <v>65</v>
      </c>
      <c r="I56" s="2"/>
      <c r="J56" s="7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7" t="s">
        <v>69</v>
      </c>
      <c r="B57" s="7" t="s">
        <v>70</v>
      </c>
      <c r="C57" s="8">
        <v>580.0</v>
      </c>
      <c r="D57" s="7" t="s">
        <v>71</v>
      </c>
      <c r="E57" s="7" t="s">
        <v>56</v>
      </c>
      <c r="F57" s="7" t="s">
        <v>60</v>
      </c>
      <c r="G57" s="7" t="s">
        <v>32</v>
      </c>
      <c r="H57" s="9" t="s">
        <v>72</v>
      </c>
      <c r="I57" s="2"/>
      <c r="J57" s="7" t="s">
        <v>23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7" t="s">
        <v>288</v>
      </c>
      <c r="B58" s="7" t="s">
        <v>289</v>
      </c>
      <c r="C58" s="8">
        <v>375.0</v>
      </c>
      <c r="D58" s="7" t="s">
        <v>18</v>
      </c>
      <c r="E58" s="7" t="s">
        <v>80</v>
      </c>
      <c r="F58" s="7" t="s">
        <v>20</v>
      </c>
      <c r="G58" s="7" t="s">
        <v>32</v>
      </c>
      <c r="H58" s="9" t="s">
        <v>290</v>
      </c>
      <c r="I58" s="2"/>
      <c r="J58" s="7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7" t="s">
        <v>75</v>
      </c>
      <c r="B59" s="7" t="s">
        <v>76</v>
      </c>
      <c r="C59" s="8">
        <v>410.0</v>
      </c>
      <c r="D59" s="7" t="s">
        <v>77</v>
      </c>
      <c r="E59" s="7" t="s">
        <v>78</v>
      </c>
      <c r="F59" s="7" t="s">
        <v>60</v>
      </c>
      <c r="G59" s="7" t="s">
        <v>32</v>
      </c>
      <c r="H59" s="9" t="s">
        <v>79</v>
      </c>
      <c r="I59" s="2"/>
      <c r="J59" s="7" t="s">
        <v>82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7" t="s">
        <v>83</v>
      </c>
      <c r="B60" s="7" t="s">
        <v>84</v>
      </c>
      <c r="C60" s="8">
        <v>230.0</v>
      </c>
      <c r="D60" s="7" t="s">
        <v>30</v>
      </c>
      <c r="E60" s="7" t="s">
        <v>59</v>
      </c>
      <c r="F60" s="7" t="s">
        <v>86</v>
      </c>
      <c r="G60" s="7" t="s">
        <v>32</v>
      </c>
      <c r="H60" s="9" t="s">
        <v>87</v>
      </c>
      <c r="I60" s="2"/>
      <c r="J60" s="7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7" t="s">
        <v>91</v>
      </c>
      <c r="B61" s="7" t="s">
        <v>92</v>
      </c>
      <c r="C61" s="8">
        <v>215.0</v>
      </c>
      <c r="D61" s="10" t="s">
        <v>18</v>
      </c>
      <c r="E61" s="10" t="s">
        <v>93</v>
      </c>
      <c r="F61" s="7" t="s">
        <v>86</v>
      </c>
      <c r="G61" s="7" t="s">
        <v>32</v>
      </c>
      <c r="H61" s="11" t="str">
        <f>HYPERLINK("http://www.wildgeesefencing.com/shop/comfort-fencing-basic-fechtschule-blunt-longsword-trainer","WildGeeseFencingShop")</f>
        <v>WildGeeseFencingShop</v>
      </c>
      <c r="I61" s="2"/>
      <c r="J61" s="7"/>
      <c r="K61" s="7" t="s">
        <v>98</v>
      </c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7" t="s">
        <v>99</v>
      </c>
      <c r="B62" s="7" t="s">
        <v>100</v>
      </c>
      <c r="C62" s="8">
        <v>280.0</v>
      </c>
      <c r="D62" s="7" t="s">
        <v>45</v>
      </c>
      <c r="E62" s="7" t="s">
        <v>89</v>
      </c>
      <c r="F62" s="7" t="s">
        <v>60</v>
      </c>
      <c r="G62" s="7" t="s">
        <v>32</v>
      </c>
      <c r="H62" s="9" t="s">
        <v>101</v>
      </c>
      <c r="I62" s="2"/>
      <c r="J62" s="7"/>
      <c r="K62" s="7" t="s">
        <v>129</v>
      </c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7" t="s">
        <v>105</v>
      </c>
      <c r="B63" s="7" t="s">
        <v>106</v>
      </c>
      <c r="C63" s="8">
        <v>230.0</v>
      </c>
      <c r="D63" s="7" t="s">
        <v>107</v>
      </c>
      <c r="E63" s="7" t="s">
        <v>64</v>
      </c>
      <c r="F63" s="7" t="s">
        <v>108</v>
      </c>
      <c r="G63" s="7" t="s">
        <v>32</v>
      </c>
      <c r="H63" s="9" t="s">
        <v>109</v>
      </c>
      <c r="I63" s="2"/>
      <c r="J63" s="7"/>
      <c r="K63" s="7" t="s">
        <v>111</v>
      </c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7" t="s">
        <v>105</v>
      </c>
      <c r="B64" s="7" t="s">
        <v>114</v>
      </c>
      <c r="C64" s="8">
        <v>170.0</v>
      </c>
      <c r="D64" s="7" t="s">
        <v>115</v>
      </c>
      <c r="E64" s="7" t="s">
        <v>31</v>
      </c>
      <c r="F64" s="7" t="s">
        <v>20</v>
      </c>
      <c r="G64" s="7" t="s">
        <v>32</v>
      </c>
      <c r="H64" s="9" t="s">
        <v>116</v>
      </c>
      <c r="I64" s="2"/>
      <c r="J64" s="7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7" t="s">
        <v>117</v>
      </c>
      <c r="B65" s="7" t="s">
        <v>119</v>
      </c>
      <c r="C65" s="8">
        <v>415.0</v>
      </c>
      <c r="D65" s="7" t="s">
        <v>120</v>
      </c>
      <c r="E65" s="7" t="s">
        <v>121</v>
      </c>
      <c r="F65" s="7" t="s">
        <v>20</v>
      </c>
      <c r="G65" s="7" t="s">
        <v>32</v>
      </c>
      <c r="H65" s="9" t="s">
        <v>122</v>
      </c>
      <c r="I65" s="2"/>
      <c r="J65" s="7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7" t="s">
        <v>125</v>
      </c>
      <c r="B66" s="7" t="s">
        <v>126</v>
      </c>
      <c r="C66" s="8">
        <v>450.0</v>
      </c>
      <c r="D66" s="7" t="s">
        <v>18</v>
      </c>
      <c r="E66" s="10" t="s">
        <v>93</v>
      </c>
      <c r="F66" s="7" t="s">
        <v>20</v>
      </c>
      <c r="G66" s="7" t="s">
        <v>32</v>
      </c>
      <c r="H66" s="9" t="s">
        <v>128</v>
      </c>
      <c r="I66" s="2"/>
      <c r="J66" s="7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7" t="s">
        <v>132</v>
      </c>
      <c r="B67" s="7" t="s">
        <v>133</v>
      </c>
      <c r="C67" s="8">
        <v>195.0</v>
      </c>
      <c r="D67" s="7" t="s">
        <v>134</v>
      </c>
      <c r="E67" s="7" t="s">
        <v>80</v>
      </c>
      <c r="F67" s="7" t="s">
        <v>135</v>
      </c>
      <c r="G67" s="7" t="s">
        <v>32</v>
      </c>
      <c r="H67" s="9" t="s">
        <v>136</v>
      </c>
      <c r="I67" s="2"/>
      <c r="J67" s="7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7" t="s">
        <v>139</v>
      </c>
      <c r="B68" s="7" t="s">
        <v>140</v>
      </c>
      <c r="C68" s="8">
        <v>400.0</v>
      </c>
      <c r="D68" s="7" t="s">
        <v>18</v>
      </c>
      <c r="E68" s="7" t="s">
        <v>31</v>
      </c>
      <c r="F68" s="7" t="s">
        <v>20</v>
      </c>
      <c r="G68" s="7" t="s">
        <v>32</v>
      </c>
      <c r="H68" s="9" t="s">
        <v>142</v>
      </c>
      <c r="I68" s="2"/>
      <c r="J68" s="7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7" t="s">
        <v>143</v>
      </c>
      <c r="B69" s="7" t="s">
        <v>144</v>
      </c>
      <c r="C69" s="8">
        <v>190.0</v>
      </c>
      <c r="D69" s="7" t="s">
        <v>30</v>
      </c>
      <c r="E69" s="14" t="s">
        <v>96</v>
      </c>
      <c r="F69" s="7" t="s">
        <v>20</v>
      </c>
      <c r="G69" s="7" t="s">
        <v>32</v>
      </c>
      <c r="H69" s="9" t="s">
        <v>150</v>
      </c>
      <c r="I69" s="1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7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4" t="s">
        <v>265</v>
      </c>
      <c r="B71" s="5"/>
      <c r="C71" s="5"/>
      <c r="D71" s="6"/>
      <c r="E71" s="6"/>
      <c r="F71" s="5"/>
      <c r="G71" s="5"/>
      <c r="H71" s="6"/>
      <c r="I71" s="5"/>
      <c r="J71" s="6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25" t="s">
        <v>62</v>
      </c>
      <c r="B72" s="25" t="s">
        <v>156</v>
      </c>
      <c r="C72" s="26">
        <v>80.0</v>
      </c>
      <c r="D72" s="25" t="s">
        <v>18</v>
      </c>
      <c r="E72" s="25" t="s">
        <v>64</v>
      </c>
      <c r="F72" s="25" t="s">
        <v>20</v>
      </c>
      <c r="G72" s="25" t="s">
        <v>157</v>
      </c>
      <c r="H72" s="27" t="s">
        <v>158</v>
      </c>
      <c r="I72" s="27" t="str">
        <f t="shared" ref="I72:I75" si="2">HYPERLINK("https://southcoastswords.com/catalog","South Coast Swords")</f>
        <v>South Coast Swords</v>
      </c>
      <c r="J72" s="25" t="s">
        <v>161</v>
      </c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>
      <c r="A73" s="25" t="s">
        <v>62</v>
      </c>
      <c r="B73" s="25" t="s">
        <v>173</v>
      </c>
      <c r="C73" s="26">
        <v>100.0</v>
      </c>
      <c r="D73" s="25" t="s">
        <v>45</v>
      </c>
      <c r="E73" s="25" t="s">
        <v>64</v>
      </c>
      <c r="F73" s="25" t="s">
        <v>20</v>
      </c>
      <c r="G73" s="25" t="s">
        <v>157</v>
      </c>
      <c r="H73" s="27" t="s">
        <v>174</v>
      </c>
      <c r="I73" s="27" t="str">
        <f t="shared" si="2"/>
        <v>South Coast Swords</v>
      </c>
      <c r="J73" s="25" t="s">
        <v>161</v>
      </c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>
      <c r="A74" s="25" t="s">
        <v>62</v>
      </c>
      <c r="B74" s="25" t="s">
        <v>177</v>
      </c>
      <c r="C74" s="26">
        <v>100.0</v>
      </c>
      <c r="D74" s="25" t="s">
        <v>178</v>
      </c>
      <c r="E74" s="25" t="s">
        <v>167</v>
      </c>
      <c r="F74" s="25" t="s">
        <v>20</v>
      </c>
      <c r="G74" s="25" t="s">
        <v>157</v>
      </c>
      <c r="H74" s="27" t="s">
        <v>179</v>
      </c>
      <c r="I74" s="27" t="str">
        <f t="shared" si="2"/>
        <v>South Coast Swords</v>
      </c>
      <c r="J74" s="25" t="s">
        <v>161</v>
      </c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>
      <c r="A75" s="25" t="s">
        <v>62</v>
      </c>
      <c r="B75" s="25" t="s">
        <v>190</v>
      </c>
      <c r="C75" s="26">
        <v>110.0</v>
      </c>
      <c r="D75" s="25" t="s">
        <v>54</v>
      </c>
      <c r="E75" s="25" t="s">
        <v>192</v>
      </c>
      <c r="F75" s="25" t="s">
        <v>20</v>
      </c>
      <c r="G75" s="25" t="s">
        <v>157</v>
      </c>
      <c r="H75" s="27" t="s">
        <v>194</v>
      </c>
      <c r="I75" s="27" t="str">
        <f t="shared" si="2"/>
        <v>South Coast Swords</v>
      </c>
      <c r="J75" s="25" t="s">
        <v>161</v>
      </c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>
      <c r="A76" s="29" t="s">
        <v>210</v>
      </c>
      <c r="B76" s="29" t="s">
        <v>287</v>
      </c>
      <c r="C76" s="30">
        <v>110.0</v>
      </c>
      <c r="D76" s="29" t="s">
        <v>219</v>
      </c>
      <c r="E76" s="29" t="s">
        <v>93</v>
      </c>
      <c r="F76" s="29" t="s">
        <v>60</v>
      </c>
      <c r="G76" s="29" t="s">
        <v>157</v>
      </c>
      <c r="H76" s="31" t="s">
        <v>291</v>
      </c>
      <c r="I76" s="27"/>
      <c r="J76" s="29" t="s">
        <v>159</v>
      </c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>
      <c r="A77" s="7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4" t="s">
        <v>154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7" t="s">
        <v>62</v>
      </c>
      <c r="B79" s="7" t="s">
        <v>163</v>
      </c>
      <c r="C79" s="8">
        <v>80.0</v>
      </c>
      <c r="D79" s="7" t="s">
        <v>18</v>
      </c>
      <c r="E79" s="7" t="s">
        <v>64</v>
      </c>
      <c r="F79" s="7" t="s">
        <v>20</v>
      </c>
      <c r="G79" s="7" t="s">
        <v>164</v>
      </c>
      <c r="H79" s="15" t="s">
        <v>165</v>
      </c>
      <c r="I79" s="13" t="str">
        <f t="shared" ref="I79:I83" si="3">HYPERLINK("https://southcoastswords.com/catalog","South Coast Swords")</f>
        <v>South Coast Swords</v>
      </c>
      <c r="J79" s="7" t="s">
        <v>161</v>
      </c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7" t="s">
        <v>62</v>
      </c>
      <c r="B80" s="7" t="s">
        <v>169</v>
      </c>
      <c r="C80" s="8">
        <v>90.0</v>
      </c>
      <c r="D80" s="7" t="s">
        <v>18</v>
      </c>
      <c r="E80" s="10" t="s">
        <v>93</v>
      </c>
      <c r="F80" s="7" t="s">
        <v>20</v>
      </c>
      <c r="G80" s="7" t="s">
        <v>164</v>
      </c>
      <c r="H80" s="9" t="s">
        <v>170</v>
      </c>
      <c r="I80" s="13" t="str">
        <f t="shared" si="3"/>
        <v>South Coast Swords</v>
      </c>
      <c r="J80" s="7" t="s">
        <v>161</v>
      </c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7" t="s">
        <v>62</v>
      </c>
      <c r="B81" s="7" t="s">
        <v>181</v>
      </c>
      <c r="C81" s="8">
        <v>100.0</v>
      </c>
      <c r="D81" s="7" t="s">
        <v>18</v>
      </c>
      <c r="E81" s="7" t="s">
        <v>167</v>
      </c>
      <c r="F81" s="7" t="s">
        <v>20</v>
      </c>
      <c r="G81" s="7" t="s">
        <v>164</v>
      </c>
      <c r="H81" s="9" t="s">
        <v>182</v>
      </c>
      <c r="I81" s="13" t="str">
        <f t="shared" si="3"/>
        <v>South Coast Swords</v>
      </c>
      <c r="J81" s="7" t="s">
        <v>161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7" t="s">
        <v>62</v>
      </c>
      <c r="B82" s="7" t="s">
        <v>184</v>
      </c>
      <c r="C82" s="8">
        <v>100.0</v>
      </c>
      <c r="D82" s="7" t="s">
        <v>45</v>
      </c>
      <c r="E82" s="7" t="s">
        <v>64</v>
      </c>
      <c r="F82" s="7" t="s">
        <v>20</v>
      </c>
      <c r="G82" s="7" t="s">
        <v>164</v>
      </c>
      <c r="H82" s="9" t="s">
        <v>185</v>
      </c>
      <c r="I82" s="13" t="str">
        <f t="shared" si="3"/>
        <v>South Coast Swords</v>
      </c>
      <c r="J82" s="7" t="s">
        <v>161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7" t="s">
        <v>62</v>
      </c>
      <c r="B83" s="7" t="s">
        <v>197</v>
      </c>
      <c r="C83" s="8">
        <v>110.0</v>
      </c>
      <c r="D83" s="7" t="s">
        <v>54</v>
      </c>
      <c r="E83" s="7" t="s">
        <v>192</v>
      </c>
      <c r="F83" s="7" t="s">
        <v>20</v>
      </c>
      <c r="G83" s="7" t="s">
        <v>164</v>
      </c>
      <c r="H83" s="9" t="s">
        <v>199</v>
      </c>
      <c r="I83" s="13" t="str">
        <f t="shared" si="3"/>
        <v>South Coast Swords</v>
      </c>
      <c r="J83" s="7" t="s">
        <v>161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7" t="s">
        <v>201</v>
      </c>
      <c r="B84" s="7" t="s">
        <v>202</v>
      </c>
      <c r="C84" s="8">
        <v>45.0</v>
      </c>
      <c r="D84" s="7" t="s">
        <v>203</v>
      </c>
      <c r="E84" s="7" t="s">
        <v>153</v>
      </c>
      <c r="F84" s="7" t="s">
        <v>20</v>
      </c>
      <c r="G84" s="7" t="s">
        <v>164</v>
      </c>
      <c r="H84" s="9" t="s">
        <v>205</v>
      </c>
      <c r="I84" s="13" t="str">
        <f>HYPERLINK("http://www.woodenswords.com/Knightshop_Rawlings_Synthetic_Longsword_p/ks-l.htm","PH link")</f>
        <v>PH link</v>
      </c>
      <c r="J84" s="7" t="s">
        <v>159</v>
      </c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7" t="s">
        <v>210</v>
      </c>
      <c r="B85" s="7" t="s">
        <v>211</v>
      </c>
      <c r="C85" s="8">
        <v>115.0</v>
      </c>
      <c r="D85" s="7" t="s">
        <v>112</v>
      </c>
      <c r="E85" s="7" t="s">
        <v>31</v>
      </c>
      <c r="F85" s="7" t="s">
        <v>60</v>
      </c>
      <c r="G85" s="7" t="s">
        <v>164</v>
      </c>
      <c r="H85" s="9" t="s">
        <v>212</v>
      </c>
      <c r="I85" s="2"/>
      <c r="J85" s="7" t="s">
        <v>159</v>
      </c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7" t="s">
        <v>210</v>
      </c>
      <c r="B86" s="7" t="s">
        <v>214</v>
      </c>
      <c r="C86" s="8">
        <v>120.0</v>
      </c>
      <c r="D86" s="7" t="s">
        <v>112</v>
      </c>
      <c r="E86" s="7" t="s">
        <v>31</v>
      </c>
      <c r="F86" s="7" t="s">
        <v>60</v>
      </c>
      <c r="G86" s="7" t="s">
        <v>164</v>
      </c>
      <c r="H86" s="9" t="s">
        <v>215</v>
      </c>
      <c r="I86" s="2"/>
      <c r="J86" s="7" t="s">
        <v>159</v>
      </c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7" t="s">
        <v>210</v>
      </c>
      <c r="B87" s="7" t="s">
        <v>218</v>
      </c>
      <c r="C87" s="8">
        <v>120.0</v>
      </c>
      <c r="D87" s="7" t="s">
        <v>219</v>
      </c>
      <c r="E87" s="7" t="s">
        <v>56</v>
      </c>
      <c r="F87" s="7" t="s">
        <v>60</v>
      </c>
      <c r="G87" s="7" t="s">
        <v>164</v>
      </c>
      <c r="H87" s="9" t="s">
        <v>220</v>
      </c>
      <c r="I87" s="2"/>
      <c r="J87" s="7" t="s">
        <v>159</v>
      </c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7" t="s">
        <v>210</v>
      </c>
      <c r="B88" s="7" t="s">
        <v>224</v>
      </c>
      <c r="C88" s="8">
        <v>125.0</v>
      </c>
      <c r="D88" s="7" t="s">
        <v>219</v>
      </c>
      <c r="E88" s="7" t="s">
        <v>56</v>
      </c>
      <c r="F88" s="7" t="s">
        <v>60</v>
      </c>
      <c r="G88" s="7" t="s">
        <v>164</v>
      </c>
      <c r="H88" s="9" t="s">
        <v>226</v>
      </c>
      <c r="I88" s="2"/>
      <c r="J88" s="7" t="s">
        <v>159</v>
      </c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4" t="s">
        <v>238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7" t="s">
        <v>16</v>
      </c>
      <c r="B91" s="7" t="s">
        <v>242</v>
      </c>
      <c r="C91" s="8">
        <v>580.0</v>
      </c>
      <c r="D91" s="7" t="s">
        <v>243</v>
      </c>
      <c r="E91" s="7" t="s">
        <v>244</v>
      </c>
      <c r="F91" s="7" t="s">
        <v>20</v>
      </c>
      <c r="G91" s="7" t="s">
        <v>245</v>
      </c>
      <c r="H91" s="9" t="s">
        <v>246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7" t="s">
        <v>24</v>
      </c>
      <c r="B92" s="7" t="s">
        <v>248</v>
      </c>
      <c r="C92" s="8">
        <v>470.0</v>
      </c>
      <c r="D92" s="7" t="s">
        <v>112</v>
      </c>
      <c r="E92" s="7" t="s">
        <v>250</v>
      </c>
      <c r="F92" s="7" t="s">
        <v>20</v>
      </c>
      <c r="G92" s="7" t="s">
        <v>245</v>
      </c>
      <c r="H92" s="9" t="s">
        <v>251</v>
      </c>
      <c r="I92" s="2"/>
      <c r="J92" s="7" t="s">
        <v>47</v>
      </c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7" t="s">
        <v>253</v>
      </c>
      <c r="B93" s="7" t="s">
        <v>423</v>
      </c>
      <c r="C93" s="8">
        <v>470.0</v>
      </c>
      <c r="D93" s="7" t="s">
        <v>112</v>
      </c>
      <c r="E93" s="7" t="s">
        <v>256</v>
      </c>
      <c r="F93" s="7" t="s">
        <v>20</v>
      </c>
      <c r="G93" s="7" t="s">
        <v>245</v>
      </c>
      <c r="H93" s="9" t="s">
        <v>257</v>
      </c>
      <c r="I93" s="2"/>
      <c r="J93" s="7" t="s">
        <v>82</v>
      </c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7" t="s">
        <v>253</v>
      </c>
      <c r="B94" s="7" t="s">
        <v>259</v>
      </c>
      <c r="C94" s="8">
        <v>475.0</v>
      </c>
      <c r="D94" s="7" t="s">
        <v>260</v>
      </c>
      <c r="E94" s="7" t="s">
        <v>256</v>
      </c>
      <c r="F94" s="7" t="s">
        <v>20</v>
      </c>
      <c r="G94" s="7" t="s">
        <v>245</v>
      </c>
      <c r="H94" s="9" t="s">
        <v>262</v>
      </c>
      <c r="I94" s="2"/>
      <c r="J94" s="7" t="s">
        <v>82</v>
      </c>
      <c r="K94" s="7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7" t="s">
        <v>91</v>
      </c>
      <c r="B95" s="7" t="s">
        <v>92</v>
      </c>
      <c r="C95" s="8">
        <v>200.0</v>
      </c>
      <c r="D95" s="7" t="s">
        <v>243</v>
      </c>
      <c r="E95" s="7" t="s">
        <v>263</v>
      </c>
      <c r="F95" s="7" t="s">
        <v>86</v>
      </c>
      <c r="G95" s="7" t="s">
        <v>245</v>
      </c>
      <c r="H95" s="9" t="s">
        <v>264</v>
      </c>
      <c r="I95" s="2"/>
      <c r="J95" s="2"/>
      <c r="K95" s="7" t="s">
        <v>266</v>
      </c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7" t="s">
        <v>267</v>
      </c>
      <c r="B96" s="7" t="s">
        <v>268</v>
      </c>
      <c r="C96" s="8">
        <v>425.0</v>
      </c>
      <c r="D96" s="7" t="s">
        <v>112</v>
      </c>
      <c r="E96" s="7" t="s">
        <v>269</v>
      </c>
      <c r="F96" s="7" t="s">
        <v>20</v>
      </c>
      <c r="G96" s="7" t="s">
        <v>245</v>
      </c>
      <c r="H96" s="9" t="s">
        <v>270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7" t="s">
        <v>151</v>
      </c>
      <c r="B97" s="7" t="s">
        <v>245</v>
      </c>
      <c r="C97" s="8">
        <v>390.0</v>
      </c>
      <c r="D97" s="7" t="s">
        <v>271</v>
      </c>
      <c r="E97" s="7" t="s">
        <v>272</v>
      </c>
      <c r="F97" s="7" t="s">
        <v>20</v>
      </c>
      <c r="G97" s="7" t="s">
        <v>245</v>
      </c>
      <c r="H97" s="9" t="s">
        <v>273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7" t="s">
        <v>105</v>
      </c>
      <c r="B98" s="7" t="s">
        <v>274</v>
      </c>
      <c r="C98" s="8">
        <v>225.0</v>
      </c>
      <c r="D98" s="7" t="s">
        <v>275</v>
      </c>
      <c r="E98" s="7" t="s">
        <v>276</v>
      </c>
      <c r="F98" s="7" t="s">
        <v>20</v>
      </c>
      <c r="G98" s="7" t="s">
        <v>245</v>
      </c>
      <c r="H98" s="9" t="s">
        <v>277</v>
      </c>
      <c r="I98" s="12"/>
      <c r="J98" s="2"/>
      <c r="K98" s="7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7" t="s">
        <v>175</v>
      </c>
      <c r="B99" s="7" t="s">
        <v>245</v>
      </c>
      <c r="C99" s="8">
        <v>240.0</v>
      </c>
      <c r="D99" s="7" t="s">
        <v>178</v>
      </c>
      <c r="E99" s="7" t="s">
        <v>278</v>
      </c>
      <c r="F99" s="7" t="s">
        <v>86</v>
      </c>
      <c r="G99" s="7" t="s">
        <v>245</v>
      </c>
      <c r="H99" s="9" t="s">
        <v>279</v>
      </c>
      <c r="I99" s="12"/>
      <c r="J99" s="2"/>
      <c r="K99" s="7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7" t="s">
        <v>117</v>
      </c>
      <c r="B100" s="7" t="s">
        <v>438</v>
      </c>
      <c r="C100" s="8">
        <v>135.0</v>
      </c>
      <c r="D100" s="7" t="s">
        <v>281</v>
      </c>
      <c r="E100" s="7" t="s">
        <v>282</v>
      </c>
      <c r="F100" s="7" t="s">
        <v>86</v>
      </c>
      <c r="G100" s="7" t="s">
        <v>245</v>
      </c>
      <c r="H100" s="9" t="s">
        <v>440</v>
      </c>
      <c r="I100" s="12"/>
      <c r="J100" s="2"/>
      <c r="K100" s="7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7" t="s">
        <v>210</v>
      </c>
      <c r="B101" s="7" t="s">
        <v>284</v>
      </c>
      <c r="C101" s="8">
        <v>225.0</v>
      </c>
      <c r="D101" s="7" t="s">
        <v>112</v>
      </c>
      <c r="E101" s="7" t="s">
        <v>285</v>
      </c>
      <c r="F101" s="7" t="s">
        <v>86</v>
      </c>
      <c r="G101" s="7" t="s">
        <v>245</v>
      </c>
      <c r="H101" s="9" t="s">
        <v>286</v>
      </c>
      <c r="I101" s="12"/>
      <c r="J101" s="2"/>
      <c r="K101" s="7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7" t="s">
        <v>139</v>
      </c>
      <c r="B102" s="7" t="s">
        <v>292</v>
      </c>
      <c r="C102" s="8">
        <v>400.0</v>
      </c>
      <c r="D102" s="7" t="s">
        <v>293</v>
      </c>
      <c r="E102" s="7" t="s">
        <v>294</v>
      </c>
      <c r="F102" s="7" t="s">
        <v>86</v>
      </c>
      <c r="G102" s="7" t="s">
        <v>245</v>
      </c>
      <c r="H102" s="9" t="s">
        <v>295</v>
      </c>
      <c r="I102" s="13" t="str">
        <f>HYPERLINK("https://www.facebook.com/HEMASupplies/","$400 from Scott Brown")</f>
        <v>$400 from Scott Brown</v>
      </c>
      <c r="J102" s="2"/>
      <c r="K102" s="7" t="s">
        <v>296</v>
      </c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16" t="s">
        <v>235</v>
      </c>
      <c r="B103" s="16" t="s">
        <v>297</v>
      </c>
      <c r="C103" s="17">
        <v>195.0</v>
      </c>
      <c r="D103" s="16" t="s">
        <v>281</v>
      </c>
      <c r="E103" s="32" t="s">
        <v>298</v>
      </c>
      <c r="F103" s="16" t="s">
        <v>20</v>
      </c>
      <c r="G103" s="16" t="s">
        <v>245</v>
      </c>
      <c r="H103" s="18" t="s">
        <v>299</v>
      </c>
      <c r="I103" s="33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>
      <c r="A104" s="16" t="s">
        <v>239</v>
      </c>
      <c r="B104" s="16" t="s">
        <v>259</v>
      </c>
      <c r="C104" s="17">
        <v>325.0</v>
      </c>
      <c r="D104" s="16" t="s">
        <v>300</v>
      </c>
      <c r="E104" s="32" t="s">
        <v>301</v>
      </c>
      <c r="F104" s="16" t="s">
        <v>86</v>
      </c>
      <c r="G104" s="16" t="s">
        <v>245</v>
      </c>
      <c r="H104" s="18" t="s">
        <v>302</v>
      </c>
      <c r="I104" s="20" t="str">
        <f>HYPERLINK("https://www.facebook.com/sgtblades/","Facebook w/pricing")</f>
        <v>Facebook w/pricing</v>
      </c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4" t="s">
        <v>303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7" t="s">
        <v>62</v>
      </c>
      <c r="B107" s="7" t="s">
        <v>304</v>
      </c>
      <c r="C107" s="8">
        <v>70.0</v>
      </c>
      <c r="D107" s="7" t="s">
        <v>243</v>
      </c>
      <c r="E107" s="7" t="s">
        <v>244</v>
      </c>
      <c r="F107" s="7" t="s">
        <v>20</v>
      </c>
      <c r="G107" s="7" t="s">
        <v>305</v>
      </c>
      <c r="H107" s="9" t="s">
        <v>306</v>
      </c>
      <c r="I107" s="13" t="str">
        <f t="shared" ref="I107:I108" si="4">HYPERLINK("https://southcoastswords.com/catalog","South Coast Swords")</f>
        <v>South Coast Swords</v>
      </c>
      <c r="J107" s="7" t="s">
        <v>161</v>
      </c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7" t="s">
        <v>62</v>
      </c>
      <c r="B108" s="7" t="s">
        <v>307</v>
      </c>
      <c r="C108" s="8">
        <v>90.0</v>
      </c>
      <c r="D108" s="7" t="s">
        <v>243</v>
      </c>
      <c r="E108" s="7" t="s">
        <v>244</v>
      </c>
      <c r="F108" s="7" t="s">
        <v>20</v>
      </c>
      <c r="G108" s="10" t="s">
        <v>305</v>
      </c>
      <c r="H108" s="9" t="s">
        <v>308</v>
      </c>
      <c r="I108" s="13" t="str">
        <f t="shared" si="4"/>
        <v>South Coast Swords</v>
      </c>
      <c r="J108" s="7" t="s">
        <v>161</v>
      </c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7" t="s">
        <v>201</v>
      </c>
      <c r="B109" s="7" t="s">
        <v>310</v>
      </c>
      <c r="C109" s="8">
        <v>50.0</v>
      </c>
      <c r="D109" s="7" t="s">
        <v>203</v>
      </c>
      <c r="E109" s="7" t="s">
        <v>311</v>
      </c>
      <c r="F109" s="7" t="s">
        <v>20</v>
      </c>
      <c r="G109" s="10" t="s">
        <v>305</v>
      </c>
      <c r="H109" s="9" t="s">
        <v>312</v>
      </c>
      <c r="I109" s="2"/>
      <c r="J109" s="7" t="s">
        <v>159</v>
      </c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7" t="s">
        <v>210</v>
      </c>
      <c r="B110" s="7" t="s">
        <v>314</v>
      </c>
      <c r="C110" s="8">
        <v>115.0</v>
      </c>
      <c r="D110" s="7" t="s">
        <v>203</v>
      </c>
      <c r="E110" s="7" t="s">
        <v>244</v>
      </c>
      <c r="F110" s="7" t="s">
        <v>20</v>
      </c>
      <c r="G110" s="10" t="s">
        <v>305</v>
      </c>
      <c r="H110" s="9" t="s">
        <v>315</v>
      </c>
      <c r="I110" s="2"/>
      <c r="J110" s="7" t="s">
        <v>318</v>
      </c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7" t="s">
        <v>210</v>
      </c>
      <c r="B111" s="7" t="s">
        <v>319</v>
      </c>
      <c r="C111" s="8">
        <v>115.0</v>
      </c>
      <c r="D111" s="7" t="s">
        <v>243</v>
      </c>
      <c r="E111" s="7" t="s">
        <v>320</v>
      </c>
      <c r="F111" s="7" t="s">
        <v>20</v>
      </c>
      <c r="G111" s="7" t="s">
        <v>305</v>
      </c>
      <c r="H111" s="9" t="s">
        <v>321</v>
      </c>
      <c r="I111" s="2"/>
      <c r="J111" s="7" t="s">
        <v>318</v>
      </c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34" t="s">
        <v>309</v>
      </c>
    </row>
    <row r="114">
      <c r="A114" s="35" t="s">
        <v>16</v>
      </c>
      <c r="B114" s="35" t="s">
        <v>313</v>
      </c>
      <c r="C114" s="36">
        <v>460.0</v>
      </c>
      <c r="D114" s="35" t="s">
        <v>112</v>
      </c>
      <c r="E114" s="37" t="s">
        <v>256</v>
      </c>
      <c r="F114" s="35" t="s">
        <v>20</v>
      </c>
      <c r="G114" s="35" t="s">
        <v>316</v>
      </c>
      <c r="H114" s="38" t="s">
        <v>317</v>
      </c>
      <c r="I114" s="40"/>
      <c r="J114" s="35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>
      <c r="A115" s="10" t="s">
        <v>322</v>
      </c>
      <c r="B115" s="10" t="s">
        <v>323</v>
      </c>
      <c r="C115" s="42">
        <v>460.0</v>
      </c>
      <c r="D115" s="10" t="s">
        <v>112</v>
      </c>
      <c r="E115" s="10" t="s">
        <v>324</v>
      </c>
      <c r="F115" s="10" t="s">
        <v>20</v>
      </c>
      <c r="G115" s="35" t="s">
        <v>316</v>
      </c>
      <c r="H115" s="15" t="s">
        <v>325</v>
      </c>
    </row>
    <row r="116">
      <c r="A116" s="10" t="s">
        <v>322</v>
      </c>
      <c r="B116" s="10" t="s">
        <v>326</v>
      </c>
      <c r="C116" s="42">
        <v>440.0</v>
      </c>
      <c r="D116" s="10" t="s">
        <v>112</v>
      </c>
      <c r="E116" s="10" t="s">
        <v>324</v>
      </c>
      <c r="F116" s="10" t="s">
        <v>20</v>
      </c>
      <c r="G116" s="35" t="s">
        <v>316</v>
      </c>
      <c r="H116" s="15" t="s">
        <v>327</v>
      </c>
    </row>
    <row r="117">
      <c r="A117" s="10" t="s">
        <v>253</v>
      </c>
      <c r="B117" s="10" t="s">
        <v>328</v>
      </c>
      <c r="C117" s="42">
        <v>395.0</v>
      </c>
      <c r="D117" s="10" t="s">
        <v>219</v>
      </c>
      <c r="E117" s="10" t="s">
        <v>324</v>
      </c>
      <c r="F117" s="10" t="s">
        <v>20</v>
      </c>
      <c r="G117" s="35" t="s">
        <v>316</v>
      </c>
      <c r="H117" s="15" t="s">
        <v>329</v>
      </c>
    </row>
    <row r="118">
      <c r="A118" s="10" t="s">
        <v>330</v>
      </c>
      <c r="B118" s="10" t="s">
        <v>331</v>
      </c>
      <c r="C118" s="42">
        <v>280.0</v>
      </c>
      <c r="D118" s="10" t="s">
        <v>275</v>
      </c>
      <c r="E118" s="10" t="s">
        <v>332</v>
      </c>
      <c r="F118" s="10" t="s">
        <v>60</v>
      </c>
      <c r="G118" s="35" t="s">
        <v>316</v>
      </c>
      <c r="H118" s="15" t="s">
        <v>333</v>
      </c>
      <c r="K118" s="10" t="s">
        <v>129</v>
      </c>
    </row>
    <row r="119">
      <c r="A119" s="10" t="s">
        <v>105</v>
      </c>
      <c r="B119" s="10" t="s">
        <v>334</v>
      </c>
      <c r="C119" s="42">
        <v>245.0</v>
      </c>
      <c r="D119" s="10" t="s">
        <v>219</v>
      </c>
      <c r="E119" s="10" t="s">
        <v>332</v>
      </c>
      <c r="F119" s="10" t="s">
        <v>60</v>
      </c>
      <c r="G119" s="35" t="s">
        <v>316</v>
      </c>
      <c r="H119" s="15" t="s">
        <v>335</v>
      </c>
    </row>
    <row r="120">
      <c r="A120" s="10" t="s">
        <v>175</v>
      </c>
      <c r="B120" s="10" t="s">
        <v>336</v>
      </c>
      <c r="C120" s="42">
        <v>145.0</v>
      </c>
      <c r="D120" s="10" t="s">
        <v>112</v>
      </c>
      <c r="E120" s="10" t="s">
        <v>244</v>
      </c>
      <c r="F120" s="10" t="s">
        <v>86</v>
      </c>
      <c r="G120" s="35" t="s">
        <v>316</v>
      </c>
      <c r="H120" s="15" t="s">
        <v>337</v>
      </c>
    </row>
    <row r="121">
      <c r="A121" s="10" t="s">
        <v>338</v>
      </c>
      <c r="B121" s="10" t="s">
        <v>339</v>
      </c>
      <c r="C121" s="42">
        <v>355.0</v>
      </c>
      <c r="D121" s="10" t="s">
        <v>275</v>
      </c>
      <c r="E121" s="10" t="s">
        <v>332</v>
      </c>
      <c r="F121" s="10" t="s">
        <v>20</v>
      </c>
      <c r="G121" s="35" t="s">
        <v>316</v>
      </c>
      <c r="H121" s="15" t="s">
        <v>340</v>
      </c>
    </row>
    <row r="122">
      <c r="A122" s="10" t="s">
        <v>139</v>
      </c>
      <c r="B122" s="10" t="s">
        <v>341</v>
      </c>
      <c r="C122" s="10" t="s">
        <v>342</v>
      </c>
      <c r="D122" s="10" t="s">
        <v>134</v>
      </c>
      <c r="E122" s="10" t="s">
        <v>324</v>
      </c>
      <c r="F122" s="10" t="s">
        <v>86</v>
      </c>
      <c r="G122" s="35" t="s">
        <v>316</v>
      </c>
      <c r="H122" s="15" t="s">
        <v>344</v>
      </c>
    </row>
    <row r="123">
      <c r="A123" s="10" t="s">
        <v>139</v>
      </c>
      <c r="B123" s="10" t="s">
        <v>348</v>
      </c>
      <c r="C123" s="10" t="s">
        <v>342</v>
      </c>
      <c r="D123" s="10" t="s">
        <v>260</v>
      </c>
      <c r="E123" s="10" t="s">
        <v>311</v>
      </c>
      <c r="F123" s="10" t="s">
        <v>86</v>
      </c>
      <c r="G123" s="35" t="s">
        <v>316</v>
      </c>
      <c r="H123" s="15" t="s">
        <v>344</v>
      </c>
    </row>
    <row r="124">
      <c r="A124" s="43" t="s">
        <v>235</v>
      </c>
      <c r="B124" s="10" t="s">
        <v>334</v>
      </c>
      <c r="C124" s="42">
        <v>195.0</v>
      </c>
      <c r="D124" s="10" t="s">
        <v>275</v>
      </c>
      <c r="E124" s="10" t="s">
        <v>324</v>
      </c>
      <c r="F124" s="10" t="s">
        <v>20</v>
      </c>
      <c r="G124" s="35" t="s">
        <v>316</v>
      </c>
      <c r="H124" s="15" t="s">
        <v>362</v>
      </c>
    </row>
    <row r="125">
      <c r="A125" s="43" t="s">
        <v>235</v>
      </c>
      <c r="B125" s="10" t="s">
        <v>366</v>
      </c>
      <c r="C125" s="42">
        <v>250.0</v>
      </c>
      <c r="D125" s="10" t="s">
        <v>178</v>
      </c>
      <c r="E125" s="10" t="s">
        <v>282</v>
      </c>
      <c r="F125" s="10" t="s">
        <v>20</v>
      </c>
      <c r="G125" s="35" t="s">
        <v>316</v>
      </c>
      <c r="H125" s="15" t="s">
        <v>367</v>
      </c>
    </row>
    <row r="126">
      <c r="A126" s="21" t="s">
        <v>143</v>
      </c>
      <c r="B126" s="10" t="s">
        <v>371</v>
      </c>
      <c r="C126" s="42">
        <v>170.0</v>
      </c>
      <c r="D126" s="10" t="s">
        <v>112</v>
      </c>
      <c r="E126" s="10" t="s">
        <v>372</v>
      </c>
      <c r="F126" s="10" t="s">
        <v>86</v>
      </c>
      <c r="G126" s="35" t="s">
        <v>316</v>
      </c>
      <c r="H126" s="15" t="s">
        <v>374</v>
      </c>
    </row>
    <row r="127">
      <c r="A127" s="10" t="s">
        <v>143</v>
      </c>
      <c r="B127" s="10" t="s">
        <v>380</v>
      </c>
      <c r="C127" s="42">
        <v>190.0</v>
      </c>
      <c r="D127" s="10" t="s">
        <v>382</v>
      </c>
      <c r="E127" s="10" t="s">
        <v>282</v>
      </c>
      <c r="F127" s="10" t="s">
        <v>86</v>
      </c>
      <c r="G127" s="35" t="s">
        <v>316</v>
      </c>
      <c r="H127" s="15" t="s">
        <v>383</v>
      </c>
    </row>
    <row r="129">
      <c r="A129" s="34" t="s">
        <v>387</v>
      </c>
    </row>
    <row r="130">
      <c r="A130" s="10" t="s">
        <v>388</v>
      </c>
      <c r="B130" s="10" t="s">
        <v>389</v>
      </c>
      <c r="C130" s="42">
        <v>87.0</v>
      </c>
      <c r="D130" s="10" t="s">
        <v>293</v>
      </c>
      <c r="E130" s="10" t="s">
        <v>390</v>
      </c>
      <c r="F130" s="10" t="s">
        <v>20</v>
      </c>
      <c r="G130" s="10" t="s">
        <v>391</v>
      </c>
      <c r="H130" s="15" t="s">
        <v>393</v>
      </c>
    </row>
    <row r="131">
      <c r="A131" s="10" t="s">
        <v>400</v>
      </c>
      <c r="B131" s="10" t="s">
        <v>401</v>
      </c>
      <c r="C131" s="42">
        <v>62.0</v>
      </c>
      <c r="D131" s="10" t="s">
        <v>300</v>
      </c>
      <c r="E131" s="10" t="s">
        <v>402</v>
      </c>
      <c r="F131" s="10" t="s">
        <v>20</v>
      </c>
      <c r="G131" s="10" t="s">
        <v>391</v>
      </c>
      <c r="H131" s="15" t="s">
        <v>403</v>
      </c>
    </row>
    <row r="132">
      <c r="A132" s="10" t="s">
        <v>210</v>
      </c>
      <c r="B132" s="10" t="s">
        <v>406</v>
      </c>
      <c r="C132" s="42">
        <v>115.0</v>
      </c>
      <c r="D132" s="10" t="s">
        <v>203</v>
      </c>
      <c r="E132" s="10" t="s">
        <v>372</v>
      </c>
      <c r="F132" s="10" t="s">
        <v>20</v>
      </c>
      <c r="G132" s="10" t="s">
        <v>391</v>
      </c>
      <c r="H132" s="15" t="s">
        <v>407</v>
      </c>
    </row>
    <row r="133">
      <c r="A133" s="10" t="s">
        <v>210</v>
      </c>
      <c r="B133" s="10" t="s">
        <v>410</v>
      </c>
      <c r="C133" s="42">
        <v>115.0</v>
      </c>
      <c r="D133" s="10" t="s">
        <v>271</v>
      </c>
      <c r="E133" s="10" t="s">
        <v>311</v>
      </c>
      <c r="F133" s="10" t="s">
        <v>20</v>
      </c>
      <c r="G133" s="10" t="s">
        <v>391</v>
      </c>
      <c r="H133" s="15" t="s">
        <v>411</v>
      </c>
    </row>
    <row r="134">
      <c r="A134" s="10" t="s">
        <v>210</v>
      </c>
      <c r="B134" s="10" t="s">
        <v>416</v>
      </c>
      <c r="C134" s="42">
        <v>115.0</v>
      </c>
      <c r="D134" s="10" t="s">
        <v>260</v>
      </c>
      <c r="E134" s="10" t="s">
        <v>311</v>
      </c>
      <c r="F134" s="10" t="s">
        <v>20</v>
      </c>
      <c r="G134" s="10" t="s">
        <v>391</v>
      </c>
      <c r="H134" s="15" t="s">
        <v>417</v>
      </c>
    </row>
    <row r="135">
      <c r="A135" s="10" t="s">
        <v>210</v>
      </c>
      <c r="B135" s="10" t="s">
        <v>421</v>
      </c>
      <c r="C135" s="42">
        <v>70.0</v>
      </c>
      <c r="D135" s="10" t="s">
        <v>293</v>
      </c>
      <c r="E135" s="10" t="s">
        <v>250</v>
      </c>
      <c r="F135" s="10" t="s">
        <v>20</v>
      </c>
      <c r="G135" s="10" t="s">
        <v>391</v>
      </c>
      <c r="H135" s="15" t="s">
        <v>422</v>
      </c>
    </row>
    <row r="137">
      <c r="A137" s="34" t="s">
        <v>343</v>
      </c>
    </row>
    <row r="138">
      <c r="A138" s="10" t="s">
        <v>253</v>
      </c>
      <c r="B138" s="10" t="s">
        <v>345</v>
      </c>
      <c r="C138" s="10" t="s">
        <v>342</v>
      </c>
      <c r="D138" s="10" t="s">
        <v>342</v>
      </c>
      <c r="E138" s="10" t="s">
        <v>342</v>
      </c>
      <c r="F138" s="10" t="s">
        <v>342</v>
      </c>
      <c r="G138" s="10" t="s">
        <v>470</v>
      </c>
      <c r="H138" s="15" t="s">
        <v>347</v>
      </c>
      <c r="J138" s="10"/>
      <c r="K138" s="10"/>
    </row>
    <row r="139">
      <c r="A139" s="10" t="s">
        <v>253</v>
      </c>
      <c r="B139" s="10" t="s">
        <v>349</v>
      </c>
      <c r="C139" s="42">
        <v>190.0</v>
      </c>
      <c r="D139" s="10" t="s">
        <v>350</v>
      </c>
      <c r="E139" s="10" t="s">
        <v>351</v>
      </c>
      <c r="F139" s="10" t="s">
        <v>60</v>
      </c>
      <c r="G139" s="10" t="s">
        <v>352</v>
      </c>
      <c r="H139" s="15" t="s">
        <v>353</v>
      </c>
      <c r="J139" s="10"/>
      <c r="K139" s="10"/>
    </row>
    <row r="140">
      <c r="A140" s="10" t="s">
        <v>354</v>
      </c>
      <c r="B140" s="10" t="s">
        <v>355</v>
      </c>
      <c r="C140" s="42">
        <v>15.0</v>
      </c>
      <c r="D140" s="10" t="s">
        <v>356</v>
      </c>
      <c r="E140" s="10" t="s">
        <v>357</v>
      </c>
      <c r="F140" s="10" t="s">
        <v>358</v>
      </c>
      <c r="G140" s="10" t="s">
        <v>359</v>
      </c>
      <c r="H140" s="15" t="s">
        <v>360</v>
      </c>
      <c r="J140" s="10"/>
      <c r="K140" s="10"/>
    </row>
    <row r="141">
      <c r="A141" s="10" t="s">
        <v>330</v>
      </c>
      <c r="B141" s="10" t="s">
        <v>345</v>
      </c>
      <c r="C141" s="10" t="s">
        <v>342</v>
      </c>
      <c r="D141" s="10" t="s">
        <v>342</v>
      </c>
      <c r="E141" s="10" t="s">
        <v>342</v>
      </c>
      <c r="F141" s="10" t="s">
        <v>20</v>
      </c>
      <c r="G141" s="10" t="s">
        <v>470</v>
      </c>
      <c r="H141" s="15" t="s">
        <v>361</v>
      </c>
      <c r="J141" s="10" t="s">
        <v>363</v>
      </c>
      <c r="K141" s="10" t="s">
        <v>129</v>
      </c>
    </row>
    <row r="142">
      <c r="A142" s="10" t="s">
        <v>267</v>
      </c>
      <c r="B142" s="10" t="s">
        <v>345</v>
      </c>
      <c r="C142" s="10" t="s">
        <v>342</v>
      </c>
      <c r="D142" s="10" t="s">
        <v>342</v>
      </c>
      <c r="E142" s="10" t="s">
        <v>342</v>
      </c>
      <c r="F142" s="10" t="s">
        <v>20</v>
      </c>
      <c r="G142" s="10" t="s">
        <v>470</v>
      </c>
      <c r="H142" s="15" t="s">
        <v>365</v>
      </c>
      <c r="J142" s="10" t="s">
        <v>363</v>
      </c>
      <c r="K142" s="10" t="s">
        <v>364</v>
      </c>
    </row>
    <row r="143">
      <c r="A143" s="10" t="s">
        <v>267</v>
      </c>
      <c r="B143" s="10" t="s">
        <v>368</v>
      </c>
      <c r="C143" s="42">
        <v>75.0</v>
      </c>
      <c r="D143" s="10" t="s">
        <v>350</v>
      </c>
      <c r="E143" s="10" t="s">
        <v>369</v>
      </c>
      <c r="F143" s="10" t="s">
        <v>86</v>
      </c>
      <c r="G143" s="10" t="s">
        <v>352</v>
      </c>
      <c r="H143" s="15" t="s">
        <v>370</v>
      </c>
      <c r="K143" s="10"/>
    </row>
    <row r="144">
      <c r="A144" s="10" t="s">
        <v>373</v>
      </c>
      <c r="B144" s="10" t="s">
        <v>345</v>
      </c>
      <c r="C144" s="10" t="s">
        <v>342</v>
      </c>
      <c r="D144" s="10" t="s">
        <v>342</v>
      </c>
      <c r="E144" s="10" t="s">
        <v>342</v>
      </c>
      <c r="F144" s="10" t="s">
        <v>20</v>
      </c>
      <c r="G144" s="10" t="s">
        <v>470</v>
      </c>
      <c r="H144" s="15" t="s">
        <v>375</v>
      </c>
      <c r="K144" s="10" t="s">
        <v>364</v>
      </c>
    </row>
    <row r="145">
      <c r="A145" s="10" t="s">
        <v>210</v>
      </c>
      <c r="B145" s="10" t="s">
        <v>376</v>
      </c>
      <c r="C145" s="42">
        <v>22.0</v>
      </c>
      <c r="D145" s="10" t="s">
        <v>377</v>
      </c>
      <c r="E145" s="10" t="s">
        <v>351</v>
      </c>
      <c r="F145" s="10" t="s">
        <v>358</v>
      </c>
      <c r="G145" s="10" t="s">
        <v>378</v>
      </c>
      <c r="H145" s="15" t="s">
        <v>379</v>
      </c>
    </row>
    <row r="146">
      <c r="A146" s="10" t="s">
        <v>210</v>
      </c>
      <c r="B146" s="10" t="s">
        <v>381</v>
      </c>
      <c r="C146" s="42">
        <v>35.0</v>
      </c>
      <c r="D146" s="10" t="s">
        <v>377</v>
      </c>
      <c r="E146" s="10" t="s">
        <v>351</v>
      </c>
      <c r="F146" s="10" t="s">
        <v>358</v>
      </c>
      <c r="G146" s="10" t="s">
        <v>378</v>
      </c>
      <c r="H146" s="15" t="s">
        <v>384</v>
      </c>
    </row>
    <row r="147">
      <c r="A147" s="10" t="s">
        <v>210</v>
      </c>
      <c r="B147" s="10" t="s">
        <v>385</v>
      </c>
      <c r="C147" s="42">
        <v>35.0</v>
      </c>
      <c r="D147" s="10" t="s">
        <v>377</v>
      </c>
      <c r="E147" s="10" t="s">
        <v>351</v>
      </c>
      <c r="F147" s="10" t="s">
        <v>358</v>
      </c>
      <c r="G147" s="10" t="s">
        <v>378</v>
      </c>
      <c r="H147" s="15" t="s">
        <v>386</v>
      </c>
    </row>
    <row r="148">
      <c r="A148" s="10" t="s">
        <v>139</v>
      </c>
      <c r="B148" s="10" t="s">
        <v>392</v>
      </c>
      <c r="C148" s="10" t="s">
        <v>342</v>
      </c>
      <c r="D148" s="10" t="s">
        <v>342</v>
      </c>
      <c r="E148" s="10" t="s">
        <v>342</v>
      </c>
      <c r="F148" s="10" t="s">
        <v>342</v>
      </c>
      <c r="G148" s="10" t="s">
        <v>471</v>
      </c>
      <c r="H148" s="15" t="s">
        <v>395</v>
      </c>
      <c r="K148" s="10" t="s">
        <v>392</v>
      </c>
    </row>
    <row r="149">
      <c r="A149" s="10" t="s">
        <v>396</v>
      </c>
      <c r="B149" s="10" t="s">
        <v>397</v>
      </c>
      <c r="C149" s="44">
        <v>45.0</v>
      </c>
      <c r="D149" s="10" t="s">
        <v>350</v>
      </c>
      <c r="E149" s="10" t="s">
        <v>398</v>
      </c>
      <c r="F149" s="10" t="s">
        <v>20</v>
      </c>
      <c r="G149" s="10" t="s">
        <v>352</v>
      </c>
      <c r="H149" s="15" t="s">
        <v>399</v>
      </c>
    </row>
    <row r="150">
      <c r="A150" s="10" t="s">
        <v>396</v>
      </c>
      <c r="B150" s="10" t="s">
        <v>404</v>
      </c>
      <c r="C150" s="44">
        <v>45.0</v>
      </c>
      <c r="D150" s="10" t="s">
        <v>350</v>
      </c>
      <c r="E150" s="10" t="s">
        <v>357</v>
      </c>
      <c r="F150" s="10" t="s">
        <v>20</v>
      </c>
      <c r="G150" s="10" t="s">
        <v>352</v>
      </c>
      <c r="H150" s="15" t="s">
        <v>405</v>
      </c>
    </row>
    <row r="151">
      <c r="A151" s="10" t="s">
        <v>396</v>
      </c>
      <c r="B151" s="10" t="s">
        <v>408</v>
      </c>
      <c r="C151" s="44">
        <v>45.0</v>
      </c>
      <c r="D151" s="10" t="s">
        <v>350</v>
      </c>
      <c r="E151" s="10" t="s">
        <v>351</v>
      </c>
      <c r="F151" s="10" t="s">
        <v>20</v>
      </c>
      <c r="G151" s="10" t="s">
        <v>352</v>
      </c>
      <c r="H151" s="15" t="s">
        <v>409</v>
      </c>
    </row>
    <row r="152">
      <c r="A152" s="10" t="s">
        <v>412</v>
      </c>
      <c r="B152" s="10" t="s">
        <v>413</v>
      </c>
      <c r="C152" s="42">
        <v>14.0</v>
      </c>
      <c r="D152" s="10" t="s">
        <v>377</v>
      </c>
      <c r="E152" s="10" t="s">
        <v>414</v>
      </c>
      <c r="F152" s="10" t="s">
        <v>358</v>
      </c>
      <c r="G152" s="10" t="s">
        <v>378</v>
      </c>
      <c r="H152" s="15" t="s">
        <v>415</v>
      </c>
    </row>
    <row r="153">
      <c r="A153" s="10" t="s">
        <v>412</v>
      </c>
      <c r="B153" s="10" t="s">
        <v>418</v>
      </c>
      <c r="C153" s="42">
        <v>14.0</v>
      </c>
      <c r="D153" s="10" t="s">
        <v>377</v>
      </c>
      <c r="E153" s="10" t="s">
        <v>419</v>
      </c>
      <c r="F153" s="10" t="s">
        <v>358</v>
      </c>
      <c r="G153" s="10" t="s">
        <v>378</v>
      </c>
      <c r="H153" s="15" t="s">
        <v>420</v>
      </c>
    </row>
    <row r="155">
      <c r="A155" s="45" t="s">
        <v>472</v>
      </c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>
      <c r="A156" s="16" t="s">
        <v>436</v>
      </c>
      <c r="B156" s="16" t="s">
        <v>473</v>
      </c>
      <c r="C156" s="17">
        <v>270.0</v>
      </c>
      <c r="D156" s="47" t="s">
        <v>474</v>
      </c>
      <c r="E156" s="47" t="s">
        <v>475</v>
      </c>
      <c r="F156" s="16" t="s">
        <v>86</v>
      </c>
      <c r="G156" s="16" t="s">
        <v>21</v>
      </c>
      <c r="H156" s="18" t="s">
        <v>476</v>
      </c>
      <c r="I156" s="19"/>
      <c r="J156" s="16"/>
      <c r="K156" s="48" t="s">
        <v>477</v>
      </c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>
      <c r="A157" s="16" t="s">
        <v>436</v>
      </c>
      <c r="B157" s="16" t="s">
        <v>478</v>
      </c>
      <c r="C157" s="17">
        <v>270.0</v>
      </c>
      <c r="D157" s="47" t="s">
        <v>474</v>
      </c>
      <c r="E157" s="47" t="s">
        <v>475</v>
      </c>
      <c r="F157" s="16" t="s">
        <v>86</v>
      </c>
      <c r="G157" s="16" t="s">
        <v>21</v>
      </c>
      <c r="H157" s="18" t="s">
        <v>479</v>
      </c>
      <c r="I157" s="19"/>
      <c r="J157" s="16"/>
      <c r="K157" s="48" t="s">
        <v>477</v>
      </c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>
      <c r="A158" s="16" t="s">
        <v>436</v>
      </c>
      <c r="B158" s="16" t="s">
        <v>480</v>
      </c>
      <c r="C158" s="17">
        <v>245.0</v>
      </c>
      <c r="D158" s="47" t="s">
        <v>474</v>
      </c>
      <c r="E158" s="47" t="s">
        <v>475</v>
      </c>
      <c r="F158" s="16" t="s">
        <v>86</v>
      </c>
      <c r="G158" s="16" t="s">
        <v>21</v>
      </c>
      <c r="H158" s="18" t="s">
        <v>481</v>
      </c>
      <c r="I158" s="19"/>
      <c r="J158" s="16"/>
      <c r="K158" s="48" t="s">
        <v>477</v>
      </c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>
      <c r="A159" s="16" t="s">
        <v>83</v>
      </c>
      <c r="B159" s="16" t="s">
        <v>255</v>
      </c>
      <c r="C159" s="17">
        <v>250.0</v>
      </c>
      <c r="D159" s="16" t="s">
        <v>18</v>
      </c>
      <c r="E159" s="16" t="s">
        <v>276</v>
      </c>
      <c r="F159" s="47" t="s">
        <v>482</v>
      </c>
      <c r="G159" s="16" t="s">
        <v>245</v>
      </c>
      <c r="H159" s="49" t="str">
        <f>HYPERLINK("https://swordequip.com/shop/historical-european-martial-arts-hema/steel-practice-langes-messer-long-knife-by-szymon-chlebowski/","Sword Equip Messer page")</f>
        <v>Sword Equip Messer page</v>
      </c>
      <c r="I159" s="19"/>
      <c r="J159" s="19"/>
      <c r="K159" s="16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>
      <c r="A160" s="16" t="s">
        <v>483</v>
      </c>
      <c r="B160" s="16" t="s">
        <v>171</v>
      </c>
      <c r="C160" s="47" t="s">
        <v>484</v>
      </c>
      <c r="D160" s="47" t="s">
        <v>474</v>
      </c>
      <c r="E160" s="47" t="s">
        <v>475</v>
      </c>
      <c r="F160" s="47" t="s">
        <v>482</v>
      </c>
      <c r="G160" s="47" t="s">
        <v>482</v>
      </c>
      <c r="H160" s="18" t="s">
        <v>485</v>
      </c>
      <c r="I160" s="19"/>
      <c r="J160" s="16"/>
      <c r="K160" s="16" t="s">
        <v>486</v>
      </c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>
      <c r="A161" s="16" t="s">
        <v>487</v>
      </c>
      <c r="B161" s="16" t="s">
        <v>488</v>
      </c>
      <c r="C161" s="50" t="s">
        <v>484</v>
      </c>
      <c r="D161" s="16" t="s">
        <v>26</v>
      </c>
      <c r="E161" s="16" t="s">
        <v>148</v>
      </c>
      <c r="F161" s="16" t="s">
        <v>86</v>
      </c>
      <c r="G161" s="16" t="s">
        <v>21</v>
      </c>
      <c r="H161" s="18" t="s">
        <v>489</v>
      </c>
      <c r="I161" s="19"/>
      <c r="J161" s="16"/>
      <c r="K161" s="16" t="s">
        <v>490</v>
      </c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>
      <c r="A162" s="16" t="s">
        <v>491</v>
      </c>
      <c r="B162" s="19"/>
      <c r="C162" s="47" t="s">
        <v>484</v>
      </c>
      <c r="D162" s="47" t="s">
        <v>474</v>
      </c>
      <c r="E162" s="47" t="s">
        <v>475</v>
      </c>
      <c r="F162" s="47" t="s">
        <v>482</v>
      </c>
      <c r="G162" s="47" t="s">
        <v>482</v>
      </c>
      <c r="H162" s="18" t="s">
        <v>492</v>
      </c>
      <c r="I162" s="19"/>
      <c r="J162" s="16"/>
      <c r="K162" s="16" t="s">
        <v>493</v>
      </c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>
      <c r="A163" s="16" t="s">
        <v>125</v>
      </c>
      <c r="B163" s="16" t="s">
        <v>494</v>
      </c>
      <c r="C163" s="47" t="s">
        <v>484</v>
      </c>
      <c r="D163" s="16" t="s">
        <v>45</v>
      </c>
      <c r="E163" s="16" t="s">
        <v>96</v>
      </c>
      <c r="F163" s="16" t="s">
        <v>86</v>
      </c>
      <c r="G163" s="16" t="s">
        <v>21</v>
      </c>
      <c r="H163" s="49" t="str">
        <f>HYPERLINK("https://www.facebook.com/malleusmartialis/photos/?tab=album&amp;album_id=576339469226685","Kobra Album - FB")</f>
        <v>Kobra Album - FB</v>
      </c>
      <c r="I163" s="19"/>
      <c r="J163" s="19"/>
      <c r="K163" s="16" t="s">
        <v>490</v>
      </c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>
      <c r="A164" s="16" t="s">
        <v>495</v>
      </c>
      <c r="B164" s="16" t="s">
        <v>166</v>
      </c>
      <c r="C164" s="47" t="s">
        <v>484</v>
      </c>
      <c r="D164" s="16" t="s">
        <v>496</v>
      </c>
      <c r="E164" s="16" t="s">
        <v>497</v>
      </c>
      <c r="F164" s="47" t="s">
        <v>482</v>
      </c>
      <c r="G164" s="47" t="s">
        <v>482</v>
      </c>
      <c r="H164" s="18" t="s">
        <v>498</v>
      </c>
      <c r="I164" s="19"/>
      <c r="J164" s="16"/>
      <c r="K164" s="16" t="s">
        <v>493</v>
      </c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>
      <c r="A165" s="16" t="s">
        <v>495</v>
      </c>
      <c r="B165" s="16" t="s">
        <v>499</v>
      </c>
      <c r="C165" s="47" t="s">
        <v>484</v>
      </c>
      <c r="D165" s="16" t="s">
        <v>496</v>
      </c>
      <c r="E165" s="16" t="s">
        <v>500</v>
      </c>
      <c r="F165" s="47" t="s">
        <v>482</v>
      </c>
      <c r="G165" s="47" t="s">
        <v>482</v>
      </c>
      <c r="H165" s="18" t="s">
        <v>498</v>
      </c>
      <c r="I165" s="19"/>
      <c r="J165" s="16"/>
      <c r="K165" s="16" t="s">
        <v>493</v>
      </c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>
      <c r="A166" s="16" t="s">
        <v>495</v>
      </c>
      <c r="B166" s="16" t="s">
        <v>501</v>
      </c>
      <c r="C166" s="47" t="s">
        <v>484</v>
      </c>
      <c r="D166" s="47" t="s">
        <v>474</v>
      </c>
      <c r="E166" s="47" t="s">
        <v>475</v>
      </c>
      <c r="F166" s="47" t="s">
        <v>482</v>
      </c>
      <c r="G166" s="47" t="s">
        <v>482</v>
      </c>
      <c r="H166" s="18" t="s">
        <v>502</v>
      </c>
      <c r="I166" s="19"/>
      <c r="J166" s="16"/>
      <c r="K166" s="16" t="s">
        <v>493</v>
      </c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>
      <c r="A167" s="16" t="s">
        <v>503</v>
      </c>
      <c r="B167" s="19"/>
      <c r="C167" s="47" t="s">
        <v>484</v>
      </c>
      <c r="D167" s="47" t="s">
        <v>474</v>
      </c>
      <c r="E167" s="47" t="s">
        <v>475</v>
      </c>
      <c r="F167" s="47" t="s">
        <v>482</v>
      </c>
      <c r="G167" s="47" t="s">
        <v>482</v>
      </c>
      <c r="H167" s="18" t="s">
        <v>504</v>
      </c>
      <c r="I167" s="19"/>
      <c r="J167" s="16"/>
      <c r="K167" s="16" t="s">
        <v>493</v>
      </c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>
      <c r="A168" s="16" t="s">
        <v>239</v>
      </c>
      <c r="B168" s="16" t="s">
        <v>505</v>
      </c>
      <c r="C168" s="17">
        <v>325.0</v>
      </c>
      <c r="D168" s="47" t="s">
        <v>474</v>
      </c>
      <c r="E168" s="47" t="s">
        <v>475</v>
      </c>
      <c r="F168" s="16" t="s">
        <v>20</v>
      </c>
      <c r="G168" s="16" t="s">
        <v>32</v>
      </c>
      <c r="H168" s="49" t="str">
        <f>HYPERLINK("https://www.facebook.com/sgtblades/photos/a.314586168598654.73290.308499185874019/1252245561499372/?type=1&amp;theater","I-Beam Prototype post")</f>
        <v>I-Beam Prototype post</v>
      </c>
      <c r="I168" s="19"/>
      <c r="J168" s="19"/>
      <c r="K168" s="16" t="s">
        <v>506</v>
      </c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>
      <c r="A169" s="16" t="s">
        <v>143</v>
      </c>
      <c r="B169" s="19"/>
      <c r="C169" s="17">
        <v>200.0</v>
      </c>
      <c r="D169" s="16" t="s">
        <v>45</v>
      </c>
      <c r="E169" s="16" t="s">
        <v>96</v>
      </c>
      <c r="F169" s="47" t="s">
        <v>482</v>
      </c>
      <c r="G169" s="47" t="s">
        <v>482</v>
      </c>
      <c r="H169" s="18" t="s">
        <v>507</v>
      </c>
      <c r="I169" s="49" t="str">
        <f>HYPERLINK("http://www.schwertschmiedeviktor.de/","Alt")</f>
        <v>Alt</v>
      </c>
      <c r="J169" s="49" t="str">
        <f>HYPERLINK("http://www.swordsviktor.com/sword/hema-training-fencing","Another alt")</f>
        <v>Another alt</v>
      </c>
      <c r="K169" s="49" t="str">
        <f>HYPERLINK("http://www.woodenswords.com/product_p/feder.vb.standard.1.htm","$265 from PH")</f>
        <v>$265 from PH</v>
      </c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  <row r="1032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</row>
    <row r="1033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</row>
    <row r="1034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</row>
    <row r="1035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</row>
    <row r="1036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</row>
    <row r="1037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</row>
    <row r="1038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</row>
    <row r="1039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</row>
    <row r="1040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</row>
    <row r="1041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</row>
    <row r="1042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</row>
    <row r="1043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</row>
    <row r="1044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</row>
    <row r="1045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</row>
    <row r="1046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</row>
    <row r="1047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</row>
    <row r="1048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</row>
    <row r="1049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</row>
    <row r="1050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</row>
    <row r="1051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</row>
    <row r="1052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</row>
    <row r="1053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</row>
    <row r="1054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</row>
    <row r="1055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</row>
    <row r="1056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</row>
    <row r="1057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</row>
    <row r="1058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</row>
    <row r="1059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</row>
    <row r="1060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</row>
    <row r="1061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</row>
    <row r="1062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</row>
    <row r="1063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</row>
    <row r="1064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</row>
    <row r="1065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</row>
    <row r="1066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</row>
    <row r="1067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</row>
    <row r="1068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</row>
    <row r="1069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</row>
    <row r="1070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</row>
    <row r="1071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</row>
    <row r="1072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</row>
    <row r="1073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</row>
    <row r="1074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</row>
    <row r="1075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</row>
    <row r="1076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</row>
    <row r="1077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</row>
    <row r="1078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</row>
    <row r="1079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</row>
    <row r="1080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</row>
    <row r="1081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</row>
  </sheetData>
  <mergeCells count="5">
    <mergeCell ref="A1:Z1"/>
    <mergeCell ref="A2:Z2"/>
    <mergeCell ref="A113:Z113"/>
    <mergeCell ref="A129:Z129"/>
    <mergeCell ref="A137:Z137"/>
  </mergeCells>
  <hyperlinks>
    <hyperlink r:id="rId1" ref="H6"/>
    <hyperlink r:id="rId2" ref="H7"/>
    <hyperlink r:id="rId3" ref="H8"/>
    <hyperlink r:id="rId4" ref="H9"/>
    <hyperlink r:id="rId5" ref="H10"/>
    <hyperlink r:id="rId6" ref="H11"/>
    <hyperlink r:id="rId7" ref="H12"/>
    <hyperlink r:id="rId8" ref="H13"/>
    <hyperlink r:id="rId9" ref="H14"/>
    <hyperlink r:id="rId10" ref="H15"/>
    <hyperlink r:id="rId11" ref="H16"/>
    <hyperlink r:id="rId12" ref="H17"/>
    <hyperlink r:id="rId13" ref="H18"/>
    <hyperlink r:id="rId14" ref="H19"/>
    <hyperlink r:id="rId15" ref="H20"/>
    <hyperlink r:id="rId16" ref="H21"/>
    <hyperlink r:id="rId17" ref="H22"/>
    <hyperlink r:id="rId18" ref="H23"/>
    <hyperlink r:id="rId19" ref="H24"/>
    <hyperlink r:id="rId20" ref="H25"/>
    <hyperlink r:id="rId21" ref="H26"/>
    <hyperlink r:id="rId22" ref="H27"/>
    <hyperlink r:id="rId23" ref="H28"/>
    <hyperlink r:id="rId24" ref="H29"/>
    <hyperlink r:id="rId25" ref="H30"/>
    <hyperlink r:id="rId26" ref="H31"/>
    <hyperlink r:id="rId27" ref="H32"/>
    <hyperlink r:id="rId28" ref="H33"/>
    <hyperlink r:id="rId29" ref="H34"/>
    <hyperlink r:id="rId30" ref="H35"/>
    <hyperlink r:id="rId31" ref="H38"/>
    <hyperlink r:id="rId32" ref="H39"/>
    <hyperlink r:id="rId33" ref="H40"/>
    <hyperlink r:id="rId34" ref="H41"/>
    <hyperlink r:id="rId35" ref="H42"/>
    <hyperlink r:id="rId36" ref="H43"/>
    <hyperlink r:id="rId37" ref="H44"/>
    <hyperlink r:id="rId38" location="FederSchwert" ref="H45"/>
    <hyperlink r:id="rId39" ref="H46"/>
    <hyperlink r:id="rId40" ref="H47"/>
    <hyperlink r:id="rId41" ref="H48"/>
    <hyperlink r:id="rId42" ref="H51"/>
    <hyperlink r:id="rId43" ref="H52"/>
    <hyperlink r:id="rId44" ref="H53"/>
    <hyperlink r:id="rId45" ref="H54"/>
    <hyperlink r:id="rId46" ref="H55"/>
    <hyperlink r:id="rId47" ref="H56"/>
    <hyperlink r:id="rId48" ref="H57"/>
    <hyperlink r:id="rId49" ref="H58"/>
    <hyperlink r:id="rId50" ref="H59"/>
    <hyperlink r:id="rId51" ref="H60"/>
    <hyperlink r:id="rId52" ref="H62"/>
    <hyperlink r:id="rId53" ref="H63"/>
    <hyperlink r:id="rId54" ref="H64"/>
    <hyperlink r:id="rId55" ref="H65"/>
    <hyperlink r:id="rId56" ref="H66"/>
    <hyperlink r:id="rId57" ref="H67"/>
    <hyperlink r:id="rId58" ref="H68"/>
    <hyperlink r:id="rId59" ref="H69"/>
    <hyperlink r:id="rId60" ref="H72"/>
    <hyperlink r:id="rId61" ref="H73"/>
    <hyperlink r:id="rId62" ref="H74"/>
    <hyperlink r:id="rId63" ref="H75"/>
    <hyperlink r:id="rId64" ref="H76"/>
    <hyperlink r:id="rId65" ref="H79"/>
    <hyperlink r:id="rId66" ref="H80"/>
    <hyperlink r:id="rId67" ref="H81"/>
    <hyperlink r:id="rId68" ref="H82"/>
    <hyperlink r:id="rId69" ref="H83"/>
    <hyperlink r:id="rId70" ref="H84"/>
    <hyperlink r:id="rId71" ref="H85"/>
    <hyperlink r:id="rId72" ref="H86"/>
    <hyperlink r:id="rId73" ref="H87"/>
    <hyperlink r:id="rId74" ref="H88"/>
    <hyperlink r:id="rId75" ref="H91"/>
    <hyperlink r:id="rId76" ref="H92"/>
    <hyperlink r:id="rId77" ref="H93"/>
    <hyperlink r:id="rId78" ref="H94"/>
    <hyperlink r:id="rId79" ref="H95"/>
    <hyperlink r:id="rId80" ref="H96"/>
    <hyperlink r:id="rId81" ref="H97"/>
    <hyperlink r:id="rId82" ref="H98"/>
    <hyperlink r:id="rId83" ref="H99"/>
    <hyperlink r:id="rId84" ref="H100"/>
    <hyperlink r:id="rId85" ref="H101"/>
    <hyperlink r:id="rId86" ref="H102"/>
    <hyperlink r:id="rId87" ref="H103"/>
    <hyperlink r:id="rId88" location="grossMesser2" ref="H104"/>
    <hyperlink r:id="rId89" ref="H107"/>
    <hyperlink r:id="rId90" ref="H108"/>
    <hyperlink r:id="rId91" ref="H109"/>
    <hyperlink r:id="rId92" ref="H110"/>
    <hyperlink r:id="rId93" ref="H111"/>
    <hyperlink r:id="rId94" ref="H114"/>
    <hyperlink r:id="rId95" ref="H115"/>
    <hyperlink r:id="rId96" ref="H116"/>
    <hyperlink r:id="rId97" ref="H117"/>
    <hyperlink r:id="rId98" ref="H118"/>
    <hyperlink r:id="rId99" ref="H119"/>
    <hyperlink r:id="rId100" ref="H120"/>
    <hyperlink r:id="rId101" ref="H121"/>
    <hyperlink r:id="rId102" ref="H122"/>
    <hyperlink r:id="rId103" ref="H123"/>
    <hyperlink r:id="rId104" ref="H124"/>
    <hyperlink r:id="rId105" ref="H125"/>
    <hyperlink r:id="rId106" ref="H126"/>
    <hyperlink r:id="rId107" ref="H127"/>
    <hyperlink r:id="rId108" ref="H130"/>
    <hyperlink r:id="rId109" ref="H131"/>
    <hyperlink r:id="rId110" ref="H132"/>
    <hyperlink r:id="rId111" ref="H133"/>
    <hyperlink r:id="rId112" ref="H134"/>
    <hyperlink r:id="rId113" ref="H135"/>
    <hyperlink r:id="rId114" ref="H138"/>
    <hyperlink r:id="rId115" ref="H139"/>
    <hyperlink r:id="rId116" ref="H140"/>
    <hyperlink r:id="rId117" ref="H141"/>
    <hyperlink r:id="rId118" ref="H142"/>
    <hyperlink r:id="rId119" ref="H143"/>
    <hyperlink r:id="rId120" ref="H144"/>
    <hyperlink r:id="rId121" ref="H145"/>
    <hyperlink r:id="rId122" ref="H146"/>
    <hyperlink r:id="rId123" ref="H147"/>
    <hyperlink r:id="rId124" ref="H148"/>
    <hyperlink r:id="rId125" ref="H149"/>
    <hyperlink r:id="rId126" ref="H150"/>
    <hyperlink r:id="rId127" ref="H151"/>
    <hyperlink r:id="rId128" ref="H152"/>
    <hyperlink r:id="rId129" ref="H153"/>
    <hyperlink r:id="rId130" ref="H156"/>
    <hyperlink r:id="rId131" ref="H157"/>
    <hyperlink r:id="rId132" ref="H158"/>
    <hyperlink r:id="rId133" ref="H160"/>
    <hyperlink r:id="rId134" ref="H161"/>
    <hyperlink r:id="rId135" ref="H162"/>
    <hyperlink r:id="rId136" ref="H164"/>
    <hyperlink r:id="rId137" ref="H165"/>
    <hyperlink r:id="rId138" ref="H166"/>
    <hyperlink r:id="rId139" ref="H167"/>
    <hyperlink r:id="rId140" ref="H169"/>
  </hyperlinks>
  <drawing r:id="rId14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29"/>
    <col customWidth="1" min="2" max="2" width="30.71"/>
    <col customWidth="1" min="3" max="3" width="11.43"/>
    <col customWidth="1" min="4" max="4" width="7.29"/>
    <col customWidth="1" min="5" max="5" width="13.57"/>
    <col customWidth="1" min="6" max="6" width="9.71"/>
    <col customWidth="1" min="7" max="7" width="11.57"/>
    <col customWidth="1" min="8" max="8" width="77.86"/>
    <col customWidth="1" min="9" max="9" width="20.0"/>
    <col customWidth="1" min="10" max="10" width="10.86"/>
    <col customWidth="1" min="11" max="11" width="35.57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12</v>
      </c>
      <c r="B2" s="5"/>
      <c r="C2" s="5"/>
      <c r="D2" s="6"/>
      <c r="E2" s="6"/>
      <c r="F2" s="5"/>
      <c r="G2" s="5"/>
      <c r="H2" s="6"/>
      <c r="I2" s="5"/>
      <c r="J2" s="6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7" t="s">
        <v>16</v>
      </c>
      <c r="B3" s="7" t="s">
        <v>17</v>
      </c>
      <c r="C3" s="8">
        <v>490.0</v>
      </c>
      <c r="D3" s="7" t="s">
        <v>18</v>
      </c>
      <c r="E3" s="7" t="s">
        <v>19</v>
      </c>
      <c r="F3" s="7" t="s">
        <v>20</v>
      </c>
      <c r="G3" s="7" t="s">
        <v>21</v>
      </c>
      <c r="H3" s="9" t="s">
        <v>22</v>
      </c>
      <c r="I3" s="2"/>
      <c r="J3" s="7" t="s">
        <v>23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7" t="s">
        <v>24</v>
      </c>
      <c r="B4" s="7" t="s">
        <v>25</v>
      </c>
      <c r="C4" s="8">
        <v>460.0</v>
      </c>
      <c r="D4" s="7" t="s">
        <v>26</v>
      </c>
      <c r="E4" s="7" t="s">
        <v>27</v>
      </c>
      <c r="F4" s="7" t="s">
        <v>20</v>
      </c>
      <c r="G4" s="7" t="s">
        <v>21</v>
      </c>
      <c r="H4" s="9" t="s">
        <v>29</v>
      </c>
      <c r="I4" s="2"/>
      <c r="J4" s="7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7" t="s">
        <v>24</v>
      </c>
      <c r="B5" s="7" t="s">
        <v>35</v>
      </c>
      <c r="C5" s="8">
        <v>480.0</v>
      </c>
      <c r="D5" s="7" t="s">
        <v>26</v>
      </c>
      <c r="E5" s="7" t="s">
        <v>27</v>
      </c>
      <c r="F5" s="7" t="s">
        <v>20</v>
      </c>
      <c r="G5" s="7" t="s">
        <v>21</v>
      </c>
      <c r="H5" s="9" t="s">
        <v>39</v>
      </c>
      <c r="I5" s="2"/>
      <c r="J5" s="7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24</v>
      </c>
      <c r="B6" s="7" t="s">
        <v>43</v>
      </c>
      <c r="C6" s="8">
        <v>490.0</v>
      </c>
      <c r="D6" s="7" t="s">
        <v>45</v>
      </c>
      <c r="E6" s="7" t="s">
        <v>27</v>
      </c>
      <c r="F6" s="7" t="s">
        <v>20</v>
      </c>
      <c r="G6" s="7" t="s">
        <v>21</v>
      </c>
      <c r="H6" s="9" t="s">
        <v>46</v>
      </c>
      <c r="I6" s="2"/>
      <c r="J6" s="7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7" t="s">
        <v>24</v>
      </c>
      <c r="B7" s="7" t="s">
        <v>49</v>
      </c>
      <c r="C7" s="8">
        <v>520.0</v>
      </c>
      <c r="D7" s="7" t="s">
        <v>45</v>
      </c>
      <c r="E7" s="7" t="s">
        <v>27</v>
      </c>
      <c r="F7" s="7" t="s">
        <v>20</v>
      </c>
      <c r="G7" s="7" t="s">
        <v>21</v>
      </c>
      <c r="H7" s="9" t="s">
        <v>51</v>
      </c>
      <c r="I7" s="2"/>
      <c r="J7" s="7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7" t="s">
        <v>55</v>
      </c>
      <c r="B8" s="7" t="s">
        <v>57</v>
      </c>
      <c r="C8" s="8">
        <v>438.0</v>
      </c>
      <c r="D8" s="7" t="s">
        <v>18</v>
      </c>
      <c r="E8" s="7" t="s">
        <v>59</v>
      </c>
      <c r="F8" s="7" t="s">
        <v>60</v>
      </c>
      <c r="G8" s="7" t="s">
        <v>21</v>
      </c>
      <c r="H8" s="9" t="s">
        <v>61</v>
      </c>
      <c r="I8" s="2"/>
      <c r="J8" s="7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7" t="s">
        <v>55</v>
      </c>
      <c r="B9" s="7" t="s">
        <v>66</v>
      </c>
      <c r="C9" s="8">
        <v>460.0</v>
      </c>
      <c r="D9" s="7" t="s">
        <v>18</v>
      </c>
      <c r="E9" s="7" t="s">
        <v>67</v>
      </c>
      <c r="F9" s="7" t="s">
        <v>60</v>
      </c>
      <c r="G9" s="7" t="s">
        <v>21</v>
      </c>
      <c r="H9" s="9" t="s">
        <v>68</v>
      </c>
      <c r="I9" s="2"/>
      <c r="J9" s="7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7" t="s">
        <v>69</v>
      </c>
      <c r="B10" s="7" t="s">
        <v>73</v>
      </c>
      <c r="C10" s="8">
        <v>580.0</v>
      </c>
      <c r="D10" s="7" t="s">
        <v>41</v>
      </c>
      <c r="E10" s="7" t="s">
        <v>56</v>
      </c>
      <c r="F10" s="7" t="s">
        <v>60</v>
      </c>
      <c r="G10" s="7" t="s">
        <v>21</v>
      </c>
      <c r="H10" s="9" t="s">
        <v>74</v>
      </c>
      <c r="I10" s="2"/>
      <c r="J10" s="7" t="s">
        <v>23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7" t="s">
        <v>75</v>
      </c>
      <c r="B11" s="7" t="s">
        <v>21</v>
      </c>
      <c r="C11" s="8">
        <v>335.0</v>
      </c>
      <c r="D11" s="7" t="s">
        <v>18</v>
      </c>
      <c r="E11" s="7" t="s">
        <v>80</v>
      </c>
      <c r="F11" s="7" t="s">
        <v>60</v>
      </c>
      <c r="G11" s="7" t="s">
        <v>21</v>
      </c>
      <c r="H11" s="9" t="s">
        <v>81</v>
      </c>
      <c r="I11" s="2"/>
      <c r="J11" s="7" t="s">
        <v>82</v>
      </c>
      <c r="K11" s="7" t="s">
        <v>85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7" t="s">
        <v>75</v>
      </c>
      <c r="B12" s="7" t="s">
        <v>88</v>
      </c>
      <c r="C12" s="8">
        <v>375.0</v>
      </c>
      <c r="D12" s="7" t="s">
        <v>45</v>
      </c>
      <c r="E12" s="7" t="s">
        <v>89</v>
      </c>
      <c r="F12" s="7" t="s">
        <v>60</v>
      </c>
      <c r="G12" s="7" t="s">
        <v>21</v>
      </c>
      <c r="H12" s="9" t="s">
        <v>90</v>
      </c>
      <c r="I12" s="2"/>
      <c r="J12" s="7" t="s">
        <v>82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7" t="s">
        <v>94</v>
      </c>
      <c r="B13" s="7" t="s">
        <v>95</v>
      </c>
      <c r="C13" s="8">
        <v>250.0</v>
      </c>
      <c r="D13" s="7" t="s">
        <v>18</v>
      </c>
      <c r="E13" s="7" t="s">
        <v>96</v>
      </c>
      <c r="F13" s="7" t="s">
        <v>60</v>
      </c>
      <c r="G13" s="7" t="s">
        <v>21</v>
      </c>
      <c r="H13" s="9" t="s">
        <v>97</v>
      </c>
      <c r="I13" s="12"/>
      <c r="J13" s="7"/>
      <c r="K13" s="7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7" t="s">
        <v>83</v>
      </c>
      <c r="B14" s="7" t="s">
        <v>102</v>
      </c>
      <c r="C14" s="8">
        <v>200.0</v>
      </c>
      <c r="D14" s="7" t="s">
        <v>30</v>
      </c>
      <c r="E14" s="7" t="s">
        <v>103</v>
      </c>
      <c r="F14" s="7" t="s">
        <v>86</v>
      </c>
      <c r="G14" s="7" t="s">
        <v>21</v>
      </c>
      <c r="H14" s="9" t="s">
        <v>104</v>
      </c>
      <c r="I14" s="13" t="str">
        <f t="shared" ref="I14:I15" si="1">HYPERLINK("https://swordequip.com/shop/historical-european-martial-arts-hema/steel-2-handed-federshwert-by-szymon-chlebowski/","$370 from SwordEquip")</f>
        <v>$370 from SwordEquip</v>
      </c>
      <c r="J14" s="7"/>
      <c r="K14" s="7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7" t="s">
        <v>83</v>
      </c>
      <c r="B15" s="7" t="s">
        <v>110</v>
      </c>
      <c r="C15" s="8">
        <v>370.0</v>
      </c>
      <c r="D15" s="7" t="s">
        <v>112</v>
      </c>
      <c r="E15" s="7" t="s">
        <v>103</v>
      </c>
      <c r="F15" s="7" t="s">
        <v>86</v>
      </c>
      <c r="G15" s="7" t="s">
        <v>21</v>
      </c>
      <c r="H15" s="9" t="s">
        <v>113</v>
      </c>
      <c r="I15" s="13" t="str">
        <f t="shared" si="1"/>
        <v>$370 from SwordEquip</v>
      </c>
      <c r="J15" s="7"/>
      <c r="K15" s="1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7" t="s">
        <v>91</v>
      </c>
      <c r="B16" s="7" t="s">
        <v>21</v>
      </c>
      <c r="C16" s="8">
        <v>480.0</v>
      </c>
      <c r="D16" s="7" t="s">
        <v>41</v>
      </c>
      <c r="E16" s="7" t="s">
        <v>89</v>
      </c>
      <c r="F16" s="7" t="s">
        <v>86</v>
      </c>
      <c r="G16" s="7" t="s">
        <v>21</v>
      </c>
      <c r="H16" s="9" t="s">
        <v>118</v>
      </c>
      <c r="I16" s="2"/>
      <c r="J16" s="7"/>
      <c r="K16" s="7" t="s">
        <v>98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7" t="s">
        <v>99</v>
      </c>
      <c r="B17" s="7" t="s">
        <v>123</v>
      </c>
      <c r="C17" s="8">
        <v>280.0</v>
      </c>
      <c r="D17" s="7" t="s">
        <v>107</v>
      </c>
      <c r="E17" s="7" t="s">
        <v>124</v>
      </c>
      <c r="F17" s="7" t="s">
        <v>60</v>
      </c>
      <c r="G17" s="7" t="s">
        <v>21</v>
      </c>
      <c r="H17" s="9" t="s">
        <v>127</v>
      </c>
      <c r="I17" s="2"/>
      <c r="J17" s="7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7" t="s">
        <v>99</v>
      </c>
      <c r="B18" s="7" t="s">
        <v>130</v>
      </c>
      <c r="C18" s="8">
        <v>280.0</v>
      </c>
      <c r="D18" s="7" t="s">
        <v>45</v>
      </c>
      <c r="E18" s="7" t="s">
        <v>124</v>
      </c>
      <c r="F18" s="7" t="s">
        <v>60</v>
      </c>
      <c r="G18" s="7" t="s">
        <v>21</v>
      </c>
      <c r="H18" s="9" t="s">
        <v>131</v>
      </c>
      <c r="I18" s="2"/>
      <c r="J18" s="7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7" t="s">
        <v>137</v>
      </c>
      <c r="B19" s="7" t="s">
        <v>138</v>
      </c>
      <c r="C19" s="8">
        <v>400.0</v>
      </c>
      <c r="D19" s="7" t="s">
        <v>45</v>
      </c>
      <c r="E19" s="10" t="s">
        <v>93</v>
      </c>
      <c r="F19" s="7" t="s">
        <v>20</v>
      </c>
      <c r="G19" s="7" t="s">
        <v>21</v>
      </c>
      <c r="H19" s="9" t="s">
        <v>141</v>
      </c>
      <c r="I19" s="2"/>
      <c r="J19" s="7"/>
      <c r="K19" s="7" t="s">
        <v>145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7" t="s">
        <v>146</v>
      </c>
      <c r="B20" s="7" t="s">
        <v>147</v>
      </c>
      <c r="C20" s="8">
        <v>1150.0</v>
      </c>
      <c r="D20" s="7" t="s">
        <v>26</v>
      </c>
      <c r="E20" s="7" t="s">
        <v>148</v>
      </c>
      <c r="F20" s="7" t="s">
        <v>20</v>
      </c>
      <c r="G20" s="7" t="s">
        <v>21</v>
      </c>
      <c r="H20" s="9" t="s">
        <v>149</v>
      </c>
      <c r="I20" s="2"/>
      <c r="J20" s="7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7" t="s">
        <v>151</v>
      </c>
      <c r="B21" s="7" t="s">
        <v>152</v>
      </c>
      <c r="C21" s="8">
        <v>280.0</v>
      </c>
      <c r="D21" s="7" t="s">
        <v>45</v>
      </c>
      <c r="E21" s="7" t="s">
        <v>153</v>
      </c>
      <c r="F21" s="7" t="s">
        <v>86</v>
      </c>
      <c r="G21" s="7" t="s">
        <v>21</v>
      </c>
      <c r="H21" s="9" t="s">
        <v>155</v>
      </c>
      <c r="I21" s="13" t="str">
        <f>HYPERLINK("http://www.woodenswords.com/product_p/ensiferstandard.htm","$360 from PH")</f>
        <v>$360 from PH</v>
      </c>
      <c r="J21" s="7" t="s">
        <v>159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7" t="s">
        <v>151</v>
      </c>
      <c r="B22" s="7" t="s">
        <v>160</v>
      </c>
      <c r="C22" s="8">
        <v>300.0</v>
      </c>
      <c r="D22" s="7" t="s">
        <v>30</v>
      </c>
      <c r="E22" s="7" t="s">
        <v>64</v>
      </c>
      <c r="F22" s="7" t="s">
        <v>86</v>
      </c>
      <c r="G22" s="7" t="s">
        <v>21</v>
      </c>
      <c r="H22" s="9" t="s">
        <v>162</v>
      </c>
      <c r="I22" s="2"/>
      <c r="J22" s="7" t="s">
        <v>159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0" customHeight="1">
      <c r="A23" s="7" t="s">
        <v>151</v>
      </c>
      <c r="B23" s="7" t="s">
        <v>166</v>
      </c>
      <c r="C23" s="8">
        <v>330.0</v>
      </c>
      <c r="D23" s="7" t="s">
        <v>107</v>
      </c>
      <c r="E23" s="7" t="s">
        <v>167</v>
      </c>
      <c r="F23" s="7" t="s">
        <v>86</v>
      </c>
      <c r="G23" s="7" t="s">
        <v>21</v>
      </c>
      <c r="H23" s="9" t="s">
        <v>168</v>
      </c>
      <c r="I23" s="13" t="str">
        <f>HYPERLINK("http://www.woodenswords.com/product_p/ensiferlong.htm","$450 from PH")</f>
        <v>$450 from PH</v>
      </c>
      <c r="J23" s="7" t="s">
        <v>159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7" t="s">
        <v>105</v>
      </c>
      <c r="B24" s="7" t="s">
        <v>171</v>
      </c>
      <c r="C24" s="8">
        <v>200.0</v>
      </c>
      <c r="D24" s="7" t="s">
        <v>107</v>
      </c>
      <c r="E24" s="10" t="s">
        <v>64</v>
      </c>
      <c r="F24" s="7" t="s">
        <v>60</v>
      </c>
      <c r="G24" s="7" t="s">
        <v>21</v>
      </c>
      <c r="H24" s="9" t="s">
        <v>172</v>
      </c>
      <c r="I24" s="2"/>
      <c r="J24" s="7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6" t="s">
        <v>175</v>
      </c>
      <c r="B25" s="16" t="s">
        <v>176</v>
      </c>
      <c r="C25" s="17">
        <v>190.0</v>
      </c>
      <c r="D25" s="16" t="s">
        <v>30</v>
      </c>
      <c r="E25" s="7" t="s">
        <v>167</v>
      </c>
      <c r="F25" s="16" t="s">
        <v>86</v>
      </c>
      <c r="G25" s="16" t="s">
        <v>21</v>
      </c>
      <c r="H25" s="18" t="s">
        <v>180</v>
      </c>
      <c r="I25" s="19"/>
      <c r="J25" s="16"/>
      <c r="K25" s="16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>
      <c r="A26" s="16" t="s">
        <v>175</v>
      </c>
      <c r="B26" s="16" t="s">
        <v>102</v>
      </c>
      <c r="C26" s="17">
        <v>270.0</v>
      </c>
      <c r="D26" s="16" t="s">
        <v>30</v>
      </c>
      <c r="E26" s="7" t="s">
        <v>167</v>
      </c>
      <c r="F26" s="16" t="s">
        <v>86</v>
      </c>
      <c r="G26" s="16" t="s">
        <v>21</v>
      </c>
      <c r="H26" s="18" t="s">
        <v>183</v>
      </c>
      <c r="I26" s="19"/>
      <c r="J26" s="16"/>
      <c r="K26" s="16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>
      <c r="A27" s="16" t="s">
        <v>186</v>
      </c>
      <c r="B27" s="16" t="s">
        <v>187</v>
      </c>
      <c r="C27" s="17">
        <v>200.0</v>
      </c>
      <c r="D27" s="16" t="s">
        <v>41</v>
      </c>
      <c r="E27" s="16" t="s">
        <v>67</v>
      </c>
      <c r="F27" s="16" t="s">
        <v>86</v>
      </c>
      <c r="G27" s="16" t="s">
        <v>21</v>
      </c>
      <c r="H27" s="18" t="s">
        <v>188</v>
      </c>
      <c r="I27" s="19"/>
      <c r="J27" s="16"/>
      <c r="K27" s="16" t="s">
        <v>189</v>
      </c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>
      <c r="A28" s="7" t="s">
        <v>191</v>
      </c>
      <c r="B28" s="7" t="s">
        <v>193</v>
      </c>
      <c r="C28" s="8">
        <v>175.0</v>
      </c>
      <c r="D28" s="7" t="s">
        <v>54</v>
      </c>
      <c r="E28" s="7" t="s">
        <v>124</v>
      </c>
      <c r="F28" s="7" t="s">
        <v>86</v>
      </c>
      <c r="G28" s="7" t="s">
        <v>21</v>
      </c>
      <c r="H28" s="9" t="s">
        <v>195</v>
      </c>
      <c r="I28" s="2"/>
      <c r="J28" s="7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7" t="s">
        <v>125</v>
      </c>
      <c r="B29" s="7" t="s">
        <v>196</v>
      </c>
      <c r="C29" s="8">
        <v>380.0</v>
      </c>
      <c r="D29" s="7" t="s">
        <v>18</v>
      </c>
      <c r="E29" s="7" t="s">
        <v>96</v>
      </c>
      <c r="F29" s="7" t="s">
        <v>86</v>
      </c>
      <c r="G29" s="7" t="s">
        <v>21</v>
      </c>
      <c r="H29" s="11" t="s">
        <v>198</v>
      </c>
      <c r="I29" s="2"/>
      <c r="J29" s="7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7" t="s">
        <v>125</v>
      </c>
      <c r="B30" s="7" t="s">
        <v>200</v>
      </c>
      <c r="C30" s="8">
        <v>355.0</v>
      </c>
      <c r="D30" s="7" t="s">
        <v>71</v>
      </c>
      <c r="E30" s="7" t="s">
        <v>96</v>
      </c>
      <c r="F30" s="7" t="s">
        <v>86</v>
      </c>
      <c r="G30" s="7" t="s">
        <v>21</v>
      </c>
      <c r="H30" s="11" t="s">
        <v>204</v>
      </c>
      <c r="I30" s="2"/>
      <c r="J30" s="7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7" t="s">
        <v>206</v>
      </c>
      <c r="B31" s="7" t="s">
        <v>207</v>
      </c>
      <c r="C31" s="8">
        <v>280.0</v>
      </c>
      <c r="D31" s="7" t="s">
        <v>26</v>
      </c>
      <c r="E31" s="7" t="s">
        <v>208</v>
      </c>
      <c r="F31" s="7" t="s">
        <v>60</v>
      </c>
      <c r="G31" s="7" t="s">
        <v>21</v>
      </c>
      <c r="H31" s="11" t="s">
        <v>209</v>
      </c>
      <c r="I31" s="2"/>
      <c r="J31" s="7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7" t="s">
        <v>206</v>
      </c>
      <c r="B32" s="7" t="s">
        <v>213</v>
      </c>
      <c r="C32" s="8">
        <v>345.0</v>
      </c>
      <c r="D32" s="7" t="s">
        <v>178</v>
      </c>
      <c r="E32" s="7" t="s">
        <v>208</v>
      </c>
      <c r="F32" s="7" t="s">
        <v>60</v>
      </c>
      <c r="G32" s="7" t="s">
        <v>21</v>
      </c>
      <c r="H32" s="11" t="s">
        <v>209</v>
      </c>
      <c r="I32" s="2"/>
      <c r="J32" s="7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7" t="s">
        <v>216</v>
      </c>
      <c r="B33" s="7" t="s">
        <v>217</v>
      </c>
      <c r="C33" s="8">
        <v>300.0</v>
      </c>
      <c r="D33" s="7" t="s">
        <v>18</v>
      </c>
      <c r="E33" s="7" t="s">
        <v>59</v>
      </c>
      <c r="F33" s="7" t="s">
        <v>86</v>
      </c>
      <c r="G33" s="7" t="s">
        <v>21</v>
      </c>
      <c r="H33" s="11" t="str">
        <f>HYPERLINK("http://www.reddragonarmoury.co.uk/wp-content/uploads/2014/08/Red-Dragon-Products-CLUB-FEDER.jpg","RDClubFederInfoSheet")</f>
        <v>RDClubFederInfoSheet</v>
      </c>
      <c r="I33" s="2"/>
      <c r="J33" s="7"/>
      <c r="K33" s="7" t="s">
        <v>221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7" t="s">
        <v>216</v>
      </c>
      <c r="B34" s="7" t="s">
        <v>222</v>
      </c>
      <c r="C34" s="8">
        <v>300.0</v>
      </c>
      <c r="D34" s="7" t="s">
        <v>18</v>
      </c>
      <c r="E34" s="7" t="s">
        <v>59</v>
      </c>
      <c r="F34" s="7" t="s">
        <v>86</v>
      </c>
      <c r="G34" s="7" t="s">
        <v>21</v>
      </c>
      <c r="H34" s="11" t="str">
        <f>HYPERLINK("http://www.reddragonarmoury.co.uk/wp-content/uploads/2014/08/Red-Dragon-Products-MEYER-FEDER.jpg","RDMeyerFederInfoSheet")</f>
        <v>RDMeyerFederInfoSheet</v>
      </c>
      <c r="I34" s="2"/>
      <c r="J34" s="7"/>
      <c r="K34" s="7" t="s">
        <v>221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7" t="s">
        <v>139</v>
      </c>
      <c r="B35" s="7" t="s">
        <v>223</v>
      </c>
      <c r="C35" s="8">
        <v>210.0</v>
      </c>
      <c r="D35" s="7" t="s">
        <v>18</v>
      </c>
      <c r="E35" s="10" t="s">
        <v>64</v>
      </c>
      <c r="F35" s="7" t="s">
        <v>86</v>
      </c>
      <c r="G35" s="7" t="s">
        <v>21</v>
      </c>
      <c r="H35" s="9" t="s">
        <v>225</v>
      </c>
      <c r="I35" s="2"/>
      <c r="J35" s="7" t="s">
        <v>227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7" t="s">
        <v>139</v>
      </c>
      <c r="B36" s="7" t="s">
        <v>228</v>
      </c>
      <c r="C36" s="8">
        <v>240.0</v>
      </c>
      <c r="D36" s="7" t="s">
        <v>30</v>
      </c>
      <c r="E36" s="10" t="s">
        <v>89</v>
      </c>
      <c r="F36" s="7" t="s">
        <v>86</v>
      </c>
      <c r="G36" s="7" t="s">
        <v>21</v>
      </c>
      <c r="H36" s="9" t="s">
        <v>229</v>
      </c>
      <c r="I36" s="2"/>
      <c r="J36" s="7" t="s">
        <v>227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7" t="s">
        <v>139</v>
      </c>
      <c r="B37" s="7" t="s">
        <v>230</v>
      </c>
      <c r="C37" s="8">
        <v>250.0</v>
      </c>
      <c r="D37" s="7" t="s">
        <v>107</v>
      </c>
      <c r="E37" s="10" t="s">
        <v>89</v>
      </c>
      <c r="F37" s="7" t="s">
        <v>86</v>
      </c>
      <c r="G37" s="7" t="s">
        <v>21</v>
      </c>
      <c r="H37" s="9" t="s">
        <v>229</v>
      </c>
      <c r="I37" s="2"/>
      <c r="J37" s="7" t="s">
        <v>227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7" t="s">
        <v>139</v>
      </c>
      <c r="B38" s="7" t="s">
        <v>231</v>
      </c>
      <c r="C38" s="8">
        <v>290.0</v>
      </c>
      <c r="D38" s="7" t="s">
        <v>232</v>
      </c>
      <c r="E38" s="10" t="s">
        <v>89</v>
      </c>
      <c r="F38" s="7" t="s">
        <v>86</v>
      </c>
      <c r="G38" s="7" t="s">
        <v>21</v>
      </c>
      <c r="H38" s="9" t="s">
        <v>229</v>
      </c>
      <c r="I38" s="2"/>
      <c r="J38" s="7" t="s">
        <v>227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7" t="s">
        <v>139</v>
      </c>
      <c r="B39" s="7" t="s">
        <v>233</v>
      </c>
      <c r="C39" s="8">
        <v>345.0</v>
      </c>
      <c r="D39" s="7" t="s">
        <v>41</v>
      </c>
      <c r="E39" s="7" t="s">
        <v>89</v>
      </c>
      <c r="F39" s="7" t="s">
        <v>86</v>
      </c>
      <c r="G39" s="7" t="s">
        <v>21</v>
      </c>
      <c r="H39" s="9" t="s">
        <v>234</v>
      </c>
      <c r="I39" s="11" t="str">
        <f>HYPERLINK("https://www.facebook.com/HEMASupplies/","$345 from Scott Brown")</f>
        <v>$345 from Scott Brown</v>
      </c>
      <c r="J39" s="7" t="s">
        <v>227</v>
      </c>
      <c r="K39" s="20" t="str">
        <f>HYPERLINK("http://pbthistoricalfencing.com/products/armoury/#feder-for-pbt-by-peter-regenyei","PBT Regenyei Standard")</f>
        <v>PBT Regenyei Standard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7" t="s">
        <v>139</v>
      </c>
      <c r="B40" s="7" t="s">
        <v>213</v>
      </c>
      <c r="C40" s="8">
        <v>360.0</v>
      </c>
      <c r="D40" s="7" t="s">
        <v>30</v>
      </c>
      <c r="E40" s="7" t="s">
        <v>89</v>
      </c>
      <c r="F40" s="7" t="s">
        <v>86</v>
      </c>
      <c r="G40" s="7" t="s">
        <v>21</v>
      </c>
      <c r="H40" s="9" t="s">
        <v>225</v>
      </c>
      <c r="I40" s="11" t="str">
        <f>HYPERLINK("https://www.facebook.com/HEMASupplies/","$360 from Scott Brown")</f>
        <v>$360 from Scott Brown</v>
      </c>
      <c r="J40" s="7" t="s">
        <v>227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7" t="s">
        <v>235</v>
      </c>
      <c r="B41" s="7" t="s">
        <v>236</v>
      </c>
      <c r="C41" s="8">
        <v>325.0</v>
      </c>
      <c r="D41" s="7" t="s">
        <v>45</v>
      </c>
      <c r="E41" s="7" t="s">
        <v>89</v>
      </c>
      <c r="F41" s="7" t="s">
        <v>20</v>
      </c>
      <c r="G41" s="7" t="s">
        <v>21</v>
      </c>
      <c r="H41" s="9" t="s">
        <v>237</v>
      </c>
      <c r="I41" s="2"/>
      <c r="J41" s="7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7" t="s">
        <v>239</v>
      </c>
      <c r="B42" s="7" t="s">
        <v>171</v>
      </c>
      <c r="C42" s="8">
        <v>360.0</v>
      </c>
      <c r="D42" s="7" t="s">
        <v>54</v>
      </c>
      <c r="E42" s="7" t="s">
        <v>240</v>
      </c>
      <c r="F42" s="7" t="s">
        <v>86</v>
      </c>
      <c r="G42" s="7" t="s">
        <v>21</v>
      </c>
      <c r="H42" s="9" t="s">
        <v>241</v>
      </c>
      <c r="I42" s="2"/>
      <c r="J42" s="7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1" t="s">
        <v>143</v>
      </c>
      <c r="B43" s="21" t="s">
        <v>247</v>
      </c>
      <c r="C43" s="22">
        <v>265.0</v>
      </c>
      <c r="D43" s="21" t="s">
        <v>18</v>
      </c>
      <c r="E43" s="21" t="s">
        <v>96</v>
      </c>
      <c r="F43" s="21" t="s">
        <v>20</v>
      </c>
      <c r="G43" s="21" t="s">
        <v>21</v>
      </c>
      <c r="H43" s="23" t="s">
        <v>249</v>
      </c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>
      <c r="A44" s="21" t="s">
        <v>143</v>
      </c>
      <c r="B44" s="21" t="s">
        <v>252</v>
      </c>
      <c r="C44" s="22">
        <v>325.0</v>
      </c>
      <c r="D44" s="21" t="s">
        <v>18</v>
      </c>
      <c r="E44" s="21" t="s">
        <v>96</v>
      </c>
      <c r="F44" s="21" t="s">
        <v>20</v>
      </c>
      <c r="G44" s="21" t="s">
        <v>21</v>
      </c>
      <c r="H44" s="23" t="s">
        <v>254</v>
      </c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>
      <c r="A45" s="21" t="s">
        <v>143</v>
      </c>
      <c r="B45" s="21" t="s">
        <v>258</v>
      </c>
      <c r="C45" s="22">
        <v>270.0</v>
      </c>
      <c r="D45" s="21" t="s">
        <v>41</v>
      </c>
      <c r="E45" s="21" t="s">
        <v>56</v>
      </c>
      <c r="F45" s="21" t="s">
        <v>20</v>
      </c>
      <c r="G45" s="21" t="s">
        <v>21</v>
      </c>
      <c r="H45" s="23" t="s">
        <v>261</v>
      </c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7">
      <c r="A47" s="4" t="s">
        <v>265</v>
      </c>
      <c r="B47" s="5"/>
      <c r="C47" s="5"/>
      <c r="D47" s="6"/>
      <c r="E47" s="6"/>
      <c r="F47" s="5"/>
      <c r="G47" s="5"/>
      <c r="H47" s="6"/>
      <c r="I47" s="5"/>
      <c r="J47" s="6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25" t="s">
        <v>62</v>
      </c>
      <c r="B48" s="25" t="s">
        <v>156</v>
      </c>
      <c r="C48" s="26">
        <v>80.0</v>
      </c>
      <c r="D48" s="25" t="s">
        <v>18</v>
      </c>
      <c r="E48" s="25" t="s">
        <v>64</v>
      </c>
      <c r="F48" s="25" t="s">
        <v>20</v>
      </c>
      <c r="G48" s="25" t="s">
        <v>157</v>
      </c>
      <c r="H48" s="27" t="s">
        <v>158</v>
      </c>
      <c r="I48" s="27" t="str">
        <f t="shared" ref="I48:I51" si="2">HYPERLINK("https://southcoastswords.com/catalog","South Coast Swords")</f>
        <v>South Coast Swords</v>
      </c>
      <c r="J48" s="25" t="s">
        <v>161</v>
      </c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>
      <c r="A49" s="25" t="s">
        <v>62</v>
      </c>
      <c r="B49" s="25" t="s">
        <v>173</v>
      </c>
      <c r="C49" s="26">
        <v>100.0</v>
      </c>
      <c r="D49" s="25" t="s">
        <v>45</v>
      </c>
      <c r="E49" s="25" t="s">
        <v>64</v>
      </c>
      <c r="F49" s="25" t="s">
        <v>20</v>
      </c>
      <c r="G49" s="25" t="s">
        <v>157</v>
      </c>
      <c r="H49" s="27" t="s">
        <v>174</v>
      </c>
      <c r="I49" s="27" t="str">
        <f t="shared" si="2"/>
        <v>South Coast Swords</v>
      </c>
      <c r="J49" s="25" t="s">
        <v>161</v>
      </c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>
      <c r="A50" s="25" t="s">
        <v>62</v>
      </c>
      <c r="B50" s="25" t="s">
        <v>177</v>
      </c>
      <c r="C50" s="26">
        <v>100.0</v>
      </c>
      <c r="D50" s="25" t="s">
        <v>178</v>
      </c>
      <c r="E50" s="25" t="s">
        <v>167</v>
      </c>
      <c r="F50" s="25" t="s">
        <v>20</v>
      </c>
      <c r="G50" s="25" t="s">
        <v>157</v>
      </c>
      <c r="H50" s="27" t="s">
        <v>179</v>
      </c>
      <c r="I50" s="27" t="str">
        <f t="shared" si="2"/>
        <v>South Coast Swords</v>
      </c>
      <c r="J50" s="25" t="s">
        <v>161</v>
      </c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>
      <c r="A51" s="25" t="s">
        <v>62</v>
      </c>
      <c r="B51" s="25" t="s">
        <v>190</v>
      </c>
      <c r="C51" s="26">
        <v>110.0</v>
      </c>
      <c r="D51" s="25" t="s">
        <v>54</v>
      </c>
      <c r="E51" s="25" t="s">
        <v>192</v>
      </c>
      <c r="F51" s="25" t="s">
        <v>20</v>
      </c>
      <c r="G51" s="25" t="s">
        <v>157</v>
      </c>
      <c r="H51" s="27" t="s">
        <v>194</v>
      </c>
      <c r="I51" s="27" t="str">
        <f t="shared" si="2"/>
        <v>South Coast Swords</v>
      </c>
      <c r="J51" s="25" t="s">
        <v>161</v>
      </c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>
      <c r="A52" s="29" t="s">
        <v>210</v>
      </c>
      <c r="B52" s="29" t="s">
        <v>287</v>
      </c>
      <c r="C52" s="30">
        <v>110.0</v>
      </c>
      <c r="D52" s="29" t="s">
        <v>219</v>
      </c>
      <c r="E52" s="29" t="s">
        <v>93</v>
      </c>
      <c r="F52" s="29" t="s">
        <v>60</v>
      </c>
      <c r="G52" s="29" t="s">
        <v>157</v>
      </c>
      <c r="H52" s="31" t="s">
        <v>291</v>
      </c>
      <c r="I52" s="27"/>
      <c r="J52" s="29" t="s">
        <v>159</v>
      </c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</sheetData>
  <hyperlinks>
    <hyperlink r:id="rId1" ref="H3"/>
    <hyperlink r:id="rId2" ref="H4"/>
    <hyperlink r:id="rId3" ref="H5"/>
    <hyperlink r:id="rId4" ref="H6"/>
    <hyperlink r:id="rId5" ref="H7"/>
    <hyperlink r:id="rId6" ref="H8"/>
    <hyperlink r:id="rId7" ref="H9"/>
    <hyperlink r:id="rId8" ref="H10"/>
    <hyperlink r:id="rId9" ref="H11"/>
    <hyperlink r:id="rId10" ref="H12"/>
    <hyperlink r:id="rId11" ref="H13"/>
    <hyperlink r:id="rId12" ref="H14"/>
    <hyperlink r:id="rId13" ref="H15"/>
    <hyperlink r:id="rId14" ref="H16"/>
    <hyperlink r:id="rId15" ref="H17"/>
    <hyperlink r:id="rId16" ref="H18"/>
    <hyperlink r:id="rId17" ref="H19"/>
    <hyperlink r:id="rId18" ref="H20"/>
    <hyperlink r:id="rId19" ref="H21"/>
    <hyperlink r:id="rId20" ref="H22"/>
    <hyperlink r:id="rId21" ref="H23"/>
    <hyperlink r:id="rId22" ref="H24"/>
    <hyperlink r:id="rId23" ref="H25"/>
    <hyperlink r:id="rId24" ref="H26"/>
    <hyperlink r:id="rId25" ref="H27"/>
    <hyperlink r:id="rId26" ref="H28"/>
    <hyperlink r:id="rId27" ref="H29"/>
    <hyperlink r:id="rId28" ref="H30"/>
    <hyperlink r:id="rId29" ref="H31"/>
    <hyperlink r:id="rId30" ref="H32"/>
    <hyperlink r:id="rId31" ref="H35"/>
    <hyperlink r:id="rId32" ref="H36"/>
    <hyperlink r:id="rId33" ref="H37"/>
    <hyperlink r:id="rId34" ref="H38"/>
    <hyperlink r:id="rId35" ref="H39"/>
    <hyperlink r:id="rId36" ref="H40"/>
    <hyperlink r:id="rId37" ref="H41"/>
    <hyperlink r:id="rId38" location="FederSchwert" ref="H42"/>
    <hyperlink r:id="rId39" ref="H43"/>
    <hyperlink r:id="rId40" ref="H44"/>
    <hyperlink r:id="rId41" ref="H45"/>
    <hyperlink r:id="rId42" ref="H48"/>
    <hyperlink r:id="rId43" ref="H49"/>
    <hyperlink r:id="rId44" ref="H50"/>
    <hyperlink r:id="rId45" ref="H51"/>
    <hyperlink r:id="rId46" ref="H52"/>
  </hyperlinks>
  <drawing r:id="rId4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29"/>
    <col customWidth="1" min="2" max="2" width="25.57"/>
    <col customWidth="1" min="3" max="3" width="11.43"/>
    <col customWidth="1" min="4" max="4" width="7.29"/>
    <col customWidth="1" min="5" max="5" width="13.57"/>
    <col customWidth="1" min="6" max="6" width="9.71"/>
    <col customWidth="1" min="7" max="7" width="11.57"/>
    <col customWidth="1" min="8" max="8" width="71.71"/>
    <col customWidth="1" min="9" max="9" width="10.57"/>
    <col customWidth="1" min="10" max="10" width="8.71"/>
    <col customWidth="1" min="11" max="11" width="25.57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13</v>
      </c>
      <c r="B2" s="5"/>
      <c r="C2" s="5"/>
      <c r="D2" s="6"/>
      <c r="E2" s="6"/>
      <c r="F2" s="5"/>
      <c r="G2" s="5"/>
      <c r="H2" s="6"/>
      <c r="I2" s="5"/>
      <c r="J2" s="6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7" t="s">
        <v>16</v>
      </c>
      <c r="B3" s="7" t="s">
        <v>28</v>
      </c>
      <c r="C3" s="8">
        <v>490.0</v>
      </c>
      <c r="D3" s="7" t="s">
        <v>30</v>
      </c>
      <c r="E3" s="7" t="s">
        <v>31</v>
      </c>
      <c r="F3" s="7" t="s">
        <v>20</v>
      </c>
      <c r="G3" s="7" t="s">
        <v>32</v>
      </c>
      <c r="H3" s="9" t="s">
        <v>33</v>
      </c>
      <c r="I3" s="2"/>
      <c r="J3" s="7" t="s">
        <v>23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7" t="s">
        <v>34</v>
      </c>
      <c r="B4" s="7" t="s">
        <v>36</v>
      </c>
      <c r="C4" s="8">
        <v>275.0</v>
      </c>
      <c r="D4" s="7" t="s">
        <v>30</v>
      </c>
      <c r="E4" s="7" t="s">
        <v>37</v>
      </c>
      <c r="F4" s="7" t="s">
        <v>20</v>
      </c>
      <c r="G4" s="7" t="s">
        <v>32</v>
      </c>
      <c r="H4" s="9" t="s">
        <v>38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7" t="s">
        <v>24</v>
      </c>
      <c r="B5" s="7" t="s">
        <v>40</v>
      </c>
      <c r="C5" s="8">
        <v>440.0</v>
      </c>
      <c r="D5" s="7" t="s">
        <v>41</v>
      </c>
      <c r="E5" s="10" t="s">
        <v>42</v>
      </c>
      <c r="F5" s="7" t="s">
        <v>20</v>
      </c>
      <c r="G5" s="7" t="s">
        <v>32</v>
      </c>
      <c r="H5" s="9" t="s">
        <v>44</v>
      </c>
      <c r="I5" s="2"/>
      <c r="J5" s="7" t="s">
        <v>47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24</v>
      </c>
      <c r="B6" s="7" t="s">
        <v>48</v>
      </c>
      <c r="C6" s="8">
        <v>470.0</v>
      </c>
      <c r="D6" s="7" t="s">
        <v>41</v>
      </c>
      <c r="E6" s="7" t="s">
        <v>42</v>
      </c>
      <c r="F6" s="7" t="s">
        <v>20</v>
      </c>
      <c r="G6" s="7" t="s">
        <v>32</v>
      </c>
      <c r="H6" s="9" t="s">
        <v>50</v>
      </c>
      <c r="I6" s="2"/>
      <c r="J6" s="7" t="s">
        <v>47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7" t="s">
        <v>52</v>
      </c>
      <c r="B7" s="7" t="s">
        <v>53</v>
      </c>
      <c r="C7" s="8">
        <v>750.0</v>
      </c>
      <c r="D7" s="7" t="s">
        <v>54</v>
      </c>
      <c r="E7" s="7" t="s">
        <v>56</v>
      </c>
      <c r="F7" s="7" t="s">
        <v>20</v>
      </c>
      <c r="G7" s="7" t="s">
        <v>32</v>
      </c>
      <c r="H7" s="9" t="s">
        <v>58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7" t="s">
        <v>62</v>
      </c>
      <c r="B8" s="7" t="s">
        <v>63</v>
      </c>
      <c r="C8" s="8">
        <v>320.0</v>
      </c>
      <c r="D8" s="7" t="s">
        <v>30</v>
      </c>
      <c r="E8" s="7" t="s">
        <v>64</v>
      </c>
      <c r="F8" s="7" t="s">
        <v>60</v>
      </c>
      <c r="G8" s="7" t="s">
        <v>32</v>
      </c>
      <c r="H8" s="9" t="s">
        <v>65</v>
      </c>
      <c r="I8" s="2"/>
      <c r="J8" s="7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7" t="s">
        <v>69</v>
      </c>
      <c r="B9" s="7" t="s">
        <v>70</v>
      </c>
      <c r="C9" s="8">
        <v>580.0</v>
      </c>
      <c r="D9" s="7" t="s">
        <v>71</v>
      </c>
      <c r="E9" s="7" t="s">
        <v>56</v>
      </c>
      <c r="F9" s="7" t="s">
        <v>60</v>
      </c>
      <c r="G9" s="7" t="s">
        <v>32</v>
      </c>
      <c r="H9" s="9" t="s">
        <v>72</v>
      </c>
      <c r="I9" s="2"/>
      <c r="J9" s="7" t="s">
        <v>23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7" t="s">
        <v>75</v>
      </c>
      <c r="B10" s="7" t="s">
        <v>76</v>
      </c>
      <c r="C10" s="8">
        <v>410.0</v>
      </c>
      <c r="D10" s="7" t="s">
        <v>77</v>
      </c>
      <c r="E10" s="7" t="s">
        <v>78</v>
      </c>
      <c r="F10" s="7" t="s">
        <v>60</v>
      </c>
      <c r="G10" s="7" t="s">
        <v>32</v>
      </c>
      <c r="H10" s="9" t="s">
        <v>79</v>
      </c>
      <c r="I10" s="2"/>
      <c r="J10" s="7" t="s">
        <v>82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7" t="s">
        <v>83</v>
      </c>
      <c r="B11" s="7" t="s">
        <v>84</v>
      </c>
      <c r="C11" s="8">
        <v>230.0</v>
      </c>
      <c r="D11" s="7" t="s">
        <v>30</v>
      </c>
      <c r="E11" s="7" t="s">
        <v>59</v>
      </c>
      <c r="F11" s="7" t="s">
        <v>86</v>
      </c>
      <c r="G11" s="7" t="s">
        <v>32</v>
      </c>
      <c r="H11" s="9" t="s">
        <v>87</v>
      </c>
      <c r="I11" s="2"/>
      <c r="J11" s="7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7" t="s">
        <v>91</v>
      </c>
      <c r="B12" s="7" t="s">
        <v>92</v>
      </c>
      <c r="C12" s="8">
        <v>215.0</v>
      </c>
      <c r="D12" s="10" t="s">
        <v>18</v>
      </c>
      <c r="E12" s="10" t="s">
        <v>93</v>
      </c>
      <c r="F12" s="7" t="s">
        <v>86</v>
      </c>
      <c r="G12" s="7" t="s">
        <v>32</v>
      </c>
      <c r="H12" s="11" t="str">
        <f>HYPERLINK("http://www.wildgeesefencing.com/shop/comfort-fencing-basic-fechtschule-blunt-longsword-trainer","WildGeeseFencingShop")</f>
        <v>WildGeeseFencingShop</v>
      </c>
      <c r="I12" s="2"/>
      <c r="J12" s="7"/>
      <c r="K12" s="7" t="s">
        <v>98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7" t="s">
        <v>99</v>
      </c>
      <c r="B13" s="7" t="s">
        <v>100</v>
      </c>
      <c r="C13" s="8">
        <v>280.0</v>
      </c>
      <c r="D13" s="7" t="s">
        <v>45</v>
      </c>
      <c r="E13" s="7" t="s">
        <v>89</v>
      </c>
      <c r="F13" s="7" t="s">
        <v>60</v>
      </c>
      <c r="G13" s="7" t="s">
        <v>32</v>
      </c>
      <c r="H13" s="9" t="s">
        <v>101</v>
      </c>
      <c r="I13" s="2"/>
      <c r="J13" s="7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7" t="s">
        <v>105</v>
      </c>
      <c r="B14" s="7" t="s">
        <v>106</v>
      </c>
      <c r="C14" s="8">
        <v>230.0</v>
      </c>
      <c r="D14" s="7" t="s">
        <v>107</v>
      </c>
      <c r="E14" s="7" t="s">
        <v>64</v>
      </c>
      <c r="F14" s="7" t="s">
        <v>108</v>
      </c>
      <c r="G14" s="7" t="s">
        <v>32</v>
      </c>
      <c r="H14" s="9" t="s">
        <v>109</v>
      </c>
      <c r="I14" s="2"/>
      <c r="J14" s="7"/>
      <c r="K14" s="7" t="s">
        <v>111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7" t="s">
        <v>105</v>
      </c>
      <c r="B15" s="7" t="s">
        <v>114</v>
      </c>
      <c r="C15" s="8">
        <v>170.0</v>
      </c>
      <c r="D15" s="7" t="s">
        <v>115</v>
      </c>
      <c r="E15" s="7" t="s">
        <v>31</v>
      </c>
      <c r="F15" s="7" t="s">
        <v>20</v>
      </c>
      <c r="G15" s="7" t="s">
        <v>32</v>
      </c>
      <c r="H15" s="9" t="s">
        <v>116</v>
      </c>
      <c r="I15" s="2"/>
      <c r="J15" s="7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7" t="s">
        <v>117</v>
      </c>
      <c r="B16" s="7" t="s">
        <v>119</v>
      </c>
      <c r="C16" s="8">
        <v>415.0</v>
      </c>
      <c r="D16" s="7" t="s">
        <v>120</v>
      </c>
      <c r="E16" s="7" t="s">
        <v>121</v>
      </c>
      <c r="F16" s="7" t="s">
        <v>20</v>
      </c>
      <c r="G16" s="7" t="s">
        <v>32</v>
      </c>
      <c r="H16" s="9" t="s">
        <v>122</v>
      </c>
      <c r="I16" s="2"/>
      <c r="J16" s="7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7" t="s">
        <v>125</v>
      </c>
      <c r="B17" s="7" t="s">
        <v>126</v>
      </c>
      <c r="C17" s="8">
        <v>450.0</v>
      </c>
      <c r="D17" s="7" t="s">
        <v>18</v>
      </c>
      <c r="E17" s="10" t="s">
        <v>93</v>
      </c>
      <c r="F17" s="7" t="s">
        <v>20</v>
      </c>
      <c r="G17" s="7" t="s">
        <v>32</v>
      </c>
      <c r="H17" s="9" t="s">
        <v>128</v>
      </c>
      <c r="I17" s="2"/>
      <c r="J17" s="7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7" t="s">
        <v>132</v>
      </c>
      <c r="B18" s="7" t="s">
        <v>133</v>
      </c>
      <c r="C18" s="8">
        <v>195.0</v>
      </c>
      <c r="D18" s="7" t="s">
        <v>134</v>
      </c>
      <c r="E18" s="7" t="s">
        <v>80</v>
      </c>
      <c r="F18" s="7" t="s">
        <v>135</v>
      </c>
      <c r="G18" s="7" t="s">
        <v>32</v>
      </c>
      <c r="H18" s="9" t="s">
        <v>136</v>
      </c>
      <c r="I18" s="2"/>
      <c r="J18" s="7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7" t="s">
        <v>139</v>
      </c>
      <c r="B19" s="7" t="s">
        <v>140</v>
      </c>
      <c r="C19" s="8">
        <v>400.0</v>
      </c>
      <c r="D19" s="7" t="s">
        <v>18</v>
      </c>
      <c r="E19" s="7" t="s">
        <v>31</v>
      </c>
      <c r="F19" s="7" t="s">
        <v>20</v>
      </c>
      <c r="G19" s="7" t="s">
        <v>32</v>
      </c>
      <c r="H19" s="9" t="s">
        <v>142</v>
      </c>
      <c r="I19" s="2"/>
      <c r="J19" s="7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7" t="s">
        <v>143</v>
      </c>
      <c r="B20" s="7" t="s">
        <v>144</v>
      </c>
      <c r="C20" s="8">
        <v>190.0</v>
      </c>
      <c r="D20" s="7" t="s">
        <v>30</v>
      </c>
      <c r="E20" s="14" t="s">
        <v>96</v>
      </c>
      <c r="F20" s="7" t="s">
        <v>20</v>
      </c>
      <c r="G20" s="7" t="s">
        <v>32</v>
      </c>
      <c r="H20" s="9" t="s">
        <v>150</v>
      </c>
      <c r="I20" s="1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2">
      <c r="A22" s="4" t="s">
        <v>154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7" t="s">
        <v>62</v>
      </c>
      <c r="B23" s="7" t="s">
        <v>156</v>
      </c>
      <c r="C23" s="8">
        <v>80.0</v>
      </c>
      <c r="D23" s="7" t="s">
        <v>18</v>
      </c>
      <c r="E23" s="7" t="s">
        <v>64</v>
      </c>
      <c r="F23" s="7" t="s">
        <v>20</v>
      </c>
      <c r="G23" s="7" t="s">
        <v>157</v>
      </c>
      <c r="H23" s="9" t="s">
        <v>158</v>
      </c>
      <c r="I23" s="13" t="str">
        <f t="shared" ref="I23:I31" si="1">HYPERLINK("https://southcoastswords.com/catalog","South Coast Swords")</f>
        <v>South Coast Swords</v>
      </c>
      <c r="J23" s="7" t="s">
        <v>161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7" t="s">
        <v>62</v>
      </c>
      <c r="B24" s="7" t="s">
        <v>163</v>
      </c>
      <c r="C24" s="8">
        <v>80.0</v>
      </c>
      <c r="D24" s="7" t="s">
        <v>18</v>
      </c>
      <c r="E24" s="7" t="s">
        <v>64</v>
      </c>
      <c r="F24" s="7" t="s">
        <v>20</v>
      </c>
      <c r="G24" s="7" t="s">
        <v>164</v>
      </c>
      <c r="H24" s="15" t="s">
        <v>165</v>
      </c>
      <c r="I24" s="13" t="str">
        <f t="shared" si="1"/>
        <v>South Coast Swords</v>
      </c>
      <c r="J24" s="7" t="s">
        <v>161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7" t="s">
        <v>62</v>
      </c>
      <c r="B25" s="7" t="s">
        <v>169</v>
      </c>
      <c r="C25" s="8">
        <v>90.0</v>
      </c>
      <c r="D25" s="7" t="s">
        <v>18</v>
      </c>
      <c r="E25" s="10" t="s">
        <v>93</v>
      </c>
      <c r="F25" s="7" t="s">
        <v>20</v>
      </c>
      <c r="G25" s="7" t="s">
        <v>164</v>
      </c>
      <c r="H25" s="9" t="s">
        <v>170</v>
      </c>
      <c r="I25" s="13" t="str">
        <f t="shared" si="1"/>
        <v>South Coast Swords</v>
      </c>
      <c r="J25" s="7" t="s">
        <v>161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7" t="s">
        <v>62</v>
      </c>
      <c r="B26" s="7" t="s">
        <v>173</v>
      </c>
      <c r="C26" s="8">
        <v>100.0</v>
      </c>
      <c r="D26" s="7" t="s">
        <v>45</v>
      </c>
      <c r="E26" s="7" t="s">
        <v>64</v>
      </c>
      <c r="F26" s="7" t="s">
        <v>20</v>
      </c>
      <c r="G26" s="7" t="s">
        <v>157</v>
      </c>
      <c r="H26" s="9" t="s">
        <v>174</v>
      </c>
      <c r="I26" s="13" t="str">
        <f t="shared" si="1"/>
        <v>South Coast Swords</v>
      </c>
      <c r="J26" s="7" t="s">
        <v>161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7" t="s">
        <v>62</v>
      </c>
      <c r="B27" s="7" t="s">
        <v>177</v>
      </c>
      <c r="C27" s="8">
        <v>100.0</v>
      </c>
      <c r="D27" s="7" t="s">
        <v>178</v>
      </c>
      <c r="E27" s="7" t="s">
        <v>167</v>
      </c>
      <c r="F27" s="7" t="s">
        <v>20</v>
      </c>
      <c r="G27" s="7" t="s">
        <v>157</v>
      </c>
      <c r="H27" s="9" t="s">
        <v>179</v>
      </c>
      <c r="I27" s="13" t="str">
        <f t="shared" si="1"/>
        <v>South Coast Swords</v>
      </c>
      <c r="J27" s="7" t="s">
        <v>161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7" t="s">
        <v>62</v>
      </c>
      <c r="B28" s="7" t="s">
        <v>181</v>
      </c>
      <c r="C28" s="8">
        <v>100.0</v>
      </c>
      <c r="D28" s="7" t="s">
        <v>18</v>
      </c>
      <c r="E28" s="7" t="s">
        <v>167</v>
      </c>
      <c r="F28" s="7" t="s">
        <v>20</v>
      </c>
      <c r="G28" s="7" t="s">
        <v>164</v>
      </c>
      <c r="H28" s="9" t="s">
        <v>182</v>
      </c>
      <c r="I28" s="13" t="str">
        <f t="shared" si="1"/>
        <v>South Coast Swords</v>
      </c>
      <c r="J28" s="7" t="s">
        <v>161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7" t="s">
        <v>62</v>
      </c>
      <c r="B29" s="7" t="s">
        <v>184</v>
      </c>
      <c r="C29" s="8">
        <v>100.0</v>
      </c>
      <c r="D29" s="7" t="s">
        <v>45</v>
      </c>
      <c r="E29" s="7" t="s">
        <v>64</v>
      </c>
      <c r="F29" s="7" t="s">
        <v>20</v>
      </c>
      <c r="G29" s="7" t="s">
        <v>164</v>
      </c>
      <c r="H29" s="9" t="s">
        <v>185</v>
      </c>
      <c r="I29" s="13" t="str">
        <f t="shared" si="1"/>
        <v>South Coast Swords</v>
      </c>
      <c r="J29" s="7" t="s">
        <v>161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7" t="s">
        <v>62</v>
      </c>
      <c r="B30" s="7" t="s">
        <v>190</v>
      </c>
      <c r="C30" s="8">
        <v>110.0</v>
      </c>
      <c r="D30" s="7" t="s">
        <v>54</v>
      </c>
      <c r="E30" s="7" t="s">
        <v>192</v>
      </c>
      <c r="F30" s="7" t="s">
        <v>20</v>
      </c>
      <c r="G30" s="7" t="s">
        <v>157</v>
      </c>
      <c r="H30" s="9" t="s">
        <v>194</v>
      </c>
      <c r="I30" s="13" t="str">
        <f t="shared" si="1"/>
        <v>South Coast Swords</v>
      </c>
      <c r="J30" s="7" t="s">
        <v>161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7" t="s">
        <v>62</v>
      </c>
      <c r="B31" s="7" t="s">
        <v>197</v>
      </c>
      <c r="C31" s="8">
        <v>110.0</v>
      </c>
      <c r="D31" s="7" t="s">
        <v>54</v>
      </c>
      <c r="E31" s="7" t="s">
        <v>192</v>
      </c>
      <c r="F31" s="7" t="s">
        <v>20</v>
      </c>
      <c r="G31" s="7" t="s">
        <v>164</v>
      </c>
      <c r="H31" s="9" t="s">
        <v>199</v>
      </c>
      <c r="I31" s="13" t="str">
        <f t="shared" si="1"/>
        <v>South Coast Swords</v>
      </c>
      <c r="J31" s="7" t="s">
        <v>161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7" t="s">
        <v>201</v>
      </c>
      <c r="B32" s="7" t="s">
        <v>202</v>
      </c>
      <c r="C32" s="8">
        <v>45.0</v>
      </c>
      <c r="D32" s="7" t="s">
        <v>203</v>
      </c>
      <c r="E32" s="7" t="s">
        <v>153</v>
      </c>
      <c r="F32" s="7" t="s">
        <v>20</v>
      </c>
      <c r="G32" s="7" t="s">
        <v>164</v>
      </c>
      <c r="H32" s="9" t="s">
        <v>205</v>
      </c>
      <c r="I32" s="13" t="str">
        <f>HYPERLINK("http://www.woodenswords.com/Knightshop_Rawlings_Synthetic_Longsword_p/ks-l.htm","PH link")</f>
        <v>PH link</v>
      </c>
      <c r="J32" s="7" t="s">
        <v>159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7" t="s">
        <v>210</v>
      </c>
      <c r="B33" s="7" t="s">
        <v>211</v>
      </c>
      <c r="C33" s="8">
        <v>115.0</v>
      </c>
      <c r="D33" s="7" t="s">
        <v>112</v>
      </c>
      <c r="E33" s="7" t="s">
        <v>31</v>
      </c>
      <c r="F33" s="7" t="s">
        <v>60</v>
      </c>
      <c r="G33" s="7" t="s">
        <v>164</v>
      </c>
      <c r="H33" s="9" t="s">
        <v>212</v>
      </c>
      <c r="I33" s="2"/>
      <c r="J33" s="7" t="s">
        <v>159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7" t="s">
        <v>210</v>
      </c>
      <c r="B34" s="7" t="s">
        <v>214</v>
      </c>
      <c r="C34" s="8">
        <v>120.0</v>
      </c>
      <c r="D34" s="7" t="s">
        <v>112</v>
      </c>
      <c r="E34" s="7" t="s">
        <v>31</v>
      </c>
      <c r="F34" s="7" t="s">
        <v>60</v>
      </c>
      <c r="G34" s="7" t="s">
        <v>164</v>
      </c>
      <c r="H34" s="9" t="s">
        <v>215</v>
      </c>
      <c r="I34" s="2"/>
      <c r="J34" s="7" t="s">
        <v>159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7" t="s">
        <v>210</v>
      </c>
      <c r="B35" s="7" t="s">
        <v>218</v>
      </c>
      <c r="C35" s="8">
        <v>120.0</v>
      </c>
      <c r="D35" s="7" t="s">
        <v>219</v>
      </c>
      <c r="E35" s="7" t="s">
        <v>56</v>
      </c>
      <c r="F35" s="7" t="s">
        <v>60</v>
      </c>
      <c r="G35" s="7" t="s">
        <v>164</v>
      </c>
      <c r="H35" s="9" t="s">
        <v>220</v>
      </c>
      <c r="I35" s="2"/>
      <c r="J35" s="7" t="s">
        <v>159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7" t="s">
        <v>210</v>
      </c>
      <c r="B36" s="7" t="s">
        <v>224</v>
      </c>
      <c r="C36" s="8">
        <v>125.0</v>
      </c>
      <c r="D36" s="7" t="s">
        <v>219</v>
      </c>
      <c r="E36" s="7" t="s">
        <v>56</v>
      </c>
      <c r="F36" s="7" t="s">
        <v>60</v>
      </c>
      <c r="G36" s="7" t="s">
        <v>164</v>
      </c>
      <c r="H36" s="9" t="s">
        <v>226</v>
      </c>
      <c r="I36" s="2"/>
      <c r="J36" s="7" t="s">
        <v>159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</sheetData>
  <hyperlinks>
    <hyperlink r:id="rId1" ref="H3"/>
    <hyperlink r:id="rId2" ref="H4"/>
    <hyperlink r:id="rId3" ref="H5"/>
    <hyperlink r:id="rId4" ref="H6"/>
    <hyperlink r:id="rId5" ref="H7"/>
    <hyperlink r:id="rId6" ref="H8"/>
    <hyperlink r:id="rId7" ref="H9"/>
    <hyperlink r:id="rId8" ref="H10"/>
    <hyperlink r:id="rId9" ref="H11"/>
    <hyperlink r:id="rId10" ref="H13"/>
    <hyperlink r:id="rId11" ref="H14"/>
    <hyperlink r:id="rId12" ref="H15"/>
    <hyperlink r:id="rId13" ref="H16"/>
    <hyperlink r:id="rId14" ref="H17"/>
    <hyperlink r:id="rId15" ref="H18"/>
    <hyperlink r:id="rId16" ref="H19"/>
    <hyperlink r:id="rId17" ref="H20"/>
    <hyperlink r:id="rId18" ref="H23"/>
    <hyperlink r:id="rId19" ref="H24"/>
    <hyperlink r:id="rId20" ref="H25"/>
    <hyperlink r:id="rId21" ref="H26"/>
    <hyperlink r:id="rId22" ref="H27"/>
    <hyperlink r:id="rId23" ref="H28"/>
    <hyperlink r:id="rId24" ref="H29"/>
    <hyperlink r:id="rId25" ref="H30"/>
    <hyperlink r:id="rId26" ref="H31"/>
    <hyperlink r:id="rId27" ref="H32"/>
    <hyperlink r:id="rId28" ref="H33"/>
    <hyperlink r:id="rId29" ref="H34"/>
    <hyperlink r:id="rId30" ref="H35"/>
    <hyperlink r:id="rId31" ref="H36"/>
  </hyperlinks>
  <drawing r:id="rId3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71"/>
    <col customWidth="1" min="2" max="2" width="26.86"/>
    <col customWidth="1" min="3" max="3" width="11.43"/>
    <col customWidth="1" min="4" max="4" width="7.29"/>
    <col customWidth="1" min="5" max="5" width="13.57"/>
    <col customWidth="1" min="6" max="6" width="8.71"/>
    <col customWidth="1" min="7" max="7" width="11.57"/>
    <col customWidth="1" min="8" max="8" width="84.29"/>
    <col customWidth="1" min="9" max="9" width="20.0"/>
    <col customWidth="1" min="10" max="10" width="8.71"/>
    <col customWidth="1" min="11" max="11" width="31.43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238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7" t="s">
        <v>16</v>
      </c>
      <c r="B3" s="7" t="s">
        <v>242</v>
      </c>
      <c r="C3" s="8">
        <v>580.0</v>
      </c>
      <c r="D3" s="7" t="s">
        <v>243</v>
      </c>
      <c r="E3" s="7" t="s">
        <v>244</v>
      </c>
      <c r="F3" s="7" t="s">
        <v>20</v>
      </c>
      <c r="G3" s="7" t="s">
        <v>245</v>
      </c>
      <c r="H3" s="9" t="s">
        <v>246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7" t="s">
        <v>24</v>
      </c>
      <c r="B4" s="7" t="s">
        <v>248</v>
      </c>
      <c r="C4" s="8">
        <v>470.0</v>
      </c>
      <c r="D4" s="7" t="s">
        <v>112</v>
      </c>
      <c r="E4" s="7" t="s">
        <v>250</v>
      </c>
      <c r="F4" s="7" t="s">
        <v>20</v>
      </c>
      <c r="G4" s="7" t="s">
        <v>245</v>
      </c>
      <c r="H4" s="9" t="s">
        <v>251</v>
      </c>
      <c r="I4" s="2"/>
      <c r="J4" s="7" t="s">
        <v>47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7" t="s">
        <v>253</v>
      </c>
      <c r="B5" s="7" t="s">
        <v>255</v>
      </c>
      <c r="C5" s="8">
        <v>430.0</v>
      </c>
      <c r="D5" s="7" t="s">
        <v>112</v>
      </c>
      <c r="E5" s="7" t="s">
        <v>256</v>
      </c>
      <c r="F5" s="7" t="s">
        <v>20</v>
      </c>
      <c r="G5" s="7" t="s">
        <v>245</v>
      </c>
      <c r="H5" s="9" t="s">
        <v>257</v>
      </c>
      <c r="I5" s="2"/>
      <c r="J5" s="7" t="s">
        <v>82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253</v>
      </c>
      <c r="B6" s="7" t="s">
        <v>259</v>
      </c>
      <c r="C6" s="8">
        <v>475.0</v>
      </c>
      <c r="D6" s="7" t="s">
        <v>260</v>
      </c>
      <c r="E6" s="7" t="s">
        <v>256</v>
      </c>
      <c r="F6" s="7" t="s">
        <v>20</v>
      </c>
      <c r="G6" s="7" t="s">
        <v>245</v>
      </c>
      <c r="H6" s="9" t="s">
        <v>262</v>
      </c>
      <c r="I6" s="2"/>
      <c r="J6" s="7" t="s">
        <v>82</v>
      </c>
      <c r="K6" s="7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7" t="s">
        <v>91</v>
      </c>
      <c r="B7" s="7" t="s">
        <v>92</v>
      </c>
      <c r="C7" s="8">
        <v>200.0</v>
      </c>
      <c r="D7" s="7" t="s">
        <v>243</v>
      </c>
      <c r="E7" s="7" t="s">
        <v>263</v>
      </c>
      <c r="F7" s="7" t="s">
        <v>86</v>
      </c>
      <c r="G7" s="7" t="s">
        <v>245</v>
      </c>
      <c r="H7" s="9" t="s">
        <v>264</v>
      </c>
      <c r="I7" s="2"/>
      <c r="J7" s="2"/>
      <c r="K7" s="7" t="s">
        <v>266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7" t="s">
        <v>267</v>
      </c>
      <c r="B8" s="7" t="s">
        <v>268</v>
      </c>
      <c r="C8" s="8">
        <v>425.0</v>
      </c>
      <c r="D8" s="7" t="s">
        <v>112</v>
      </c>
      <c r="E8" s="7" t="s">
        <v>269</v>
      </c>
      <c r="F8" s="7" t="s">
        <v>20</v>
      </c>
      <c r="G8" s="7" t="s">
        <v>245</v>
      </c>
      <c r="H8" s="9" t="s">
        <v>270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7" t="s">
        <v>151</v>
      </c>
      <c r="B9" s="7" t="s">
        <v>245</v>
      </c>
      <c r="C9" s="8">
        <v>390.0</v>
      </c>
      <c r="D9" s="7" t="s">
        <v>271</v>
      </c>
      <c r="E9" s="7" t="s">
        <v>272</v>
      </c>
      <c r="F9" s="7" t="s">
        <v>20</v>
      </c>
      <c r="G9" s="7" t="s">
        <v>245</v>
      </c>
      <c r="H9" s="9" t="s">
        <v>273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7" t="s">
        <v>105</v>
      </c>
      <c r="B10" s="7" t="s">
        <v>274</v>
      </c>
      <c r="C10" s="8">
        <v>225.0</v>
      </c>
      <c r="D10" s="7" t="s">
        <v>275</v>
      </c>
      <c r="E10" s="7" t="s">
        <v>276</v>
      </c>
      <c r="F10" s="7" t="s">
        <v>20</v>
      </c>
      <c r="G10" s="7" t="s">
        <v>245</v>
      </c>
      <c r="H10" s="9" t="s">
        <v>277</v>
      </c>
      <c r="I10" s="12"/>
      <c r="J10" s="2"/>
      <c r="K10" s="7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7" t="s">
        <v>175</v>
      </c>
      <c r="B11" s="7" t="s">
        <v>245</v>
      </c>
      <c r="C11" s="8">
        <v>240.0</v>
      </c>
      <c r="D11" s="7" t="s">
        <v>178</v>
      </c>
      <c r="E11" s="7" t="s">
        <v>278</v>
      </c>
      <c r="F11" s="7" t="s">
        <v>86</v>
      </c>
      <c r="G11" s="7" t="s">
        <v>245</v>
      </c>
      <c r="H11" s="9" t="s">
        <v>279</v>
      </c>
      <c r="I11" s="12"/>
      <c r="J11" s="2"/>
      <c r="K11" s="7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7" t="s">
        <v>117</v>
      </c>
      <c r="B12" s="7" t="s">
        <v>280</v>
      </c>
      <c r="C12" s="8">
        <v>246.0</v>
      </c>
      <c r="D12" s="7" t="s">
        <v>281</v>
      </c>
      <c r="E12" s="7" t="s">
        <v>282</v>
      </c>
      <c r="F12" s="7" t="s">
        <v>86</v>
      </c>
      <c r="G12" s="7" t="s">
        <v>245</v>
      </c>
      <c r="H12" s="9" t="s">
        <v>283</v>
      </c>
      <c r="I12" s="12"/>
      <c r="J12" s="2"/>
      <c r="K12" s="7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7" t="s">
        <v>210</v>
      </c>
      <c r="B13" s="7" t="s">
        <v>284</v>
      </c>
      <c r="C13" s="8">
        <v>225.0</v>
      </c>
      <c r="D13" s="7" t="s">
        <v>112</v>
      </c>
      <c r="E13" s="7" t="s">
        <v>285</v>
      </c>
      <c r="F13" s="7" t="s">
        <v>86</v>
      </c>
      <c r="G13" s="7" t="s">
        <v>245</v>
      </c>
      <c r="H13" s="9" t="s">
        <v>286</v>
      </c>
      <c r="I13" s="12"/>
      <c r="J13" s="2"/>
      <c r="K13" s="7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7" t="s">
        <v>139</v>
      </c>
      <c r="B14" s="7" t="s">
        <v>292</v>
      </c>
      <c r="C14" s="8">
        <v>400.0</v>
      </c>
      <c r="D14" s="7" t="s">
        <v>293</v>
      </c>
      <c r="E14" s="7" t="s">
        <v>294</v>
      </c>
      <c r="F14" s="7" t="s">
        <v>86</v>
      </c>
      <c r="G14" s="7" t="s">
        <v>245</v>
      </c>
      <c r="H14" s="9" t="s">
        <v>295</v>
      </c>
      <c r="I14" s="13" t="str">
        <f>HYPERLINK("https://www.facebook.com/HEMASupplies/","$400 from Scott Brown")</f>
        <v>$400 from Scott Brown</v>
      </c>
      <c r="J14" s="2"/>
      <c r="K14" s="7" t="s">
        <v>296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6" t="s">
        <v>235</v>
      </c>
      <c r="B15" s="16" t="s">
        <v>297</v>
      </c>
      <c r="C15" s="17">
        <v>195.0</v>
      </c>
      <c r="D15" s="16" t="s">
        <v>281</v>
      </c>
      <c r="E15" s="32" t="s">
        <v>298</v>
      </c>
      <c r="F15" s="16" t="s">
        <v>20</v>
      </c>
      <c r="G15" s="16" t="s">
        <v>245</v>
      </c>
      <c r="H15" s="18" t="s">
        <v>299</v>
      </c>
      <c r="I15" s="33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16" t="s">
        <v>239</v>
      </c>
      <c r="B16" s="16" t="s">
        <v>259</v>
      </c>
      <c r="C16" s="17">
        <v>325.0</v>
      </c>
      <c r="D16" s="16" t="s">
        <v>300</v>
      </c>
      <c r="E16" s="32" t="s">
        <v>301</v>
      </c>
      <c r="F16" s="16" t="s">
        <v>86</v>
      </c>
      <c r="G16" s="16" t="s">
        <v>245</v>
      </c>
      <c r="H16" s="18" t="s">
        <v>302</v>
      </c>
      <c r="I16" s="20" t="str">
        <f>HYPERLINK("https://www.facebook.com/sgtblades/","Facebook w/pricing")</f>
        <v>Facebook w/pricing</v>
      </c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8">
      <c r="A18" s="4" t="s">
        <v>303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7" t="s">
        <v>62</v>
      </c>
      <c r="B19" s="7" t="s">
        <v>304</v>
      </c>
      <c r="C19" s="8">
        <v>70.0</v>
      </c>
      <c r="D19" s="7" t="s">
        <v>243</v>
      </c>
      <c r="E19" s="7" t="s">
        <v>244</v>
      </c>
      <c r="F19" s="7" t="s">
        <v>20</v>
      </c>
      <c r="G19" s="7" t="s">
        <v>305</v>
      </c>
      <c r="H19" s="9" t="s">
        <v>306</v>
      </c>
      <c r="I19" s="13" t="str">
        <f t="shared" ref="I19:I20" si="1">HYPERLINK("https://southcoastswords.com/catalog","South Coast Swords")</f>
        <v>South Coast Swords</v>
      </c>
      <c r="J19" s="7" t="s">
        <v>161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7" t="s">
        <v>62</v>
      </c>
      <c r="B20" s="7" t="s">
        <v>307</v>
      </c>
      <c r="C20" s="8">
        <v>90.0</v>
      </c>
      <c r="D20" s="7" t="s">
        <v>243</v>
      </c>
      <c r="E20" s="7" t="s">
        <v>244</v>
      </c>
      <c r="F20" s="7" t="s">
        <v>20</v>
      </c>
      <c r="G20" s="10" t="s">
        <v>305</v>
      </c>
      <c r="H20" s="9" t="s">
        <v>308</v>
      </c>
      <c r="I20" s="13" t="str">
        <f t="shared" si="1"/>
        <v>South Coast Swords</v>
      </c>
      <c r="J20" s="7" t="s">
        <v>161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7" t="s">
        <v>201</v>
      </c>
      <c r="B21" s="7" t="s">
        <v>310</v>
      </c>
      <c r="C21" s="8">
        <v>50.0</v>
      </c>
      <c r="D21" s="7" t="s">
        <v>203</v>
      </c>
      <c r="E21" s="7" t="s">
        <v>311</v>
      </c>
      <c r="F21" s="7" t="s">
        <v>20</v>
      </c>
      <c r="G21" s="10" t="s">
        <v>305</v>
      </c>
      <c r="H21" s="9" t="s">
        <v>312</v>
      </c>
      <c r="I21" s="2"/>
      <c r="J21" s="7" t="s">
        <v>159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7" t="s">
        <v>210</v>
      </c>
      <c r="B22" s="7" t="s">
        <v>314</v>
      </c>
      <c r="C22" s="8">
        <v>115.0</v>
      </c>
      <c r="D22" s="7" t="s">
        <v>203</v>
      </c>
      <c r="E22" s="7" t="s">
        <v>244</v>
      </c>
      <c r="F22" s="7" t="s">
        <v>20</v>
      </c>
      <c r="G22" s="10" t="s">
        <v>305</v>
      </c>
      <c r="H22" s="9" t="s">
        <v>315</v>
      </c>
      <c r="I22" s="2"/>
      <c r="J22" s="7" t="s">
        <v>318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7" t="s">
        <v>210</v>
      </c>
      <c r="B23" s="7" t="s">
        <v>319</v>
      </c>
      <c r="C23" s="8">
        <v>115.0</v>
      </c>
      <c r="D23" s="7" t="s">
        <v>243</v>
      </c>
      <c r="E23" s="7" t="s">
        <v>320</v>
      </c>
      <c r="F23" s="7" t="s">
        <v>20</v>
      </c>
      <c r="G23" s="7" t="s">
        <v>305</v>
      </c>
      <c r="H23" s="9" t="s">
        <v>321</v>
      </c>
      <c r="I23" s="2"/>
      <c r="J23" s="7" t="s">
        <v>318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9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>
      <c r="A25" s="7"/>
      <c r="B25" s="7"/>
      <c r="C25" s="8"/>
      <c r="D25" s="7"/>
      <c r="E25" s="7"/>
      <c r="F25" s="7"/>
      <c r="G25" s="7"/>
      <c r="H25" s="7"/>
      <c r="I25" s="12"/>
      <c r="J25" s="7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7"/>
      <c r="B26" s="7"/>
      <c r="C26" s="8"/>
      <c r="D26" s="7"/>
      <c r="E26" s="7"/>
      <c r="F26" s="7"/>
      <c r="H26" s="7"/>
      <c r="I26" s="12"/>
      <c r="J26" s="7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7"/>
      <c r="B27" s="7"/>
      <c r="C27" s="8"/>
      <c r="D27" s="7"/>
      <c r="E27" s="7"/>
      <c r="F27" s="7"/>
      <c r="H27" s="7"/>
      <c r="I27" s="2"/>
      <c r="J27" s="7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7"/>
      <c r="B28" s="7"/>
      <c r="C28" s="8"/>
      <c r="D28" s="7"/>
      <c r="E28" s="7"/>
      <c r="F28" s="7"/>
      <c r="H28" s="7"/>
      <c r="I28" s="2"/>
      <c r="J28" s="7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7"/>
      <c r="B29" s="7"/>
      <c r="C29" s="8"/>
      <c r="D29" s="7"/>
      <c r="E29" s="7"/>
      <c r="F29" s="7"/>
      <c r="G29" s="7"/>
      <c r="H29" s="7"/>
      <c r="I29" s="2"/>
      <c r="J29" s="7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</sheetData>
  <hyperlinks>
    <hyperlink r:id="rId1" ref="H3"/>
    <hyperlink r:id="rId2" ref="H4"/>
    <hyperlink r:id="rId3" ref="H5"/>
    <hyperlink r:id="rId4" ref="H6"/>
    <hyperlink r:id="rId5" ref="H7"/>
    <hyperlink r:id="rId6" ref="H8"/>
    <hyperlink r:id="rId7" ref="H9"/>
    <hyperlink r:id="rId8" ref="H10"/>
    <hyperlink r:id="rId9" ref="H11"/>
    <hyperlink r:id="rId10" ref="H12"/>
    <hyperlink r:id="rId11" ref="H13"/>
    <hyperlink r:id="rId12" ref="H14"/>
    <hyperlink r:id="rId13" ref="H15"/>
    <hyperlink r:id="rId14" location="grossMesser2" ref="H16"/>
    <hyperlink r:id="rId15" ref="H19"/>
    <hyperlink r:id="rId16" ref="H20"/>
    <hyperlink r:id="rId17" ref="H21"/>
    <hyperlink r:id="rId18" ref="H22"/>
    <hyperlink r:id="rId19" ref="H23"/>
  </hyperlinks>
  <drawing r:id="rId20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86"/>
    <col customWidth="1" min="2" max="2" width="21.57"/>
    <col customWidth="1" min="8" max="8" width="65.14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</row>
    <row r="2">
      <c r="A2" s="34" t="s">
        <v>309</v>
      </c>
    </row>
    <row r="3">
      <c r="A3" s="35" t="s">
        <v>16</v>
      </c>
      <c r="B3" s="35" t="s">
        <v>313</v>
      </c>
      <c r="C3" s="36">
        <v>460.0</v>
      </c>
      <c r="D3" s="35" t="s">
        <v>112</v>
      </c>
      <c r="E3" s="37" t="s">
        <v>256</v>
      </c>
      <c r="F3" s="35" t="s">
        <v>20</v>
      </c>
      <c r="G3" s="35" t="s">
        <v>316</v>
      </c>
      <c r="H3" s="38" t="s">
        <v>317</v>
      </c>
      <c r="I3" s="40"/>
      <c r="J3" s="35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>
      <c r="A4" s="10" t="s">
        <v>322</v>
      </c>
      <c r="B4" s="10" t="s">
        <v>323</v>
      </c>
      <c r="C4" s="42">
        <v>460.0</v>
      </c>
      <c r="D4" s="10" t="s">
        <v>112</v>
      </c>
      <c r="E4" s="10" t="s">
        <v>324</v>
      </c>
      <c r="F4" s="10" t="s">
        <v>20</v>
      </c>
      <c r="G4" s="35" t="s">
        <v>316</v>
      </c>
      <c r="H4" s="15" t="s">
        <v>325</v>
      </c>
    </row>
    <row r="5">
      <c r="A5" s="10" t="s">
        <v>322</v>
      </c>
      <c r="B5" s="10" t="s">
        <v>326</v>
      </c>
      <c r="C5" s="42">
        <v>440.0</v>
      </c>
      <c r="D5" s="10" t="s">
        <v>112</v>
      </c>
      <c r="E5" s="10" t="s">
        <v>324</v>
      </c>
      <c r="F5" s="10" t="s">
        <v>20</v>
      </c>
      <c r="G5" s="35" t="s">
        <v>316</v>
      </c>
      <c r="H5" s="15" t="s">
        <v>327</v>
      </c>
    </row>
    <row r="6">
      <c r="A6" s="10" t="s">
        <v>253</v>
      </c>
      <c r="B6" s="10" t="s">
        <v>328</v>
      </c>
      <c r="C6" s="42">
        <v>395.0</v>
      </c>
      <c r="D6" s="10" t="s">
        <v>219</v>
      </c>
      <c r="E6" s="10" t="s">
        <v>324</v>
      </c>
      <c r="F6" s="10" t="s">
        <v>20</v>
      </c>
      <c r="G6" s="35" t="s">
        <v>316</v>
      </c>
      <c r="H6" s="15" t="s">
        <v>329</v>
      </c>
    </row>
    <row r="7">
      <c r="A7" s="10" t="s">
        <v>330</v>
      </c>
      <c r="B7" s="10" t="s">
        <v>331</v>
      </c>
      <c r="C7" s="42">
        <v>280.0</v>
      </c>
      <c r="D7" s="10" t="s">
        <v>275</v>
      </c>
      <c r="E7" s="10" t="s">
        <v>332</v>
      </c>
      <c r="F7" s="10" t="s">
        <v>60</v>
      </c>
      <c r="G7" s="35" t="s">
        <v>316</v>
      </c>
      <c r="H7" s="15" t="s">
        <v>333</v>
      </c>
    </row>
    <row r="8">
      <c r="A8" s="10" t="s">
        <v>105</v>
      </c>
      <c r="B8" s="10" t="s">
        <v>334</v>
      </c>
      <c r="C8" s="42">
        <v>245.0</v>
      </c>
      <c r="D8" s="10" t="s">
        <v>219</v>
      </c>
      <c r="E8" s="10" t="s">
        <v>332</v>
      </c>
      <c r="F8" s="10" t="s">
        <v>60</v>
      </c>
      <c r="G8" s="35" t="s">
        <v>316</v>
      </c>
      <c r="H8" s="15" t="s">
        <v>335</v>
      </c>
    </row>
    <row r="9">
      <c r="A9" s="10" t="s">
        <v>175</v>
      </c>
      <c r="B9" s="10" t="s">
        <v>336</v>
      </c>
      <c r="C9" s="42">
        <v>145.0</v>
      </c>
      <c r="D9" s="10" t="s">
        <v>112</v>
      </c>
      <c r="E9" s="10" t="s">
        <v>244</v>
      </c>
      <c r="F9" s="10" t="s">
        <v>86</v>
      </c>
      <c r="G9" s="35" t="s">
        <v>316</v>
      </c>
      <c r="H9" s="15" t="s">
        <v>337</v>
      </c>
    </row>
    <row r="10">
      <c r="A10" s="10" t="s">
        <v>338</v>
      </c>
      <c r="B10" s="10" t="s">
        <v>339</v>
      </c>
      <c r="C10" s="42">
        <v>355.0</v>
      </c>
      <c r="D10" s="10" t="s">
        <v>275</v>
      </c>
      <c r="E10" s="10" t="s">
        <v>332</v>
      </c>
      <c r="F10" s="10" t="s">
        <v>20</v>
      </c>
      <c r="G10" s="35" t="s">
        <v>316</v>
      </c>
      <c r="H10" s="15" t="s">
        <v>340</v>
      </c>
    </row>
    <row r="11">
      <c r="A11" s="10" t="s">
        <v>139</v>
      </c>
      <c r="B11" s="10" t="s">
        <v>341</v>
      </c>
      <c r="C11" s="10" t="s">
        <v>342</v>
      </c>
      <c r="D11" s="10" t="s">
        <v>134</v>
      </c>
      <c r="E11" s="10" t="s">
        <v>324</v>
      </c>
      <c r="F11" s="10" t="s">
        <v>86</v>
      </c>
      <c r="G11" s="35" t="s">
        <v>316</v>
      </c>
      <c r="H11" s="15" t="s">
        <v>344</v>
      </c>
    </row>
    <row r="12">
      <c r="A12" s="10" t="s">
        <v>139</v>
      </c>
      <c r="B12" s="10" t="s">
        <v>348</v>
      </c>
      <c r="C12" s="10" t="s">
        <v>342</v>
      </c>
      <c r="D12" s="10" t="s">
        <v>260</v>
      </c>
      <c r="E12" s="10" t="s">
        <v>311</v>
      </c>
      <c r="F12" s="10" t="s">
        <v>86</v>
      </c>
      <c r="G12" s="35" t="s">
        <v>316</v>
      </c>
      <c r="H12" s="15" t="s">
        <v>344</v>
      </c>
    </row>
    <row r="13">
      <c r="A13" s="43" t="s">
        <v>235</v>
      </c>
      <c r="B13" s="10" t="s">
        <v>334</v>
      </c>
      <c r="C13" s="42">
        <v>195.0</v>
      </c>
      <c r="D13" s="10" t="s">
        <v>275</v>
      </c>
      <c r="E13" s="10" t="s">
        <v>324</v>
      </c>
      <c r="F13" s="10" t="s">
        <v>20</v>
      </c>
      <c r="G13" s="35" t="s">
        <v>316</v>
      </c>
      <c r="H13" s="15" t="s">
        <v>362</v>
      </c>
    </row>
    <row r="14">
      <c r="A14" s="43" t="s">
        <v>235</v>
      </c>
      <c r="B14" s="10" t="s">
        <v>366</v>
      </c>
      <c r="C14" s="42">
        <v>250.0</v>
      </c>
      <c r="D14" s="10" t="s">
        <v>178</v>
      </c>
      <c r="E14" s="10" t="s">
        <v>282</v>
      </c>
      <c r="F14" s="10" t="s">
        <v>20</v>
      </c>
      <c r="G14" s="35" t="s">
        <v>316</v>
      </c>
      <c r="H14" s="15" t="s">
        <v>367</v>
      </c>
    </row>
    <row r="15">
      <c r="A15" s="21" t="s">
        <v>143</v>
      </c>
      <c r="B15" s="10" t="s">
        <v>371</v>
      </c>
      <c r="C15" s="42">
        <v>170.0</v>
      </c>
      <c r="D15" s="10" t="s">
        <v>112</v>
      </c>
      <c r="E15" s="10" t="s">
        <v>372</v>
      </c>
      <c r="F15" s="10" t="s">
        <v>86</v>
      </c>
      <c r="G15" s="35" t="s">
        <v>316</v>
      </c>
      <c r="H15" s="15" t="s">
        <v>374</v>
      </c>
    </row>
    <row r="16">
      <c r="A16" s="10" t="s">
        <v>143</v>
      </c>
      <c r="B16" s="10" t="s">
        <v>380</v>
      </c>
      <c r="C16" s="42">
        <v>190.0</v>
      </c>
      <c r="D16" s="10" t="s">
        <v>382</v>
      </c>
      <c r="E16" s="10" t="s">
        <v>282</v>
      </c>
      <c r="F16" s="10" t="s">
        <v>86</v>
      </c>
      <c r="G16" s="35" t="s">
        <v>316</v>
      </c>
      <c r="H16" s="15" t="s">
        <v>383</v>
      </c>
    </row>
    <row r="18">
      <c r="A18" s="34" t="s">
        <v>387</v>
      </c>
    </row>
    <row r="19">
      <c r="A19" s="10" t="s">
        <v>388</v>
      </c>
      <c r="B19" s="10" t="s">
        <v>389</v>
      </c>
      <c r="C19" s="42">
        <v>87.0</v>
      </c>
      <c r="D19" s="10" t="s">
        <v>293</v>
      </c>
      <c r="E19" s="10" t="s">
        <v>390</v>
      </c>
      <c r="F19" s="10" t="s">
        <v>20</v>
      </c>
      <c r="G19" s="10" t="s">
        <v>391</v>
      </c>
      <c r="H19" s="15" t="s">
        <v>393</v>
      </c>
    </row>
    <row r="20">
      <c r="A20" s="10" t="s">
        <v>400</v>
      </c>
      <c r="B20" s="10" t="s">
        <v>401</v>
      </c>
      <c r="C20" s="42">
        <v>62.0</v>
      </c>
      <c r="D20" s="10" t="s">
        <v>300</v>
      </c>
      <c r="E20" s="10" t="s">
        <v>402</v>
      </c>
      <c r="F20" s="10" t="s">
        <v>20</v>
      </c>
      <c r="G20" s="10" t="s">
        <v>391</v>
      </c>
      <c r="H20" s="15" t="s">
        <v>403</v>
      </c>
    </row>
    <row r="21">
      <c r="A21" s="10" t="s">
        <v>210</v>
      </c>
      <c r="B21" s="10" t="s">
        <v>406</v>
      </c>
      <c r="C21" s="42">
        <v>115.0</v>
      </c>
      <c r="D21" s="10" t="s">
        <v>203</v>
      </c>
      <c r="E21" s="10" t="s">
        <v>372</v>
      </c>
      <c r="F21" s="10" t="s">
        <v>20</v>
      </c>
      <c r="G21" s="10" t="s">
        <v>391</v>
      </c>
      <c r="H21" s="15" t="s">
        <v>407</v>
      </c>
    </row>
    <row r="22">
      <c r="A22" s="10" t="s">
        <v>210</v>
      </c>
      <c r="B22" s="10" t="s">
        <v>410</v>
      </c>
      <c r="C22" s="42">
        <v>115.0</v>
      </c>
      <c r="D22" s="10" t="s">
        <v>271</v>
      </c>
      <c r="E22" s="10" t="s">
        <v>311</v>
      </c>
      <c r="F22" s="10" t="s">
        <v>20</v>
      </c>
      <c r="G22" s="10" t="s">
        <v>391</v>
      </c>
      <c r="H22" s="15" t="s">
        <v>411</v>
      </c>
    </row>
    <row r="23">
      <c r="A23" s="10" t="s">
        <v>210</v>
      </c>
      <c r="B23" s="10" t="s">
        <v>416</v>
      </c>
      <c r="C23" s="42">
        <v>115.0</v>
      </c>
      <c r="D23" s="10" t="s">
        <v>260</v>
      </c>
      <c r="E23" s="10" t="s">
        <v>311</v>
      </c>
      <c r="F23" s="10" t="s">
        <v>20</v>
      </c>
      <c r="G23" s="10" t="s">
        <v>391</v>
      </c>
      <c r="H23" s="15" t="s">
        <v>417</v>
      </c>
    </row>
    <row r="24">
      <c r="A24" s="10" t="s">
        <v>210</v>
      </c>
      <c r="B24" s="10" t="s">
        <v>421</v>
      </c>
      <c r="C24" s="42">
        <v>70.0</v>
      </c>
      <c r="D24" s="10" t="s">
        <v>293</v>
      </c>
      <c r="E24" s="10" t="s">
        <v>250</v>
      </c>
      <c r="F24" s="10" t="s">
        <v>20</v>
      </c>
      <c r="G24" s="10" t="s">
        <v>391</v>
      </c>
      <c r="H24" s="15" t="s">
        <v>422</v>
      </c>
    </row>
  </sheetData>
  <mergeCells count="2">
    <mergeCell ref="A2:Z2"/>
    <mergeCell ref="A18:Z18"/>
  </mergeCells>
  <hyperlinks>
    <hyperlink r:id="rId1" ref="H3"/>
    <hyperlink r:id="rId2" ref="H4"/>
    <hyperlink r:id="rId3" ref="H5"/>
    <hyperlink r:id="rId4" ref="H6"/>
    <hyperlink r:id="rId5" ref="H7"/>
    <hyperlink r:id="rId6" ref="H8"/>
    <hyperlink r:id="rId7" ref="H9"/>
    <hyperlink r:id="rId8" ref="H10"/>
    <hyperlink r:id="rId9" ref="H11"/>
    <hyperlink r:id="rId10" ref="H12"/>
    <hyperlink r:id="rId11" ref="H13"/>
    <hyperlink r:id="rId12" ref="H14"/>
    <hyperlink r:id="rId13" ref="H15"/>
    <hyperlink r:id="rId14" ref="H16"/>
    <hyperlink r:id="rId15" ref="H19"/>
    <hyperlink r:id="rId16" ref="H20"/>
    <hyperlink r:id="rId17" ref="H21"/>
    <hyperlink r:id="rId18" ref="H22"/>
    <hyperlink r:id="rId19" ref="H23"/>
    <hyperlink r:id="rId20" ref="H24"/>
  </hyperlinks>
  <drawing r:id="rId2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86"/>
    <col customWidth="1" min="7" max="7" width="15.57"/>
    <col customWidth="1" min="8" max="8" width="56.71"/>
    <col customWidth="1" min="11" max="11" width="18.14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4" t="s">
        <v>343</v>
      </c>
    </row>
    <row r="3">
      <c r="A3" s="10" t="s">
        <v>253</v>
      </c>
      <c r="B3" s="10" t="s">
        <v>345</v>
      </c>
      <c r="C3" s="10" t="s">
        <v>342</v>
      </c>
      <c r="D3" s="10" t="s">
        <v>342</v>
      </c>
      <c r="E3" s="10" t="s">
        <v>342</v>
      </c>
      <c r="F3" s="10" t="s">
        <v>342</v>
      </c>
      <c r="G3" s="10" t="s">
        <v>346</v>
      </c>
      <c r="H3" s="15" t="s">
        <v>347</v>
      </c>
      <c r="J3" s="10"/>
      <c r="K3" s="10"/>
    </row>
    <row r="4">
      <c r="A4" s="10" t="s">
        <v>253</v>
      </c>
      <c r="B4" s="10" t="s">
        <v>349</v>
      </c>
      <c r="C4" s="42">
        <v>190.0</v>
      </c>
      <c r="D4" s="10" t="s">
        <v>350</v>
      </c>
      <c r="E4" s="10" t="s">
        <v>351</v>
      </c>
      <c r="F4" s="10" t="s">
        <v>60</v>
      </c>
      <c r="G4" s="10" t="s">
        <v>352</v>
      </c>
      <c r="H4" s="15" t="s">
        <v>353</v>
      </c>
      <c r="J4" s="10"/>
      <c r="K4" s="10"/>
    </row>
    <row r="5">
      <c r="A5" s="10" t="s">
        <v>354</v>
      </c>
      <c r="B5" s="10" t="s">
        <v>355</v>
      </c>
      <c r="C5" s="42">
        <v>15.0</v>
      </c>
      <c r="D5" s="10" t="s">
        <v>356</v>
      </c>
      <c r="E5" s="10" t="s">
        <v>357</v>
      </c>
      <c r="F5" s="10" t="s">
        <v>358</v>
      </c>
      <c r="G5" s="10" t="s">
        <v>359</v>
      </c>
      <c r="H5" s="15" t="s">
        <v>360</v>
      </c>
      <c r="J5" s="10"/>
      <c r="K5" s="10"/>
    </row>
    <row r="6">
      <c r="A6" s="10" t="s">
        <v>330</v>
      </c>
      <c r="B6" s="10" t="s">
        <v>345</v>
      </c>
      <c r="C6" s="10" t="s">
        <v>342</v>
      </c>
      <c r="D6" s="10" t="s">
        <v>342</v>
      </c>
      <c r="E6" s="10" t="s">
        <v>342</v>
      </c>
      <c r="F6" s="10" t="s">
        <v>20</v>
      </c>
      <c r="G6" s="10" t="s">
        <v>346</v>
      </c>
      <c r="H6" s="15" t="s">
        <v>361</v>
      </c>
      <c r="J6" s="10" t="s">
        <v>363</v>
      </c>
      <c r="K6" s="10" t="s">
        <v>364</v>
      </c>
    </row>
    <row r="7">
      <c r="A7" s="10" t="s">
        <v>267</v>
      </c>
      <c r="B7" s="10" t="s">
        <v>345</v>
      </c>
      <c r="C7" s="10" t="s">
        <v>342</v>
      </c>
      <c r="D7" s="10" t="s">
        <v>342</v>
      </c>
      <c r="E7" s="10" t="s">
        <v>342</v>
      </c>
      <c r="F7" s="10" t="s">
        <v>20</v>
      </c>
      <c r="G7" s="10" t="s">
        <v>346</v>
      </c>
      <c r="H7" s="15" t="s">
        <v>365</v>
      </c>
      <c r="J7" s="10" t="s">
        <v>363</v>
      </c>
      <c r="K7" s="10" t="s">
        <v>364</v>
      </c>
    </row>
    <row r="8">
      <c r="A8" s="10" t="s">
        <v>267</v>
      </c>
      <c r="B8" s="10" t="s">
        <v>368</v>
      </c>
      <c r="C8" s="42">
        <v>75.0</v>
      </c>
      <c r="D8" s="10" t="s">
        <v>350</v>
      </c>
      <c r="E8" s="10" t="s">
        <v>369</v>
      </c>
      <c r="F8" s="10" t="s">
        <v>86</v>
      </c>
      <c r="G8" s="10" t="s">
        <v>352</v>
      </c>
      <c r="H8" s="15" t="s">
        <v>370</v>
      </c>
      <c r="K8" s="10"/>
    </row>
    <row r="9">
      <c r="A9" s="10" t="s">
        <v>373</v>
      </c>
      <c r="B9" s="10" t="s">
        <v>345</v>
      </c>
      <c r="C9" s="10" t="s">
        <v>342</v>
      </c>
      <c r="D9" s="10" t="s">
        <v>342</v>
      </c>
      <c r="E9" s="10" t="s">
        <v>342</v>
      </c>
      <c r="F9" s="10" t="s">
        <v>20</v>
      </c>
      <c r="G9" s="10" t="s">
        <v>346</v>
      </c>
      <c r="H9" s="15" t="s">
        <v>375</v>
      </c>
      <c r="K9" s="10" t="s">
        <v>364</v>
      </c>
    </row>
    <row r="10">
      <c r="A10" s="10" t="s">
        <v>210</v>
      </c>
      <c r="B10" s="10" t="s">
        <v>376</v>
      </c>
      <c r="C10" s="42">
        <v>22.0</v>
      </c>
      <c r="D10" s="10" t="s">
        <v>377</v>
      </c>
      <c r="E10" s="10" t="s">
        <v>351</v>
      </c>
      <c r="F10" s="10" t="s">
        <v>358</v>
      </c>
      <c r="G10" s="10" t="s">
        <v>378</v>
      </c>
      <c r="H10" s="15" t="s">
        <v>379</v>
      </c>
    </row>
    <row r="11">
      <c r="A11" s="10" t="s">
        <v>210</v>
      </c>
      <c r="B11" s="10" t="s">
        <v>381</v>
      </c>
      <c r="C11" s="42">
        <v>35.0</v>
      </c>
      <c r="D11" s="10" t="s">
        <v>377</v>
      </c>
      <c r="E11" s="10" t="s">
        <v>351</v>
      </c>
      <c r="F11" s="10" t="s">
        <v>358</v>
      </c>
      <c r="G11" s="10" t="s">
        <v>378</v>
      </c>
      <c r="H11" s="15" t="s">
        <v>384</v>
      </c>
    </row>
    <row r="12">
      <c r="A12" s="10" t="s">
        <v>210</v>
      </c>
      <c r="B12" s="10" t="s">
        <v>385</v>
      </c>
      <c r="C12" s="42">
        <v>35.0</v>
      </c>
      <c r="D12" s="10" t="s">
        <v>377</v>
      </c>
      <c r="E12" s="10" t="s">
        <v>351</v>
      </c>
      <c r="F12" s="10" t="s">
        <v>358</v>
      </c>
      <c r="G12" s="10" t="s">
        <v>378</v>
      </c>
      <c r="H12" s="15" t="s">
        <v>386</v>
      </c>
    </row>
    <row r="13">
      <c r="A13" s="10" t="s">
        <v>139</v>
      </c>
      <c r="B13" s="10" t="s">
        <v>392</v>
      </c>
      <c r="C13" s="10" t="s">
        <v>342</v>
      </c>
      <c r="D13" s="10" t="s">
        <v>342</v>
      </c>
      <c r="E13" s="10" t="s">
        <v>342</v>
      </c>
      <c r="F13" s="10" t="s">
        <v>342</v>
      </c>
      <c r="G13" s="10" t="s">
        <v>394</v>
      </c>
      <c r="H13" s="15" t="s">
        <v>395</v>
      </c>
      <c r="K13" s="10" t="s">
        <v>392</v>
      </c>
    </row>
    <row r="14">
      <c r="A14" s="10" t="s">
        <v>396</v>
      </c>
      <c r="B14" s="10" t="s">
        <v>397</v>
      </c>
      <c r="C14" s="44">
        <v>45.0</v>
      </c>
      <c r="D14" s="10" t="s">
        <v>350</v>
      </c>
      <c r="E14" s="10" t="s">
        <v>398</v>
      </c>
      <c r="F14" s="10" t="s">
        <v>20</v>
      </c>
      <c r="G14" s="10" t="s">
        <v>352</v>
      </c>
      <c r="H14" s="15" t="s">
        <v>399</v>
      </c>
    </row>
    <row r="15">
      <c r="A15" s="10" t="s">
        <v>396</v>
      </c>
      <c r="B15" s="10" t="s">
        <v>404</v>
      </c>
      <c r="C15" s="44">
        <v>45.0</v>
      </c>
      <c r="D15" s="10" t="s">
        <v>350</v>
      </c>
      <c r="E15" s="10" t="s">
        <v>357</v>
      </c>
      <c r="F15" s="10" t="s">
        <v>20</v>
      </c>
      <c r="G15" s="10" t="s">
        <v>352</v>
      </c>
      <c r="H15" s="15" t="s">
        <v>405</v>
      </c>
    </row>
    <row r="16">
      <c r="A16" s="10" t="s">
        <v>396</v>
      </c>
      <c r="B16" s="10" t="s">
        <v>408</v>
      </c>
      <c r="C16" s="44">
        <v>45.0</v>
      </c>
      <c r="D16" s="10" t="s">
        <v>350</v>
      </c>
      <c r="E16" s="10" t="s">
        <v>351</v>
      </c>
      <c r="F16" s="10" t="s">
        <v>20</v>
      </c>
      <c r="G16" s="10" t="s">
        <v>352</v>
      </c>
      <c r="H16" s="15" t="s">
        <v>409</v>
      </c>
    </row>
    <row r="17">
      <c r="A17" s="10" t="s">
        <v>412</v>
      </c>
      <c r="B17" s="10" t="s">
        <v>413</v>
      </c>
      <c r="C17" s="42">
        <v>14.0</v>
      </c>
      <c r="D17" s="10" t="s">
        <v>377</v>
      </c>
      <c r="E17" s="10" t="s">
        <v>414</v>
      </c>
      <c r="F17" s="10" t="s">
        <v>358</v>
      </c>
      <c r="G17" s="10" t="s">
        <v>378</v>
      </c>
      <c r="H17" s="15" t="s">
        <v>415</v>
      </c>
    </row>
    <row r="18">
      <c r="A18" s="10" t="s">
        <v>412</v>
      </c>
      <c r="B18" s="10" t="s">
        <v>418</v>
      </c>
      <c r="C18" s="42">
        <v>14.0</v>
      </c>
      <c r="D18" s="10" t="s">
        <v>377</v>
      </c>
      <c r="E18" s="10" t="s">
        <v>419</v>
      </c>
      <c r="F18" s="10" t="s">
        <v>358</v>
      </c>
      <c r="G18" s="10" t="s">
        <v>378</v>
      </c>
      <c r="H18" s="15" t="s">
        <v>420</v>
      </c>
    </row>
  </sheetData>
  <mergeCells count="1">
    <mergeCell ref="A2:Z2"/>
  </mergeCells>
  <hyperlinks>
    <hyperlink r:id="rId1" ref="H3"/>
    <hyperlink r:id="rId2" ref="H4"/>
    <hyperlink r:id="rId3" ref="H5"/>
    <hyperlink r:id="rId4" ref="H6"/>
    <hyperlink r:id="rId5" ref="H7"/>
    <hyperlink r:id="rId6" ref="H8"/>
    <hyperlink r:id="rId7" ref="H9"/>
    <hyperlink r:id="rId8" ref="H10"/>
    <hyperlink r:id="rId9" ref="H11"/>
    <hyperlink r:id="rId10" ref="H12"/>
    <hyperlink r:id="rId11" ref="H13"/>
    <hyperlink r:id="rId12" ref="H14"/>
    <hyperlink r:id="rId13" ref="H15"/>
    <hyperlink r:id="rId14" ref="H16"/>
    <hyperlink r:id="rId15" ref="H17"/>
    <hyperlink r:id="rId16" ref="H18"/>
  </hyperlinks>
  <drawing r:id="rId17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71"/>
    <col customWidth="1" min="2" max="2" width="15.86"/>
    <col customWidth="1" min="11" max="11" width="35.57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4" t="s">
        <v>424</v>
      </c>
    </row>
    <row r="3">
      <c r="A3" s="10" t="s">
        <v>24</v>
      </c>
      <c r="B3" s="10" t="s">
        <v>426</v>
      </c>
      <c r="C3" s="42">
        <v>800.0</v>
      </c>
      <c r="D3" s="10"/>
      <c r="E3" s="10"/>
      <c r="F3" s="10"/>
      <c r="G3" s="10" t="s">
        <v>427</v>
      </c>
      <c r="H3" s="15" t="s">
        <v>428</v>
      </c>
      <c r="K3" s="10"/>
    </row>
    <row r="4">
      <c r="A4" s="10" t="s">
        <v>432</v>
      </c>
      <c r="B4" s="10" t="s">
        <v>433</v>
      </c>
      <c r="C4" s="42">
        <v>450.0</v>
      </c>
      <c r="D4" s="10"/>
      <c r="E4" s="10"/>
      <c r="F4" s="10"/>
      <c r="G4" s="10" t="s">
        <v>427</v>
      </c>
      <c r="H4" s="15" t="s">
        <v>434</v>
      </c>
      <c r="K4" s="10" t="s">
        <v>435</v>
      </c>
    </row>
    <row r="5">
      <c r="A5" s="10" t="s">
        <v>436</v>
      </c>
      <c r="B5" s="10" t="s">
        <v>437</v>
      </c>
      <c r="C5" s="42">
        <v>311.0</v>
      </c>
      <c r="D5" s="10"/>
      <c r="E5" s="10"/>
      <c r="F5" s="10"/>
      <c r="G5" s="10" t="s">
        <v>427</v>
      </c>
      <c r="H5" s="15" t="s">
        <v>439</v>
      </c>
      <c r="K5" s="10"/>
    </row>
    <row r="6">
      <c r="A6" s="10" t="s">
        <v>253</v>
      </c>
      <c r="B6" s="10" t="s">
        <v>441</v>
      </c>
      <c r="C6" s="42">
        <v>189.0</v>
      </c>
      <c r="D6" s="10"/>
      <c r="E6" s="10"/>
      <c r="F6" s="10"/>
      <c r="G6" s="10" t="s">
        <v>427</v>
      </c>
      <c r="H6" s="15" t="s">
        <v>442</v>
      </c>
      <c r="K6" s="10"/>
    </row>
    <row r="7">
      <c r="A7" s="10" t="s">
        <v>253</v>
      </c>
      <c r="B7" s="10" t="s">
        <v>443</v>
      </c>
      <c r="C7" s="42">
        <v>316.0</v>
      </c>
      <c r="D7" s="10"/>
      <c r="E7" s="10"/>
      <c r="F7" s="10"/>
      <c r="G7" s="10" t="s">
        <v>427</v>
      </c>
      <c r="H7" s="15" t="s">
        <v>444</v>
      </c>
      <c r="K7" s="10"/>
    </row>
    <row r="8">
      <c r="A8" s="10" t="s">
        <v>267</v>
      </c>
      <c r="B8" s="10" t="s">
        <v>445</v>
      </c>
      <c r="C8" s="42">
        <v>325.0</v>
      </c>
      <c r="D8" s="10"/>
      <c r="E8" s="10"/>
      <c r="F8" s="10"/>
      <c r="G8" s="10" t="s">
        <v>427</v>
      </c>
      <c r="H8" s="15" t="s">
        <v>446</v>
      </c>
      <c r="K8" s="10"/>
    </row>
    <row r="9">
      <c r="A9" s="10" t="s">
        <v>451</v>
      </c>
      <c r="B9" s="10" t="s">
        <v>452</v>
      </c>
      <c r="C9" s="42">
        <v>204.0</v>
      </c>
      <c r="G9" s="10" t="s">
        <v>427</v>
      </c>
      <c r="H9" s="15" t="s">
        <v>453</v>
      </c>
      <c r="I9" s="15" t="s">
        <v>456</v>
      </c>
      <c r="K9" s="10"/>
    </row>
    <row r="10">
      <c r="A10" s="10" t="s">
        <v>451</v>
      </c>
      <c r="B10" s="10" t="s">
        <v>457</v>
      </c>
      <c r="C10" s="42">
        <v>225.0</v>
      </c>
      <c r="G10" s="10" t="s">
        <v>427</v>
      </c>
      <c r="H10" s="15" t="s">
        <v>458</v>
      </c>
    </row>
    <row r="11">
      <c r="A11" s="7" t="s">
        <v>139</v>
      </c>
      <c r="B11" s="10" t="s">
        <v>459</v>
      </c>
      <c r="C11" s="42">
        <v>365.0</v>
      </c>
      <c r="G11" s="10" t="s">
        <v>427</v>
      </c>
      <c r="H11" s="15" t="s">
        <v>460</v>
      </c>
      <c r="I11" s="15" t="s">
        <v>461</v>
      </c>
      <c r="K11" s="10"/>
    </row>
    <row r="12">
      <c r="A12" s="7" t="s">
        <v>139</v>
      </c>
      <c r="B12" s="10" t="s">
        <v>462</v>
      </c>
      <c r="C12" s="42">
        <v>410.0</v>
      </c>
      <c r="G12" s="10" t="s">
        <v>427</v>
      </c>
      <c r="H12" s="15" t="s">
        <v>460</v>
      </c>
      <c r="I12" s="15" t="s">
        <v>463</v>
      </c>
      <c r="K12" s="10"/>
    </row>
    <row r="13">
      <c r="A13" s="7" t="s">
        <v>143</v>
      </c>
      <c r="B13" s="10" t="s">
        <v>464</v>
      </c>
      <c r="C13" s="42">
        <v>300.0</v>
      </c>
      <c r="G13" s="10" t="s">
        <v>427</v>
      </c>
      <c r="H13" s="9" t="s">
        <v>465</v>
      </c>
      <c r="K13" s="10"/>
    </row>
    <row r="14">
      <c r="A14" s="10" t="s">
        <v>466</v>
      </c>
      <c r="B14" s="10" t="s">
        <v>433</v>
      </c>
      <c r="C14" s="10" t="s">
        <v>467</v>
      </c>
      <c r="G14" s="10" t="s">
        <v>427</v>
      </c>
      <c r="H14" s="15" t="s">
        <v>468</v>
      </c>
      <c r="K14" s="10" t="s">
        <v>469</v>
      </c>
    </row>
  </sheetData>
  <mergeCells count="1">
    <mergeCell ref="A2:Z2"/>
  </mergeCells>
  <hyperlinks>
    <hyperlink r:id="rId1" ref="H3"/>
    <hyperlink r:id="rId2" ref="H4"/>
    <hyperlink r:id="rId3" ref="H5"/>
    <hyperlink r:id="rId4" ref="H6"/>
    <hyperlink r:id="rId5" ref="H7"/>
    <hyperlink r:id="rId6" ref="H8"/>
    <hyperlink r:id="rId7" ref="H9"/>
    <hyperlink r:id="rId8" ref="I9"/>
    <hyperlink r:id="rId9" ref="H10"/>
    <hyperlink r:id="rId10" ref="H11"/>
    <hyperlink r:id="rId11" ref="I11"/>
    <hyperlink r:id="rId12" ref="H12"/>
    <hyperlink r:id="rId13" ref="I12"/>
    <hyperlink r:id="rId14" ref="H13"/>
    <hyperlink r:id="rId15" ref="H14"/>
  </hyperlinks>
  <drawing r:id="rId16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86"/>
    <col customWidth="1" min="3" max="3" width="11.43"/>
    <col customWidth="1" min="7" max="7" width="14.57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4" t="s">
        <v>425</v>
      </c>
    </row>
    <row r="3">
      <c r="A3" s="10" t="s">
        <v>267</v>
      </c>
      <c r="B3" s="10" t="s">
        <v>429</v>
      </c>
      <c r="C3" s="42">
        <v>285.0</v>
      </c>
      <c r="G3" s="10" t="s">
        <v>430</v>
      </c>
      <c r="H3" s="15" t="s">
        <v>431</v>
      </c>
      <c r="K3" s="10"/>
    </row>
  </sheetData>
  <mergeCells count="1">
    <mergeCell ref="A2:Z2"/>
  </mergeCells>
  <hyperlinks>
    <hyperlink r:id="rId1" ref="H3"/>
  </hyperlin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4" t="s">
        <v>447</v>
      </c>
    </row>
    <row r="3">
      <c r="A3" s="10" t="s">
        <v>267</v>
      </c>
      <c r="B3" s="10" t="s">
        <v>448</v>
      </c>
      <c r="G3" s="10" t="s">
        <v>449</v>
      </c>
      <c r="H3" s="15" t="s">
        <v>450</v>
      </c>
    </row>
    <row r="4">
      <c r="A4" s="10" t="s">
        <v>139</v>
      </c>
      <c r="H4" s="15" t="s">
        <v>454</v>
      </c>
      <c r="I4" s="15" t="s">
        <v>455</v>
      </c>
    </row>
  </sheetData>
  <mergeCells count="1">
    <mergeCell ref="A2:Z2"/>
  </mergeCells>
  <hyperlinks>
    <hyperlink r:id="rId1" ref="H3"/>
    <hyperlink r:id="rId2" ref="H4"/>
    <hyperlink r:id="rId3" ref="I4"/>
  </hyperlinks>
  <drawing r:id="rId4"/>
</worksheet>
</file>