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el-my.sharepoint.com/personal/dongwangx_li_intel_com/Documents/Desktop/"/>
    </mc:Choice>
  </mc:AlternateContent>
  <xr:revisionPtr revIDLastSave="2" documentId="8_{BA32553A-58E8-44A9-A26F-2316DCCCE1D2}" xr6:coauthVersionLast="47" xr6:coauthVersionMax="47" xr10:uidLastSave="{4A638411-8CED-4AB0-81CA-C92BF57F127F}"/>
  <bookViews>
    <workbookView xWindow="-120" yWindow="-120" windowWidth="29040" windowHeight="15720" firstSheet="4" activeTab="4" xr2:uid="{00000000-000D-0000-FFFF-FFFF00000000}"/>
  </bookViews>
  <sheets>
    <sheet name="Summary" sheetId="5" r:id="rId1"/>
    <sheet name="Config？" sheetId="9" r:id="rId2"/>
    <sheet name="Cluster_Config？" sheetId="12" r:id="rId3"/>
    <sheet name="Functional (overall)" sheetId="3" r:id="rId4"/>
    <sheet name="Functional (1DPC)" sheetId="7" r:id="rId5"/>
    <sheet name="Functional (2DPC)" sheetId="15" r:id="rId6"/>
    <sheet name="PnP" sheetId="2" r:id="rId7"/>
    <sheet name="DPMO？" sheetId="10" r:id="rId8"/>
    <sheet name="PnP(speccpu-detail)？" sheetId="13" r:id="rId9"/>
    <sheet name="At Scale-Cluster Test" sheetId="4" r:id="rId10"/>
    <sheet name="HWV？" sheetId="11" r:id="rId11"/>
  </sheets>
  <definedNames>
    <definedName name="_xlnm._FilterDatabase" localSheetId="9" hidden="1">'At Scale-Cluster Test'!$A$1:$J$92</definedName>
    <definedName name="_xlnm._FilterDatabase" localSheetId="7" hidden="1">DPMO？!$A$1:$D$4</definedName>
    <definedName name="_xlnm._FilterDatabase" localSheetId="4" hidden="1">'Functional (1DPC)'!$A$1:$M$12</definedName>
    <definedName name="_xlnm._FilterDatabase" localSheetId="5" hidden="1">'Functional (2DPC)'!$A$1:$M$45</definedName>
    <definedName name="_xlnm._FilterDatabase" localSheetId="3" hidden="1">'Functional (overall)'!$A$1:$I$45</definedName>
    <definedName name="_xlnm._FilterDatabase" localSheetId="10" hidden="1">HWV？!$A$1:$F$13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7" i="10" l="1"/>
  <c r="H13" i="13"/>
  <c r="I13" i="13"/>
  <c r="J13" i="13"/>
  <c r="Q6" i="10"/>
  <c r="T11" i="5" a="1"/>
  <c r="T11" i="5" s="1"/>
  <c r="T10" i="5" a="1"/>
  <c r="T10" i="5" s="1"/>
  <c r="T12" i="5"/>
  <c r="C12" i="5" l="1"/>
  <c r="L27" i="13"/>
  <c r="G27" i="13"/>
  <c r="F27" i="13"/>
  <c r="L26" i="13"/>
  <c r="K26" i="13"/>
  <c r="G26" i="13"/>
  <c r="F26" i="13"/>
  <c r="L25" i="13"/>
  <c r="K25" i="13"/>
  <c r="G25" i="13"/>
  <c r="F25" i="13"/>
  <c r="L24" i="13"/>
  <c r="K24" i="13"/>
  <c r="G24" i="13"/>
  <c r="F24" i="13"/>
  <c r="L23" i="13"/>
  <c r="K23" i="13"/>
  <c r="G23" i="13"/>
  <c r="F23" i="13"/>
  <c r="L22" i="13"/>
  <c r="K22" i="13"/>
  <c r="G22" i="13"/>
  <c r="F22" i="13"/>
  <c r="L21" i="13"/>
  <c r="K21" i="13"/>
  <c r="G21" i="13"/>
  <c r="F21" i="13"/>
  <c r="L20" i="13"/>
  <c r="K20" i="13"/>
  <c r="G20" i="13"/>
  <c r="F20" i="13"/>
  <c r="L19" i="13"/>
  <c r="K19" i="13"/>
  <c r="G19" i="13"/>
  <c r="F19" i="13"/>
  <c r="L18" i="13"/>
  <c r="K18" i="13"/>
  <c r="G18" i="13"/>
  <c r="F18" i="13"/>
  <c r="L17" i="13"/>
  <c r="K17" i="13"/>
  <c r="G17" i="13"/>
  <c r="F17" i="13"/>
  <c r="L16" i="13"/>
  <c r="K16" i="13"/>
  <c r="G16" i="13"/>
  <c r="F16" i="13"/>
  <c r="L15" i="13"/>
  <c r="K15" i="13"/>
  <c r="G15" i="13"/>
  <c r="F15" i="13"/>
  <c r="L14" i="13"/>
  <c r="K14" i="13"/>
  <c r="G14" i="13"/>
  <c r="F14" i="13"/>
  <c r="K13" i="13"/>
  <c r="L13" i="13"/>
  <c r="G13" i="13"/>
  <c r="L12" i="13"/>
  <c r="K12" i="13"/>
  <c r="G12" i="13"/>
  <c r="F12" i="13"/>
  <c r="L11" i="13"/>
  <c r="K11" i="13"/>
  <c r="G11" i="13"/>
  <c r="F11" i="13"/>
  <c r="L10" i="13"/>
  <c r="K10" i="13"/>
  <c r="G10" i="13"/>
  <c r="F10" i="13"/>
  <c r="L9" i="13"/>
  <c r="K9" i="13"/>
  <c r="G9" i="13"/>
  <c r="F9" i="13"/>
  <c r="L8" i="13"/>
  <c r="K8" i="13"/>
  <c r="G8" i="13"/>
  <c r="F8" i="13"/>
  <c r="L7" i="13"/>
  <c r="K7" i="13"/>
  <c r="G7" i="13"/>
  <c r="F7" i="13"/>
  <c r="L6" i="13"/>
  <c r="K6" i="13"/>
  <c r="G6" i="13"/>
  <c r="F6" i="13"/>
  <c r="L5" i="13"/>
  <c r="K5" i="13"/>
  <c r="G5" i="13"/>
  <c r="F5" i="13"/>
  <c r="L4" i="13"/>
  <c r="K4" i="13"/>
  <c r="G4" i="13"/>
  <c r="F4" i="13"/>
  <c r="L3" i="13"/>
  <c r="K3" i="13"/>
  <c r="G3" i="13"/>
  <c r="F3" i="13"/>
  <c r="C8" i="5"/>
  <c r="P3" i="10"/>
  <c r="P4" i="10"/>
  <c r="P6" i="10"/>
  <c r="P8" i="10"/>
  <c r="P2" i="10"/>
  <c r="O3" i="10"/>
  <c r="O4" i="10"/>
  <c r="O6" i="10"/>
  <c r="O7" i="10"/>
  <c r="P7" i="10" s="1"/>
  <c r="O8" i="10"/>
  <c r="O2" i="10"/>
  <c r="M14" i="13" l="1"/>
  <c r="M18" i="13"/>
  <c r="M16" i="13"/>
  <c r="M15" i="13"/>
  <c r="M17" i="13"/>
  <c r="M21" i="13"/>
  <c r="M19" i="13"/>
  <c r="M3" i="13"/>
  <c r="M4" i="13"/>
  <c r="M5" i="13"/>
  <c r="M6" i="13"/>
  <c r="M7" i="13"/>
  <c r="M9" i="13"/>
  <c r="M23" i="13"/>
  <c r="M12" i="13"/>
  <c r="M26" i="13"/>
  <c r="M10" i="13"/>
  <c r="M22" i="13"/>
  <c r="M8" i="13"/>
  <c r="M24" i="13"/>
  <c r="M25" i="13"/>
  <c r="M11" i="13"/>
  <c r="M20" i="13"/>
  <c r="F13" i="13"/>
  <c r="M13" i="13" s="1"/>
  <c r="K27" i="13"/>
  <c r="M27" i="13" s="1"/>
  <c r="R8" i="5"/>
  <c r="Q8" i="5"/>
  <c r="R9" i="5"/>
  <c r="Q9" i="5"/>
  <c r="R10" i="5"/>
  <c r="Q10" i="5"/>
  <c r="R11" i="5"/>
  <c r="Q11" i="5"/>
  <c r="R12" i="5"/>
  <c r="P12" i="5"/>
  <c r="R13" i="5"/>
  <c r="P8" i="5"/>
  <c r="Q13" i="5"/>
  <c r="P13" i="5"/>
  <c r="Q12" i="5"/>
  <c r="P11" i="5"/>
  <c r="P10" i="5"/>
  <c r="P9" i="5"/>
  <c r="I11" i="5" l="1"/>
  <c r="U13" i="5"/>
  <c r="U12" i="5"/>
  <c r="S13" i="5"/>
  <c r="S12" i="5"/>
  <c r="T9" i="5" l="1" a="1"/>
  <c r="T9" i="5" s="1"/>
  <c r="C11" i="5"/>
  <c r="T8" i="5" a="1"/>
  <c r="T8" i="5" s="1"/>
  <c r="U11" i="5" l="1"/>
  <c r="S11" i="5"/>
  <c r="U10" i="5"/>
  <c r="S10" i="5"/>
  <c r="S9" i="5"/>
  <c r="U9" i="5"/>
  <c r="U8" i="5" l="1"/>
  <c r="S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<sst xmlns="http://schemas.openxmlformats.org/spreadsheetml/2006/main" count="2214" uniqueCount="658">
  <si>
    <t xml:space="preserve">CXSH DDR4 3200 RevB </t>
  </si>
  <si>
    <t xml:space="preserve">Caterory </t>
    <phoneticPr fontId="6" type="noConversion"/>
  </si>
  <si>
    <t>Total Test Case</t>
    <phoneticPr fontId="6" type="noConversion"/>
  </si>
  <si>
    <t xml:space="preserve">WW27 Test Progress </t>
  </si>
  <si>
    <t xml:space="preserve">WW28 Test Progress </t>
  </si>
  <si>
    <t xml:space="preserve">WW29 Test Progress </t>
  </si>
  <si>
    <t xml:space="preserve">WW30 Test Progress </t>
  </si>
  <si>
    <t xml:space="preserve">WW31 Test Progress </t>
  </si>
  <si>
    <t xml:space="preserve">WW32 Test Progress </t>
  </si>
  <si>
    <t>Result</t>
    <phoneticPr fontId="6" type="noConversion"/>
  </si>
  <si>
    <t>Pass Rate</t>
    <phoneticPr fontId="6" type="noConversion"/>
  </si>
  <si>
    <t xml:space="preserve">Plan Schedule </t>
    <phoneticPr fontId="6" type="noConversion"/>
  </si>
  <si>
    <t xml:space="preserve">Actual Schedule </t>
    <phoneticPr fontId="6" type="noConversion"/>
  </si>
  <si>
    <t>Notes</t>
    <phoneticPr fontId="6" type="noConversion"/>
  </si>
  <si>
    <t>Plan</t>
    <phoneticPr fontId="6" type="noConversion"/>
  </si>
  <si>
    <t>Actual</t>
    <phoneticPr fontId="6" type="noConversion"/>
  </si>
  <si>
    <t xml:space="preserve">Pass </t>
    <phoneticPr fontId="6" type="noConversion"/>
  </si>
  <si>
    <t>Fail</t>
    <phoneticPr fontId="6" type="noConversion"/>
  </si>
  <si>
    <t>Block</t>
    <phoneticPr fontId="6" type="noConversion"/>
  </si>
  <si>
    <t>Incomplete</t>
    <phoneticPr fontId="6" type="noConversion"/>
  </si>
  <si>
    <t>Omitted</t>
    <phoneticPr fontId="6" type="noConversion"/>
  </si>
  <si>
    <t>Start</t>
    <phoneticPr fontId="6" type="noConversion"/>
  </si>
  <si>
    <t>End</t>
    <phoneticPr fontId="6" type="noConversion"/>
  </si>
  <si>
    <t>Functional (1DPC)</t>
  </si>
  <si>
    <t>Functional (2DPC)</t>
  </si>
  <si>
    <t>DPMO</t>
  </si>
  <si>
    <t>PnP</t>
    <phoneticPr fontId="6" type="noConversion"/>
  </si>
  <si>
    <t xml:space="preserve">At Scale-Cluster Test </t>
  </si>
  <si>
    <t xml:space="preserve">HWV </t>
    <phoneticPr fontId="6" type="noConversion"/>
  </si>
  <si>
    <t>Execution summary :</t>
  </si>
  <si>
    <t>Sighting:</t>
  </si>
  <si>
    <t>id</t>
  </si>
  <si>
    <t>Title</t>
  </si>
  <si>
    <t>Type</t>
  </si>
  <si>
    <t>Status</t>
  </si>
  <si>
    <t>exposure</t>
  </si>
  <si>
    <t>Comments</t>
  </si>
  <si>
    <t>[CXSH] [EMR][Cluster]Detected CE memory error on sh23l11002s0402.deacluster.intel.com during running dram-bank-stress</t>
  </si>
  <si>
    <t>presighting</t>
  </si>
  <si>
    <t>open</t>
  </si>
  <si>
    <t>2-high</t>
  </si>
  <si>
    <t>WW32.5:
We can't see the issue after following WW32 2DPC workloads: virt-qemu.
Will keep watching this issue during our following 2DPC test.</t>
  </si>
  <si>
    <t>[CXSH] [EMR][Cluster]Detected CE memory error on sh23l11002s0502.deacluster.intel.com during running workload ive-vt-suite-hybriddense.</t>
  </si>
  <si>
    <t>WW33.1:
Trigger soft-PPR CE on E00A7E3B  while running memory_margin/At Scale - AC Cycling  SGX/TDX enabling 100 cycles/At Scale - coldboot Cycling  SGX/TDX enabling 100 cycles</t>
  </si>
  <si>
    <t>[CXSH] [EMR][Cluster]Detected CE memory error on sh23l11001s0102.deacluster.intel.com during running workload xprod-legacy.</t>
  </si>
  <si>
    <t>WW33.1:
We can't see the issue on this DIMM(E009B40D) after following 2DPC workloads: memory-margin.</t>
  </si>
  <si>
    <t>[CXSH] [EMR][Cluster] Trigger PPR memory CE on sh23l11002s0502.deacluster.intel.com during testing coldboot 200 cycles.</t>
  </si>
  <si>
    <t>WW33.1:
E00AAF95 also trigger soft-PPR while running memory-margin workload. But can't trigger soft-PPR again after following 2DPC workloads: At Scale - warmboot Cycling  SGX/TDX enabling 100 cycles/At Scale - AC Cycling  SGX/TDX enabling 100 cycles/At Scale - coldboot Cycling  SGX/TDX enabling 100 cycles.</t>
  </si>
  <si>
    <t>[CXSH] [EMR][Cluster]Detected CE &amp; UCE memory errors on sh23l11001s0102.deacluster.intel.com when running AMT_mlc_sandstone_combo.</t>
  </si>
  <si>
    <t>WW33.1:
We can't see this issue on this DIMM(E00A80D8) after following 2DPC workloads: memory-margin.</t>
  </si>
  <si>
    <t>[CXSH] [EMR][Cluster]Detected 2 CE memory write errors on sh23l11002s0502.deacluster.intel.com when running Benchdnn.</t>
  </si>
  <si>
    <t>WW33.1:
We can't see memory write errors on this DIMM(E00A7E3B) after following 2DPC workloads: memory-margin/At Scale - warmboot Cycling  SGX/TDX enabling 100 cycles/At Scale - AC Cycling  SGX/TDX enabling 100 cycles/At Scale - coldboot Cycling  SGX/TDX enabling 100 cycles.</t>
  </si>
  <si>
    <t>[CXSH] [EMR][Cluster]Detected CE memory errors on sh23l11001s0102.deacluster.intel.com when running Resnet50 amx &amp; Sandstone workload.</t>
  </si>
  <si>
    <t>WW33.1:
E00A5268 also trigger soft-PPR while running memory-margin workload.</t>
  </si>
  <si>
    <t>[CXSH] [EMR][Cluster]OS not responding with SOL loop  report memory errors on sh23l11001s0102.deacluster.intel.com when running xprod-legacy.</t>
  </si>
  <si>
    <t>2-high--&gt; 4-low</t>
  </si>
  <si>
    <t>WW33.1:
E00A5279 also trigger soft-PPR UCE while running memory-margin workload.</t>
  </si>
  <si>
    <t>[CXSH] [EMR][Cluster]Single DIMM Memory Size downgrade from 64G to 32G in SMBIOS type 17 on sh23l11001s0102.deacluster.intel.com while running virt-qemu.</t>
  </si>
  <si>
    <t>WW33.1:
E00A5279 also trigger soft-PPR UCE while running memory-margin workload.</t>
  </si>
  <si>
    <t>[CXSH] [EMR][Cluster] Detected CE &amp; UCE on sh23l11001s0102.deacluster.intel.com while running virt-qemu</t>
  </si>
  <si>
    <t>WW33.1:
We can't see the issue on this DIMM(E00A7DA8) after following 2DPC workloads: memory margin/At Scale - AC Cycling  SGX/TDX enabling 100 cycles/At Scale - coldboot Cycling  SGX/TDX enabling 100 cycles/At Scale - warmboo Cycling  SGX/TDX enabling 100 cycles.</t>
  </si>
  <si>
    <t>[CXSH] [EMR][Cluster]IVE_Genie_SF-BoringSSL_Generic_numactl_node_1 error occurred once during running ive-sf-mixed-genie workload.</t>
  </si>
  <si>
    <t>4-low</t>
  </si>
  <si>
    <t>this issue was captured in CXSH 1DPC configuration.  suggest to monitor it as regression check in CXSH 1DPC DIMM after we get new DIMM.
but we can continue to put it with low priority</t>
  </si>
  <si>
    <t>Complete</t>
  </si>
  <si>
    <t>[CXSH] [EMR][Cluster]Most of the latest IVE workloads image cannot be pulled on CXSH EMR SH cluster nodes</t>
  </si>
  <si>
    <t>sighting</t>
  </si>
  <si>
    <t>complete</t>
  </si>
  <si>
    <t>Upgrade kubernetes to 1.26 and containerd to 1.7.0 solved this pull image issue.
Also the blocked tests have been executed without any error during weekends in newly built k8s cluster.</t>
  </si>
  <si>
    <t>[CXSH] [EMR][Cluster]WHEA: Detected Processor Error on sh23l11002s0102.deacluster.intel.com during running ptat-memory-write.</t>
  </si>
  <si>
    <t>Update WW31.1:
Total 10 Nodes(include sh23l11002s0102 ), re-run the workload with the new container version "spiv-ipu-ptat-v1.1" during the 2DPC validation, CND.</t>
  </si>
  <si>
    <t>Rejected</t>
  </si>
  <si>
    <t>closed_reason</t>
  </si>
  <si>
    <t>[CXSH] [EMR]Appear mce error during DM_MEM_RANDOM_MIX_IIO-native-SNC_disabled test</t>
  </si>
  <si>
    <t>rejected</t>
  </si>
  <si>
    <t>cannot_reproduce</t>
  </si>
  <si>
    <t>[CXSH] [EMR][Cluster]Serial log show ME status error during running warmboot &amp; coldboot.</t>
  </si>
  <si>
    <t>3-medium</t>
  </si>
  <si>
    <t>test/test_env</t>
  </si>
  <si>
    <t>[CXSH] [EMR][Cluster]BMC Critical Event PVNN_PCH_AUX sensor crossed a critical low threshold going low</t>
  </si>
  <si>
    <t>[Cluster][EMR]EMR machine reports an error “RuntimeError: Failed to set authorization level to Red for any device”when executing itp.unlock on pythonsv</t>
  </si>
  <si>
    <t>[Cluster][EMR]The EMR machine reported "DDRT-Link-Failure-WA-Applied: err_ack_timer_limit = 0xF0" during the warm/cold boot test</t>
  </si>
  <si>
    <t>expected_behavior</t>
  </si>
  <si>
    <t>[CXSH] [EMR][Cluster]BMC report "CPU2 memoery over temperature and being throttled" during running coldboot cycling w/ SGX/TDX enabled.</t>
  </si>
  <si>
    <t>Reject the presighting since
1. issue can't reproduce for 2 days.
2. Event report as spike in between reboot cycles instead of real high temperature.</t>
  </si>
  <si>
    <t>[CXSH] [EMR][Cluster]Dmidecode log is not as same as the last time on sh23l11002s0402.deacluster.intel.com.</t>
  </si>
  <si>
    <t>The following action can be take for the test script:
Ignore the difference of table location which is expected.
Even there's PSU infomation mismatch, that's directly between BMC and PSU with i2c connection, memory will not and shall not play a role here.</t>
  </si>
  <si>
    <t>[CXSH] [EMR][Cluster]SUT shutdown and BMC show "CPU1 Thermal Trip and SSB Thermal trip" during running mesh-stress workload in sh23l11002s0402 node.</t>
  </si>
  <si>
    <t>config_issue</t>
  </si>
  <si>
    <t>WW32.2:
We can't see the issue after following WW32 2DPC workloads: ive-vt-suite-autoreboots/ive-vt-suite-hybriddense/ive-vt-suite-hybridspread/ve-vt-suite-createteardown</t>
  </si>
  <si>
    <t>[CXSH] [EMR][Cluster]Detected CE memory error on sh23l11002s0402.deacluster.intel.com during idle after running coldboot</t>
  </si>
  <si>
    <t>2-high--&gt;4-low</t>
  </si>
  <si>
    <t>duplicate</t>
  </si>
  <si>
    <t>Merge with 15016494127 since same error on same platform but different DIMM</t>
  </si>
  <si>
    <t>[CXSH] [EMR][Cluster]Detected CE memory error on sh23l11002s0502.deacluster.intel.com when idle 1hrs20mins after testing warmboot 200 cycles.</t>
  </si>
  <si>
    <t>Merge with 15016494329 since 1.Same platform 2. Same error, CE happened after enter idle (self-refresh)</t>
  </si>
  <si>
    <t>[CXSH] [EMR][Cluster]Detected CE memory error on sh23l11002s0402.deacluster.intel.com when idle  2hrs44mins after testing ac 200 cycles.</t>
  </si>
  <si>
    <t>Merge with 15016494127 since 1. Same platform 2. Same CE error after idle (self-refresh)</t>
  </si>
  <si>
    <t>Host ID</t>
  </si>
  <si>
    <t>Example C000</t>
  </si>
  <si>
    <t>sh14l02001s0501</t>
  </si>
  <si>
    <t>sh14l02001s0502</t>
  </si>
  <si>
    <t>sh14l02001s0601</t>
  </si>
  <si>
    <t>sh14l02001s0602</t>
  </si>
  <si>
    <t>sh14l02001s0701</t>
  </si>
  <si>
    <t>sh14l02001s0702</t>
  </si>
  <si>
    <t>sh14l02001s0801</t>
  </si>
  <si>
    <t>sh14l02001s0802</t>
  </si>
  <si>
    <t>sh14l02001s0901</t>
  </si>
  <si>
    <t>sh14l02001s0902</t>
  </si>
  <si>
    <t>sh14l02001s1001</t>
  </si>
  <si>
    <t>sh14l02001s1002</t>
  </si>
  <si>
    <t>sh14l02001s1101</t>
  </si>
  <si>
    <t>sh14l02001s1102</t>
  </si>
  <si>
    <t>sh14l02001s1201</t>
  </si>
  <si>
    <t>sh14l02001s1202</t>
  </si>
  <si>
    <t>sh14lva001s0301</t>
  </si>
  <si>
    <t>sh14lva001s0401</t>
  </si>
  <si>
    <t>Test system ID</t>
  </si>
  <si>
    <t>#Local049_CI</t>
  </si>
  <si>
    <t xml:space="preserve">	798585</t>
  </si>
  <si>
    <t>SUT</t>
  </si>
  <si>
    <t>CPU
(Detail model info)</t>
  </si>
  <si>
    <t xml:space="preserve">processor       : 0
vendor_id       : GenuineIntel
cpu family      : 6
model           : 106
model name      : Intel(R) Xeon(R) Platinum 8380 CPU @ 2.30GHz
stepping        : 6
microcode       : 0xd0003c1
cpu MHz         : 800.173
cache size      : 61440 KB
physical id     : 0
</t>
  </si>
  <si>
    <t>Architecture:            x86_64
  CPU op-mode(s):        32-bit, 64-bit
  Address sizes:         52 bits physical, 57 bits virtual
  Byte Order:            Little Endian
CPU(s):                  256
  On-line CPU(s) list:   0-255
Vendor ID:               GenuineIntel
  BIOS Vendor ID:        Intel(R) Corporation
  Model name:            INTEL(R) XEON(R) PLATINUM 8592+
    BIOS Model name:     INTEL(R) XEON(R) PLATINUM 8592+  CPU @ 1.9GHz
    BIOS CPU family:     179
    CPU family:          6
    Model:               207
    Thread(s) per core:  2
    Core(s) per socket:  64
    Socket(s):           2
    Stepping:            2
    CPU(s) scaling MHz:  49%
    CPU max MHz:         3900.0000
    CPU min MHz:         800.0000
    BogoMIPS:            3800.00</t>
  </si>
  <si>
    <t>Architecture:        x86_64
CPU op-mode(s):      32-bit, 64-bit
Byte Order:          Little Endian
CPU(s):              256
On-line CPU(s) list: 0-255
Thread(s) per core:  2
Core(s) per socket:  64
Socket(s):           2
NUMA node(s):        2
Vendor ID:           GenuineIntel
BIOS Vendor ID:      Intel(R) Corporation
CPU family:          6
Model:               207
Model name:          INTEL(R) XEON(R) PLATINUM 8592+
BIOS Model name:     INTEL(R) XEON(R) PLATINUM 8592+
Stepping:            2
CPU MHz:             1900.000
CPU max MHz:         3900.0000
CPU min MHz:         800.0000
BogoMIPS:            3800.00
Virtualization:      VT-x
L1d cache:           48K
L1i cache:           32K
L2 cache:            2048K
L3 cache:            327680K
NUMA node0 CPU(s):   0-63,128-191
NUMA node1 CPU(s):   64-127,192-255</t>
  </si>
  <si>
    <t>Architecture:            x86_64
  CPU op-mode(s):        32-bit, 64-bit
  Address sizes:         52 bits physical, 57 bits virtual
  Byte Order:            Little Endian
CPU(s):                  256
  On-line CPU(s) list:   0-255
Vendor ID:               GenuineIntel
  BIOS Vendor ID:        Intel(R) Corporation
  Model name:            INTEL(R) XEON(R) PLATINUM 8592+
    BIOS Model name:     INTEL(R) XEON(R) PLATINUM 8592+  CPU @ 1.9GHz
    BIOS CPU family:     179
    CPU family:          6
    Model:               207
    Thread(s) per core:  2
    Core(s) per socket:  64
    Socket(s):           2
    Stepping:            2
    CPU(s) scaling MHz:  50%
    CPU max MHz:         3900.0000
    CPU min MHz:         800.0000
    BogoMIPS:            3800.00</t>
  </si>
  <si>
    <t xml:space="preserve">Architecture:            x86_64
  CPU op-mode(s):        32-bit, 64-bit
  Address sizes:         52 bits physical, 57 bits virtual
  Byte Order:            Little Endian
CPU(s):                  256
  On-line CPU(s) list:   0-255
Vendor ID:               GenuineIntel
  BIOS Vendor ID:        Intel(R) Corporation
  Model name:            INTEL(R) XEON(R) PLATINUM 8592+
    BIOS Model name:     INTEL(R) XEON(R) PLATINUM 8592+  CPU @ 1.9GHz
    BIOS CPU family:     179
    CPU family:          6
    Model:               207
    Thread(s) per core:  2
    Core(s) per socket:  64
    Socket(s):           2
    Stepping:            2
    CPU(s) scaling MHz:  49%
    CPU max MHz:         3900.0000
    CPU min MHz:         800.0000
    BogoMIPS:            3800.00
</t>
  </si>
  <si>
    <t>Architecture:            x86_64
  CPU op-mode(s):        32-bit, 64-bit
  Address sizes:         52 bits physical, 57 bits virtual
  Byte Order:            Little Endian
CPU(s):                  256
  On-line CPU(s) list:   0-255
Vendor ID:               GenuineIntel
  BIOS Vendor ID:        Intel(R) Corporation
  Model name:            INTEL(R) XEON(R) PLATINUM 8592+
    BIOS Model name:     INTEL(R) XEON(R) PLATINUM 8592+  CPU @ 1.9GHz
    BIOS CPU family:     179
    CPU family:          6
    Model:               207
    Thread(s) per core:  2
    Core(s) per socket:  64
    Socket(s):           2
    Stepping:            2
    CPU(s) scaling MHz:  48%
    CPU max MHz:         3900.0000
    CPU min MHz:         800.0000
    BogoMIPS:            3800.00
    Flags:               fpu vme de pse tsc msr pae mce cx8 apic sep mtrr pge mca cmov pat pse36 clflush dts acpi mmx fx
                         sr sse sse2 ss ht tm pbe syscall nx pdpe1gb rdtscp lm constant_tsc art arch_perfmon pebs bts re
                         p_good nopl xtopology nonstop_tsc cpuid aperfmperf tsc_known_freq pni pclmulqdq dtes64 monitor
                         ds_cpl vmx smx est tm2 ssse3 sdbg fma cx16 xtpr pdcm pcid dca sse4_1 sse4_2 x2apic movbe popcnt
                          tsc_deadline_timer aes xsave avx f16c rdrand lahf_lm abm 3dnowprefetch cpuid_fault epb cat_l3
                         cat_l2 cdp_l3 invpcid_single cdp_l2 ssbd mba ibrs ibpb stibp ibrs_enhanced tpr_shadow vnmi flex
                         priority ept vpid ept_ad fsgsbase tsc_adjust bmi1 hle avx2 smep bmi2 erms invpcid rtm cqm rdt_a
                          avx512f avx512dq rdseed adx smap avx512ifma clflushopt clwb intel_pt avx512cd sha_ni avx512bw
                         avx512vl xsaveopt xsavec xgetbv1 xsaves cqm_llc cqm_occup_llc cqm_mbm_total cqm_mbm_local split
                         _lock_detect user_shstk avx_vnni avx512_bf16 wbnoinvd dtherm ida arat pln pts hwp hwp_act_windo
                         w hwp_epp hwp_pkg_req avx512vbmi umip pku ospke waitpkg avx512_vbmi2 gfni vaes vpclmulqdq avx51
                         2_vnni avx512_bitalg tme avx512_vpopcntdq la57 rdpid bus_lock_detect cldemote movdiri movdir64b
                          enqcmd fsrm md_clear serialize tsxldtrk pconfig arch_lbr ibt amx_bf16 avx512_fp16 amx_tile amx
                         _int8 flush_l1d arch_capabilities
Virtualization features:
  Virtualization:        VT-x
Caches (sum of all):
  L1d:                   6 MiB (128 instances)
  L1i:                   4 MiB (128 instances)
  L2:                    256 MiB (128 instances)
  L3:                    640 MiB (2 instances)
NUMA:
  NUMA node(s):          2
  NUMA node0 CPU(s):     0-63,128-191
  NUMA node1 CPU(s):     64-127,192-255</t>
  </si>
  <si>
    <t>Architecture:            x86_64
  CPU op-mode(s):        32-bit, 64-bit
  Address sizes:         52 bits physical, 57 bits virtual
  Byte Order:            Little Endian
CPU(s):                  224
  On-line CPU(s) list:   0-223
Vendor ID:               GenuineIntel
  BIOS Vendor ID:        Intel(R) Corporation
  Model name:            INTEL(R) XEON(R) PLATINUM 8570
    BIOS Model name:     INTEL(R) XEON(R) PLATINUM 8570  CPU @ 2.1GHz
    BIOS CPU family:     179
    CPU family:          6
    Model:               207
    Thread(s) per core:  2
    Core(s) per socket:  56
    Socket(s):           2
    Stepping:            2
    CPU(s) scaling MHz:  53%
    CPU max MHz:         4000.0000
    CPU min MHz:         800.0000
    BogoMIPS:            4200.00</t>
  </si>
  <si>
    <t xml:space="preserve"> CPU op-mode(s):        32-bit, 64-bit
  Address sizes:         52 bits physical, 57 bits virtual
  Byte Order:            Little Endian
CPU(s):                  256
  On-line CPU(s) list:   0-255
Vendor ID:               GenuineIntel
  BIOS Vendor ID:        Intel(R) Corporation
  Model name:            INTEL(R) XEON(R) PLATINUM 8592+
    BIOS Model name:     INTEL(R) XEON(R) PLATINUM 8592+  CPU @ 1.9GHz
    BIOS CPU family:     179
    CPU family:          6
    Model:               207
    Thread(s) per core:  2
    Core(s) per socket:  64
    Socket(s):           2
    Stepping:            2
    CPU(s) scaling MHz:  50%
    CPU max MHz:         3900.0000
    CPU min MHz:         800.0000
    BogoMIPS:            3800.00
    Flags:               fpu vme de pse tsc msr pae mce cx8 apic sep mtrr pge mca cmov pat pse36 clflush dts acpi mmx fx
                         sr sse sse2 ss ht tm pbe syscall nx pdpe1gb rdtscp lm constant_tsc art arch_perfmon pebs bts re
                         p_good nopl xtopology nonstop_tsc cpuid aperfmperf tsc_known_freq pni pclmulqdq dtes64 monitor
                         ds_cpl vmx smx est tm2 ssse3 sdbg fma cx16 xtpr pdcm pcid dca sse4_1 sse4_2 x2apic movbe popcnt
                          tsc_deadline_timer aes xsave avx f16c rdrand lahf_lm abm 3dnowprefetch cpuid_fault epb cat_l3
                         cat_l2 cdp_l3 invpcid_single cdp_l2 ssbd mba ibrs ibpb stibp ibrs_enhanced tpr_shadow vnmi flex
                         priority ept vpid ept_ad fsgsbase tsc_adjust bmi1 hle avx2 smep bmi2 erms invpcid rtm cqm rdt_a
                          avx512f avx512dq rdseed adx smap avx512ifma clflushopt clwb intel_pt avx512cd sha_ni avx512bw
                         avx512vl xsaveopt xsavec xgetbv1 xsaves cqm_llc cqm_occup_llc cqm_mbm_total cqm_mbm_local split
                         _lock_detect user_shstk avx_vnni avx512_bf16 wbnoinvd dtherm ida arat pln pts hwp hwp_act_windo
                         w hwp_epp hwp_pkg_req avx512vbmi umip pku ospke waitpkg avx512_vbmi2 gfni vaes vpclmulqdq avx51
                         2_vnni avx512_bitalg tme avx512_vpopcntdq la57 rdpid bus_lock_detect cldemote movdiri movdir64b
                          enqcmd fsrm md_clear serialize tsxldtrk pconfig arch_lbr ibt amx_bf16 avx512_fp16 amx_tile amx
                         _int8 flush_l1d arch_capabilities
Virtualization features:
  Virtualization:        VT-x
Caches (sum of all):
  L1d:                   6 MiB (128 instances)
  L1i:                   4 MiB (128 instances)
  L2:                    256 MiB (128 instances)
  L3:                    640 MiB (2 instances)
NUMA:
  NUMA node(s):          2
  NUMA node0 CPU(s):     0-63,128-191
  NUMA node1 CPU(s):     64-127,192-255</t>
  </si>
  <si>
    <t>Architecture:            x86_64
  CPU op-mode(s):        32-bit, 64-bit
  Address sizes:         52 bits physical, 57 bits virtual
  Byte Order:            Little Endian
CPU(s):                  224
  On-line CPU(s) list:   0-223
Vendor ID:               GenuineIntel
  BIOS Vendor ID:        Intel(R) Corporation
  Model name:            INTEL(R) XEON(R) PLATINUM 8570
    BIOS Model name:     INTEL(R) XEON(R) PLATINUM 8570  CPU @ 2.1GHz
    BIOS CPU family:     179
    CPU family:          6
    Model:               207
    Thread(s) per core:  2
    Core(s) per socket:  56
    Socket(s):           2
    Stepping:            2
    CPU(s) scaling MHz:  52%
    CPU max MHz:         4000.0000
    CPU min MHz:         800.0000
    BogoMIPS:            4200.00</t>
  </si>
  <si>
    <t>Architecture:            x86_64
  CPU op-mode(s):        32-bit, 64-bit
  Address sizes:         52 bits physical, 57 bits virtual
  Byte Order:            Little Endian
CPU(s):                  256
  On-line CPU(s) list:   0-255
Vendor ID:               GenuineIntel
  BIOS Vendor ID:        Intel(R) Corporation
  Model name:            INTEL(R) XEON(R) PLATINUM 8592+
    BIOS Model name:     INTEL(R) XEON(R) PLATINUM 8592+  CPU @ 1.9GHz
    BIOS CPU family:     179
    CPU family:          6
    Model:               207
    Thread(s) per core:  2
    Core(s) per socket:  64
    Socket(s):           2
    Stepping:            2
    CPU(s) scaling MHz:  48%
    CPU max MHz:         3900.0000
    CPU min MHz:         800.0000
    BogoMIPS:            3800.00</t>
  </si>
  <si>
    <t xml:space="preserve">Architecture:            x86_64
  CPU op-mode(s):        32-bit, 64-bit
  Address sizes:         52 bits physical, 57 bits virtual
  Byte Order:            Little Endian
CPU(s):                  224
  On-line CPU(s) list:   0-223
Vendor ID:               GenuineIntel
  BIOS Vendor ID:        Intel(R) Corporation
  Model name:            INTEL(R) XEON(R) PLATINUM 8570
    BIOS Model name:     INTEL(R) XEON(R) PLATINUM 8570  CPU @ 2.1GHz
    BIOS CPU family:     179
    CPU family:          6
    Model:               207
    Thread(s) per core:  2
    Core(s) per socket:  56
    Socket(s):           2
    Stepping:            2
    CPU(s) scaling MHz:  61%
    CPU max MHz:         4000.0000
    CPU min MHz:         800.0000
    BogoMIPS:            4200.00
</t>
  </si>
  <si>
    <t>Architecture:            x86_64
  CPU op-mode(s):        32-bit, 64-bit
  Address sizes:         52 bits physical, 57 bits virtual
  Byte Order:            Little Endian
CPU(s):                  192
  On-line CPU(s) list:   0-191
Vendor ID:               GenuineIntel
  BIOS Vendor ID:        Intel(R) Corporation
  Model name:            INTEL(R) XEON(R) PLATINUM 8568Y+
    BIOS Model name:     INTEL(R) XEON(R) PLATINUM 8568Y+  CPU @ 2.3GHz
    BIOS CPU family:     179
    CPU family:          6
    Model:               207
    Thread(s) per core:  2
    Core(s) per socket:  48
    Socket(s):           2
    Stepping:            2
    CPU(s) scaling MHz:  58%
    CPU max MHz:         4000.0000
    CPU min MHz:         800.0000
    BogoMIPS:            4600.00</t>
  </si>
  <si>
    <t xml:space="preserve">Architecture:            x86_64
  CPU op-mode(s):        32-bit, 64-bit
  Address sizes:         52 bits physical, 57 bits virtual
  Byte Order:            Little Endian
CPU(s):                  224
  On-line CPU(s) list:   0-223
Vendor ID:               GenuineIntel
  BIOS Vendor ID:        Intel(R) Corporation
  Model name:            INTEL(R) XEON(R) PLATINUM 8570
    BIOS Model name:     INTEL(R) XEON(R) PLATINUM 8570  CPU @ 2.1GHz
    BIOS CPU family:     179
    CPU family:          6
    Model:               207
    Thread(s) per core:  2
    Core(s) per socket:  56
    Socket(s):           2
    Stepping:            2
    CPU(s) scaling MHz:  53%
    CPU max MHz:         4000.0000
    CPU min MHz:         800.0000
    BogoMIPS:            4200.00
</t>
  </si>
  <si>
    <t>OS</t>
  </si>
  <si>
    <t>redhat 8.2  &amp;  Windows</t>
  </si>
  <si>
    <t>CentOS Stream 9(Kernel 6.2.19)</t>
  </si>
  <si>
    <t>CentOS Stream 9</t>
  </si>
  <si>
    <t>CentOS Stream 8</t>
  </si>
  <si>
    <t>Red Hat Enterprise Linux 9.2 (Plow)</t>
  </si>
  <si>
    <t>CPU QDF code</t>
  </si>
  <si>
    <t>SRKHC</t>
  </si>
  <si>
    <t>Q3W7</t>
  </si>
  <si>
    <t>Q3W5</t>
  </si>
  <si>
    <t>Q3W4</t>
  </si>
  <si>
    <t>PCH QDF code</t>
  </si>
  <si>
    <t>SRH58</t>
  </si>
  <si>
    <t>IFWI version</t>
  </si>
  <si>
    <t>WLYDCRB.GOP.WR.64.2023.33.1.02.1216_0030.P39_P003c1_LBG_SPS_ICX_Production.bin</t>
  </si>
  <si>
    <t>EGSDCRB1.SYS.0109.D34.2406071159</t>
  </si>
  <si>
    <t>BMC version</t>
  </si>
  <si>
    <t>OBMC-wht-1.01-75-g3685a0-31e5d79</t>
  </si>
  <si>
    <t>OBMC-egs-1.19-0-gd25ec8-d44106b-pfr-full.ROM</t>
  </si>
  <si>
    <t>OBMC-egs-1.19-0-gd25ec8-d44106b.ROM</t>
  </si>
  <si>
    <t>CPLD version</t>
  </si>
  <si>
    <t>cpld_pfr_627_4</t>
  </si>
  <si>
    <t>ac_rp_fab3_SecondaryFpga_0vC_Official.pof      pfr_b659.4.pof</t>
  </si>
  <si>
    <r>
      <t>BIOS cap</t>
    </r>
    <r>
      <rPr>
        <sz val="10"/>
        <color rgb="FF000000"/>
        <rFont val="Calibri"/>
        <family val="2"/>
      </rPr>
      <t>(Option)</t>
    </r>
  </si>
  <si>
    <r>
      <t>SPS Cap</t>
    </r>
    <r>
      <rPr>
        <sz val="10"/>
        <color rgb="FF000000"/>
        <rFont val="Calibri"/>
        <family val="2"/>
      </rPr>
      <t>(Option)</t>
    </r>
  </si>
  <si>
    <t> </t>
  </si>
  <si>
    <r>
      <t>PMEM FW</t>
    </r>
    <r>
      <rPr>
        <sz val="10"/>
        <color rgb="FF000000"/>
        <rFont val="Calibri"/>
        <family val="2"/>
      </rPr>
      <t>(Option)</t>
    </r>
  </si>
  <si>
    <t>DIMM</t>
  </si>
  <si>
    <t>DDR4 Micron/Intel 3200MT/s  SR*4 16*16GB/256GB</t>
  </si>
  <si>
    <t>CX 64G*32</t>
  </si>
  <si>
    <t>16GB *1</t>
  </si>
  <si>
    <t>16GB * 2</t>
  </si>
  <si>
    <t>CX 64GB * 32</t>
  </si>
  <si>
    <t>CX 64GB * 16</t>
  </si>
  <si>
    <t>Disk Drives</t>
  </si>
  <si>
    <t>480GB</t>
  </si>
  <si>
    <t>2 TB</t>
  </si>
  <si>
    <t>14.6TB</t>
  </si>
  <si>
    <t>400 GB</t>
  </si>
  <si>
    <r>
      <t xml:space="preserve">VROC key
</t>
    </r>
    <r>
      <rPr>
        <sz val="10"/>
        <color rgb="FF000000"/>
        <rFont val="Calibri"/>
        <family val="2"/>
      </rPr>
      <t>(Yes or No)</t>
    </r>
  </si>
  <si>
    <t>no</t>
  </si>
  <si>
    <t>MB NIC ports</t>
    <phoneticPr fontId="0" type="noConversion"/>
  </si>
  <si>
    <t>yes</t>
  </si>
  <si>
    <r>
      <t xml:space="preserve">Network Card
</t>
    </r>
    <r>
      <rPr>
        <sz val="10"/>
        <color rgb="FF000000"/>
        <rFont val="Calibri"/>
        <family val="2"/>
      </rPr>
      <t>(Detail model info)</t>
    </r>
  </si>
  <si>
    <t>Yes</t>
  </si>
  <si>
    <r>
      <t xml:space="preserve">PCIe Card
</t>
    </r>
    <r>
      <rPr>
        <sz val="10"/>
        <color rgb="FF000000"/>
        <rFont val="Calibri"/>
        <family val="2"/>
      </rPr>
      <t>(Detail module )</t>
    </r>
  </si>
  <si>
    <r>
      <t xml:space="preserve">ITP
</t>
    </r>
    <r>
      <rPr>
        <sz val="10"/>
        <color rgb="FF000000"/>
        <rFont val="Calibri"/>
        <family val="2"/>
      </rPr>
      <t>(Yes or No)</t>
    </r>
  </si>
  <si>
    <t>Banino/DediProg /EM100/Y2prog  to CPLD pin</t>
  </si>
  <si>
    <t>Banino/DediProg /EM100/Y2prog  to BIOS pin</t>
  </si>
  <si>
    <t>No</t>
  </si>
  <si>
    <t>RSC2</t>
  </si>
  <si>
    <t>USB port</t>
  </si>
  <si>
    <r>
      <t xml:space="preserve">BIOS serial cable
</t>
    </r>
    <r>
      <rPr>
        <sz val="10"/>
        <color rgb="FF000000"/>
        <rFont val="Calibri"/>
        <family val="2"/>
      </rPr>
      <t>(Yes or No)</t>
    </r>
  </si>
  <si>
    <r>
      <t xml:space="preserve">BMC serial cable
</t>
    </r>
    <r>
      <rPr>
        <sz val="10"/>
        <color rgb="FF000000"/>
        <rFont val="Calibri"/>
        <family val="2"/>
      </rPr>
      <t>(Yes or No)</t>
    </r>
  </si>
  <si>
    <t>Host</t>
  </si>
  <si>
    <t>windows</t>
  </si>
  <si>
    <t>pythonsv</t>
  </si>
  <si>
    <t>cscript</t>
  </si>
  <si>
    <t>Done</t>
  </si>
  <si>
    <t>Not Started</t>
  </si>
  <si>
    <t>WIP</t>
  </si>
  <si>
    <t>Pre-condition</t>
  </si>
  <si>
    <t>kernel log open</t>
  </si>
  <si>
    <t>Owner</t>
  </si>
  <si>
    <t>ZhouJun</t>
  </si>
  <si>
    <t>Xingfu</t>
  </si>
  <si>
    <t>Dongwang</t>
  </si>
  <si>
    <t>WangXu</t>
  </si>
  <si>
    <t>LiDongwang</t>
  </si>
  <si>
    <t>LiuXingfu</t>
  </si>
  <si>
    <t>yuanwenliang</t>
  </si>
  <si>
    <t>Shengqing</t>
  </si>
  <si>
    <t>PN</t>
  </si>
  <si>
    <t>CXMR4E464R8AS-CB1C</t>
  </si>
  <si>
    <t>Advanced system configuration</t>
  </si>
  <si>
    <t>sh23l11001s0102.deacluster.intel.com</t>
  </si>
  <si>
    <t>sh23l11002s0102.deacluster.intel.com</t>
  </si>
  <si>
    <t>Ingredient</t>
  </si>
  <si>
    <t>HW Version Details</t>
  </si>
  <si>
    <t>Platform</t>
  </si>
  <si>
    <t xml:space="preserve">EMR 2sockets 56core/socket </t>
  </si>
  <si>
    <t>CPU ID</t>
  </si>
  <si>
    <t>06-cf-02</t>
  </si>
  <si>
    <t>Production ID</t>
  </si>
  <si>
    <t>INTEL(R) XEON(R) PLATINUM 8592+</t>
  </si>
  <si>
    <t>CPU 0/1</t>
  </si>
  <si>
    <t>Base Board</t>
  </si>
  <si>
    <t>Archer City, PBA:K46386-408</t>
  </si>
  <si>
    <t>DDR5 memory</t>
  </si>
  <si>
    <t>CXSH DDR5 5600MT/s 64GB*16</t>
  </si>
  <si>
    <t>PCH</t>
  </si>
  <si>
    <t>QY0U</t>
  </si>
  <si>
    <t>RLGE</t>
  </si>
  <si>
    <t>TDP</t>
  </si>
  <si>
    <t>350W</t>
  </si>
  <si>
    <t>Storage</t>
  </si>
  <si>
    <t>INTEL SSDSC2KB019T7  1.7T BTYG02110A8Q1P9DGN</t>
  </si>
  <si>
    <t xml:space="preserve">INTEL SSDSC2KG019T8  1.7T </t>
  </si>
  <si>
    <t>NIC</t>
  </si>
  <si>
    <t>Intel Corporation Ethernet Controller I225-LM (rev 03)</t>
  </si>
  <si>
    <t>SW Version Details</t>
  </si>
  <si>
    <t>CentOS Stream release 9</t>
  </si>
  <si>
    <t>OS Kernel</t>
  </si>
  <si>
    <t>6.2.0-emr.bkc.6.2.19.2.52.x86_64</t>
  </si>
  <si>
    <t>BIOS</t>
  </si>
  <si>
    <t>BMC</t>
  </si>
  <si>
    <t>egs-1.19-0-gd25ec8-d44106b</t>
  </si>
  <si>
    <t>CPLD</t>
  </si>
  <si>
    <t>58.0-2.0</t>
  </si>
  <si>
    <t>ME</t>
  </si>
  <si>
    <t>6.1.4.047.0</t>
  </si>
  <si>
    <t>MCU</t>
  </si>
  <si>
    <t>0x21000281</t>
  </si>
  <si>
    <t>Configuration</t>
  </si>
  <si>
    <t>sh23l11002s0202.deacluster.intel.com</t>
  </si>
  <si>
    <t>sh23l11002s0302.deacluster.intel.com</t>
  </si>
  <si>
    <t>INTEL(R) XEON(R) PLATINUM 8570</t>
  </si>
  <si>
    <t xml:space="preserve">Q3W5 </t>
  </si>
  <si>
    <t>Hynix DDR5 5600MT/s 32GB*32</t>
  </si>
  <si>
    <t>INTEL SSDSC2KG019T8  1.7T BTYG02050CEU1P9DGN</t>
  </si>
  <si>
    <t>INTEL SSDSC2KG019T8  1.7T  BTYG020509ZV1P9DGN</t>
  </si>
  <si>
    <t>EGSDREL1.SYS.0109.D34.2402031435</t>
  </si>
  <si>
    <t>0xa1000230</t>
  </si>
  <si>
    <t>sh23l11002s0402.deacluster.intel.com</t>
  </si>
  <si>
    <t>sh23l11002s0502.deacluster.intel.com</t>
  </si>
  <si>
    <t>INTEL SSDSC2KB019T7  1.7T  PHYS728501KU1P9DGN</t>
  </si>
  <si>
    <t>INTEL SSDSC2KG019T8  1.7T  BTYG02110CR11P9DGN</t>
  </si>
  <si>
    <t>sh23l11002s0602.deacluster.intel.com</t>
  </si>
  <si>
    <t>sh23l11002s0702.deacluster.intel.com</t>
  </si>
  <si>
    <t xml:space="preserve">EMR 2sockets 64core/socket </t>
  </si>
  <si>
    <t>Intel 4U Closed Chassis Archer City Server M16145-003, PBA K46386-407</t>
  </si>
  <si>
    <t>INTEL SSDSC2KG019T8  1.7T BTYG020505AU1P9DGN</t>
  </si>
  <si>
    <t>SAMSUNG MZWLO1T9HCJR-00A07  1.7T  S795NC0X100315</t>
  </si>
  <si>
    <t xml:space="preserve">r006s001.sh23lrasp1 </t>
  </si>
  <si>
    <t xml:space="preserve">r006s002.sh23lrasp1 </t>
  </si>
  <si>
    <t>Archer City, PBA:K46386-409</t>
  </si>
  <si>
    <t>SAMSUNG MZWLO1T9HCJR-00B5C  1.7T  S6ZYNG0T600367</t>
  </si>
  <si>
    <t>SAMSUNG MZWLO1T9HCJR-00B5C  1.7T  S6ZYNG0T600425</t>
  </si>
  <si>
    <t>Intel Corporation Ethernet Controller I225-LM (rev 03)
Intel Corporation 82599ES 10-Gigabit SFI/SFP+ Network Connection (rev 01)
Intel Corporation 82599ES 10-Gigabit SFI/SFP+ Network Connection (rev 01)</t>
  </si>
  <si>
    <t>New ID</t>
  </si>
  <si>
    <t>New Title</t>
  </si>
  <si>
    <t>Original HSDES ID</t>
  </si>
  <si>
    <t>Domain</t>
  </si>
  <si>
    <t>Case title</t>
  </si>
  <si>
    <t>DTAF/iAuto</t>
  </si>
  <si>
    <t>1DPC</t>
  </si>
  <si>
    <t>2DPC</t>
  </si>
  <si>
    <t>MEM_MEMTEST86</t>
  </si>
  <si>
    <t>MEM-Stress</t>
  </si>
  <si>
    <t>PI_Memory_DDR4_Memtest86Stress_L</t>
  </si>
  <si>
    <t>auto</t>
  </si>
  <si>
    <t>iAuto</t>
  </si>
  <si>
    <t>Y</t>
  </si>
  <si>
    <t>MEM_2xREFRESH_STRESSAPP</t>
  </si>
  <si>
    <t>MEM-Thermal</t>
  </si>
  <si>
    <t>MEM - Stressapp with 2x Refresh Enabled/Disabled_1DPC_or_2DPC (Linux)</t>
  </si>
  <si>
    <t>MEM_PRIME95_SNC_enabled</t>
  </si>
  <si>
    <t>PIV_Memory_SNC2_Prime95_1DPC_or_2DPC_L</t>
  </si>
  <si>
    <t>MEM_PRIME95_SNC_disabled</t>
  </si>
  <si>
    <t>PIV_Memory_Hemi_Prime95_1DPC_or_2DPC_L</t>
  </si>
  <si>
    <t>MEM_ilVSS_SNC_disabled</t>
  </si>
  <si>
    <t>PIV_Memory_Hemi_ilVSS_1DPC_or_2DPC_L</t>
  </si>
  <si>
    <t>MEM_ilVSS_SNC_enabled</t>
  </si>
  <si>
    <t>PIV_Memory_SNC2_ilVSS_1DPC_or_2DPC_L</t>
  </si>
  <si>
    <t>MEM_MLC_SNC_disabled</t>
  </si>
  <si>
    <t>PIV_Memory_Hemi_MLC_1DPC_or_2DPC_L</t>
  </si>
  <si>
    <t>MEM_MLC_SNC_enabled</t>
  </si>
  <si>
    <t>PIV_Memory_SNC2_MLC_1DPC_or_2DPC_L</t>
  </si>
  <si>
    <t>MEM_STRESSAPP_SNC_disabled</t>
  </si>
  <si>
    <t>PIV_Memory_SNC2_Stressapp_1DPC_or_2DPC_L</t>
  </si>
  <si>
    <t>MEM_STRESSAPP_SNC_enabled</t>
  </si>
  <si>
    <t>PIV_Memory_Hemi_Stressapp_1DPC_or_2DPC_L</t>
  </si>
  <si>
    <t>MEM_AC_CYCLE_FAST_BOOT_enabled</t>
  </si>
  <si>
    <t>MEM-Powercycle</t>
  </si>
  <si>
    <t>PIV_IPU_AC_Cycle_Fastcoldboot_Enabled_1DPC_or_2DPC_L</t>
  </si>
  <si>
    <t>MEM_AC_CYCLE_FAST_BOOT_disabled</t>
  </si>
  <si>
    <t>PIV_IPU_AC_Cycle_Fastcoldboot_Disabled_1DPC_or_2DPC_L</t>
  </si>
  <si>
    <t>MEM_OS_Shutdown_Cycle_FAST_BOOT_enabled</t>
  </si>
  <si>
    <t>PIV_IPU_OS_Shutdown_Cycle_Fastcoldboot_Enabled_1DPC_or_2DPC_L</t>
  </si>
  <si>
    <t>MEM_OS_Shutdown_Cycle_FAST_BOOT_disabled</t>
  </si>
  <si>
    <t>PIV_IPU_OS_Shutdown_Cycle_Fastcoldboot_Disabled_1DPC_or_2DPC_L</t>
  </si>
  <si>
    <t>MEM_OS_Reboot_Cycle_FAST_BOOT_enabled</t>
  </si>
  <si>
    <t>PIV_IPU_OS_Reboot_Cycle_Fastcoldboot_Enabled_1DPC_or_2DPC_L</t>
  </si>
  <si>
    <t>MEM_OS_Reboot_Cycle_FAST_BOOT_disabled</t>
  </si>
  <si>
    <t>PIV_IPU_OS_Reboot_Cycle_Fastcoldboot_Disabled_1DPC_or_2DPC_L</t>
  </si>
  <si>
    <t>MEM_EV_ICX_DDR4_RMT_FAST_COLD_RESET_2933</t>
  </si>
  <si>
    <t>NEW</t>
  </si>
  <si>
    <t>MEM-RMT</t>
  </si>
  <si>
    <t>New</t>
  </si>
  <si>
    <t>Manual</t>
  </si>
  <si>
    <t>MEM_EV_ICX_DDR4_RMT_SLOW_COLD_RESET_2933</t>
  </si>
  <si>
    <t>MEM_EV_ICX_DDR4_RMT_FAST_COLD_RESET_3200</t>
  </si>
  <si>
    <t>MEM_EV_ICX_DDR4_RMT_SLOW_WARM_RESET_2933</t>
  </si>
  <si>
    <t>MEM_EV_ICX_DDR4_RMT_SLOW_WARM_RESET_3200</t>
  </si>
  <si>
    <t>MEM_EV_ICX_DDR4_RMT_SLOW_COLD_RESET_3200</t>
  </si>
  <si>
    <t>MEM_AMT_ON_GOODDIMM</t>
  </si>
  <si>
    <t>MEM-AMT</t>
  </si>
  <si>
    <t>PIV_IPU_Pistachio_AMT_Vendor_GoodDIMM_AutoSerial</t>
  </si>
  <si>
    <t>MEM_OS_IDLE-SNC_enabled</t>
  </si>
  <si>
    <t>MEM-IDLE</t>
  </si>
  <si>
    <t>MEM_OS_IDLE--SNC_disabled</t>
  </si>
  <si>
    <t>RAS_EINJ_MEM_UNCORRECTABLE_NONFATAL</t>
  </si>
  <si>
    <t>RAS</t>
  </si>
  <si>
    <t>PI_RAS_einj_mem_uncorrectable_nonfatal</t>
  </si>
  <si>
    <t>RAS_EINJ_MEM_CORRECTABLE</t>
  </si>
  <si>
    <t>PI_RAS_MEM_einj_mem_correctable</t>
  </si>
  <si>
    <t>RAS_EINJ_MEM_UNCORRECTABLE_FATAL</t>
  </si>
  <si>
    <t>PI_RAS_einj_mem_uncorrectable_fatal</t>
  </si>
  <si>
    <t>RAS_PCLS_PCLSEN_SBCE_SAMECH_INDIVIDUALCACHELINE_L</t>
  </si>
  <si>
    <t>IPU_RAS_PCLS_PclsEn_SBCE_SameCH_IndividualCacheLine_L</t>
  </si>
  <si>
    <t>RAS_MEMORY MIRRORING - INTRA IMC_CORRERR_L</t>
  </si>
  <si>
    <t>PI_RAS_Memory Mirroring - Intra iMC_correrr_L</t>
  </si>
  <si>
    <t>RAS_PCLS_PCLSDIS_SWERRTHEN_L</t>
  </si>
  <si>
    <t>IPU_RAS_PCLS_PclsDis_SwErrThEn_L</t>
  </si>
  <si>
    <t>RAS_PCLS_PCLSDIS_SWERRTHDIS_L</t>
  </si>
  <si>
    <t>IPU_RAS_PCLS_PclsDis_SwErrThDis_L</t>
  </si>
  <si>
    <t>RAS_PISTACHIO_PPR_UCE_UCR_CE_PATROLSCRUB_L</t>
  </si>
  <si>
    <t>PIV_IPU_Pistachio_PPR_UCE_UCR_CE_PatrolScrub_L</t>
  </si>
  <si>
    <t>RAS_PISTACHIO_AMT_VENDOR_ITP_MEMTESTFAILURE_SPPR_BDAT</t>
  </si>
  <si>
    <t>PIV_IPU_Pistachio_AMT_Vendor_ITP_MemTestFailure_sPPR_BDAT_whitley</t>
  </si>
  <si>
    <t>RAS_PPRRECORDED_UC_ALL_CHANNEL_DIMM_ALL_RANK</t>
  </si>
  <si>
    <t>PIV_IPU_PPRrecorded_UC_all_channel_DIMM_all_Rank</t>
  </si>
  <si>
    <t>RAS_PISTACHIO_PPR_UCE_SURPRISE_RESET_L</t>
  </si>
  <si>
    <t>PIV_IPU_Pistachio_PPR_UCE_Surprise_Reset_L</t>
  </si>
  <si>
    <t>Powermanagement_HWP_Native_L</t>
  </si>
  <si>
    <t>PM-P state</t>
  </si>
  <si>
    <t>SPIV_IPU_Powermanagement_HWP_Native_L</t>
  </si>
  <si>
    <t>Powermanagement_HWP_OOB_L</t>
  </si>
  <si>
    <t>PM-OOB</t>
  </si>
  <si>
    <t>PIV_IPU_Powermanagement_HWP_OOB_L</t>
  </si>
  <si>
    <t>Powermanagement_PC6_Enable_Idle_SoCwatch_L</t>
  </si>
  <si>
    <t>PM-Package C6/Core C6</t>
  </si>
  <si>
    <t>SPIV_IPU_Powermanagement_PC6_Enable_Idle_SoCwatch_L</t>
  </si>
  <si>
    <t>Powermanagement_Power_Cstate_Disable_idle_AND_stress_hybrid_socwatch_L</t>
  </si>
  <si>
    <t>PM-Stress-Package C0/Core C0,C1E</t>
  </si>
  <si>
    <t>SPIV_IPU_Powermanagement_Power_Cstate_Disable_idle_AND_stress_hybrid_socwatch_L</t>
  </si>
  <si>
    <t>Powermanagement_Power_Cstate_Enable_idle_AND_stress_hybrid_socwatch_L</t>
  </si>
  <si>
    <t>PM-Stress-Package C0,C1,C6/Core C0,C6</t>
  </si>
  <si>
    <t>SPIV_IPU_Powermanagement_Power_Cstate_Enable_idle_AND_stress_hybrid_socwatch_L</t>
  </si>
  <si>
    <t>Powermanagement_Turbo_State_Disable_Stress_SoCwatch_L</t>
  </si>
  <si>
    <t>PM-Stress-Turbo Disable</t>
  </si>
  <si>
    <t>PIV_IPU_Powermanagement_Turbo_State_Disable_Stress_SoCwatch_L</t>
  </si>
  <si>
    <t>Powermanagement_UFS_L</t>
  </si>
  <si>
    <t>PM-UFS</t>
  </si>
  <si>
    <t>SPIV_IPU_Powermanagement_UFS_L</t>
  </si>
  <si>
    <t>Powermanagement_Turbo_State_enable_SoCwatch_L</t>
  </si>
  <si>
    <t>PM-stress-Turbo Enable</t>
  </si>
  <si>
    <t>SPIV_IPU_Powermanagement_Turbo_State_enable_SoCwatch_L</t>
  </si>
  <si>
    <t>ID</t>
  </si>
  <si>
    <t>Category</t>
  </si>
  <si>
    <t>Priority</t>
  </si>
  <si>
    <t>A:1DPC</t>
  </si>
  <si>
    <t>Test Schedule</t>
  </si>
  <si>
    <t>Test Result</t>
  </si>
  <si>
    <t>Sighting</t>
  </si>
  <si>
    <t>Test owner</t>
  </si>
  <si>
    <t>Test Duration</t>
  </si>
  <si>
    <t>Test Date</t>
  </si>
  <si>
    <t>Test Config</t>
  </si>
  <si>
    <t>Comment</t>
  </si>
  <si>
    <t>P1</t>
  </si>
  <si>
    <t>Pass</t>
  </si>
  <si>
    <t>SHIPUNUC048</t>
  </si>
  <si>
    <t>test case</t>
  </si>
  <si>
    <t>Golden_Sample_H-64GB</t>
  </si>
  <si>
    <t>CXSH SKU1 64GB RevA</t>
  </si>
  <si>
    <t>difference</t>
  </si>
  <si>
    <t>iteration 1</t>
  </si>
  <si>
    <t>iteration 2</t>
  </si>
  <si>
    <t>iteration 3</t>
  </si>
  <si>
    <t>median</t>
  </si>
  <si>
    <t>%CV</t>
  </si>
  <si>
    <t>MLC local socket local cluster memory latency</t>
  </si>
  <si>
    <t>MLC remote socket memory latency</t>
  </si>
  <si>
    <t>MLC local socket local cluster memory latency random</t>
  </si>
  <si>
    <t>MLC remote socket memory latency random</t>
  </si>
  <si>
    <t>MLC local socket remote cluster memory latency</t>
  </si>
  <si>
    <t>MLC local socket remote cluster memory latency random</t>
  </si>
  <si>
    <t>MLC Peak Bandwidth - 1TPC NUMA0 100R</t>
  </si>
  <si>
    <t>MLC Peak Bandwidth - 1TPC NUMA1 100R</t>
  </si>
  <si>
    <t>MLC Peak Bandwidth - 1TPC Socket 0 100R</t>
  </si>
  <si>
    <t>MLC Peak Bandwidth - 1TPC Socket 1 100R</t>
  </si>
  <si>
    <t>MLC Peak Bandwidth - 1TPC All Sockets 100R</t>
  </si>
  <si>
    <t>MLC Peak Bandwidth - 1TPC All Sockets 2R1W RFO</t>
  </si>
  <si>
    <t>MLC Peak Bandwidth - 1TPC All Sockets 3R1W RFO</t>
  </si>
  <si>
    <t>MLC Peak Bandwidth - 1TPC All Sockets 3R2W RFO</t>
  </si>
  <si>
    <t>MLC Peak Bandwidth - 1TPC All Sockets 1R1W RFO</t>
  </si>
  <si>
    <t>MLC Peak Bandwidth - 1TPC All Sockets 100W</t>
  </si>
  <si>
    <t>MLC Peak Bandwidth - 1TPC All Sockets 2R1W NTW</t>
  </si>
  <si>
    <t>MLC Peak Bandwidth - 1TPC All Sockets 1R1W NTW</t>
  </si>
  <si>
    <t>MLC Peak Bandwidth - 1TPC All Sockets 3R1W NTW</t>
  </si>
  <si>
    <t>MLC Peak Bandwidth - 1TPC All Sockets 2R1W NTW (triad like)</t>
  </si>
  <si>
    <t>MLC Remote Socket Peak bandwidth 1TPC - 100R</t>
  </si>
  <si>
    <t>MLC Remote Socket Peak bandwidth 1TPC - 2R1W RFO</t>
  </si>
  <si>
    <t>MLC Remote Socket Peak bandwidth 1TPC - 3R1W RFO</t>
  </si>
  <si>
    <t>MLC Remote Socket Peak bandwidth 1TPC - 3R2W RFO</t>
  </si>
  <si>
    <t>MLC Remote Socket Peak bandwidth 1TPC - 1R1W RFO</t>
  </si>
  <si>
    <t>MLC Remote Socket Peak bandwidth 1TPC - 100W</t>
  </si>
  <si>
    <t>MLC Remote Socket Peak bandwidth 1TPC - 2R1W NTW</t>
  </si>
  <si>
    <t>MLC Remote Socket Peak bandwidth 1TPC - 1R1W NTW</t>
  </si>
  <si>
    <t>MLC Remote Socket Peak bandwidth 1TPC - 3R1W NTW</t>
  </si>
  <si>
    <t>MLC Remote Socket Peak bandwidth 1TPC - 2R1W NTW (triad like)</t>
  </si>
  <si>
    <t>MLC Remote Socket Peak bandwidth Reverse 1TPC - 100R</t>
  </si>
  <si>
    <t>MLC Remote Socket Peak bandwidth Reverse 1TPC - 2R1W RFO</t>
  </si>
  <si>
    <t>MLC Remote Socket Peak bandwidth Reverse 1TPC - 3R1W RFO</t>
  </si>
  <si>
    <t>MLC Remote Socket Peak bandwidth Reverse 1TPC - 3R2W RFO</t>
  </si>
  <si>
    <t>MLC Remote Socket Peak bandwidth Reverse 1TPC - 1R1W RFO</t>
  </si>
  <si>
    <t>MLC Remote Socket Peak bandwidth Reverse 1TPC - 100W</t>
  </si>
  <si>
    <t>MLC Remote Socket Peak bandwidth Reverse 1TPC - 2R1W NTW</t>
  </si>
  <si>
    <t>MLC Remote Socket Peak bandwidth Reverse 1TPC - 1R1W NTW</t>
  </si>
  <si>
    <t>MLC Remote Socket Peak bandwidth Reverse 1TPC - 3R1W NTW</t>
  </si>
  <si>
    <t>MLC Remote Socket Peak bandwidth Reverse 1TPC - 2R1W NTW (triad like)</t>
  </si>
  <si>
    <t>MLC Bandwidth Core Scaling - 1TPC Socket 0 100R - 1 core</t>
  </si>
  <si>
    <t>MLC Bandwidth Core Scaling - 1TPC Socket 0 100R - 2 core</t>
  </si>
  <si>
    <t>MLC Bandwidth Core Scaling - 1TPC Socket 0 100R - 4 core</t>
  </si>
  <si>
    <t>MLC Bandwidth Core Scaling - 1TPC Socket 0 100R - 8 core</t>
  </si>
  <si>
    <t>MLC Bandwidth Core Scaling - 1TPC Socket 0 100R - 12 core</t>
  </si>
  <si>
    <t>MLC Bandwidth Core Scaling - 1TPC Socket 0 100R - 16 core</t>
  </si>
  <si>
    <t>MLC Bandwidth Core Scaling - 1TPC Socket 0 100R - 20 core</t>
  </si>
  <si>
    <t>MLC Bandwidth Core Scaling - 1TPC Socket 0 100R - 24 core</t>
  </si>
  <si>
    <t>MLC Bandwidth Core Scaling - 1TPC Socket 0 100R - 28 core</t>
  </si>
  <si>
    <t>MLC Bandwidth Core Scaling - 1TPC Socket 0 100R - 32 core</t>
  </si>
  <si>
    <t>MLC Bandwidth Core Scaling - 1TPC Socket 0 100R - 36 core</t>
  </si>
  <si>
    <t>MLC Bandwidth Core Scaling - 1TPC Socket 0 100R - 40 core</t>
  </si>
  <si>
    <t>MLC Bandwidth Core Scaling - 1TPC Socket 0 100R - 44 core</t>
  </si>
  <si>
    <t>MLC Bandwidth Core Scaling - 1TPC Socket 0 100R - 48 core</t>
  </si>
  <si>
    <t>MLC Bandwidth Core Scaling - 1TPC Socket 0 100R - 52 core</t>
  </si>
  <si>
    <t>MLC Bandwidth Core Scaling - 1TPC Socket 0 100R - 56 core</t>
  </si>
  <si>
    <t>MLC Bandwidth Core Scaling - 1TPC Socket 0 100R - 60 core</t>
  </si>
  <si>
    <t>MLC Bandwidth Core Scaling - 1TPC Socket 0 100R - 64 core</t>
  </si>
  <si>
    <t>MLC Bandwidth Core Scaling - 1TPC Socket 0 100R - 68 core</t>
  </si>
  <si>
    <t>MLC Bandwidth Core Scaling - 1TPC Socket 0 100R - 72 core</t>
  </si>
  <si>
    <t>MLC Bandwidth Core Scaling - 1TPC Socket 0 100R - 76 core</t>
  </si>
  <si>
    <t>MLC Bandwidth Core Scaling - 1TPC Socket 0 100R - 80 core</t>
  </si>
  <si>
    <t>MLC Bandwidth Core Scaling - 1TPC Socket 0 100R - 84 core</t>
  </si>
  <si>
    <t>MLC Bandwidth Core Scaling - 1TPC Socket 0 100R - 88 core</t>
  </si>
  <si>
    <t>MLC Bandwidth Core Scaling - 1TPC Socket 0 100R - 92 core</t>
  </si>
  <si>
    <t>MLC Bandwidth Core Scaling - 1TPC Socket 0 100R - 96 core</t>
  </si>
  <si>
    <t>MLC Bandwidth Core Scaling - 1TPC Socket 0 100R - 100 core</t>
  </si>
  <si>
    <t>MLC Bandwidth Core Scaling - 1TPC Socket 0 100R - 104 core</t>
  </si>
  <si>
    <t>MLC Bandwidth Core Scaling - 1TPC Socket 0 100R - 108 core</t>
  </si>
  <si>
    <t>MLC Bandwidth Core Scaling - 1TPC Socket 0 100R - 112 core</t>
  </si>
  <si>
    <t>MLC Bandwidth Core Scaling - 1TPC Socket 0 100R - 116 core</t>
  </si>
  <si>
    <t>MLC Bandwidth Core Scaling - 1TPC Socket 0 100R - 120 core</t>
  </si>
  <si>
    <t>MLC Bandwidth Core Scaling - 1TPC Socket 0 100R - 124 core</t>
  </si>
  <si>
    <t>MLC Bandwidth Core Scaling - 1TPC Socket 0 100R - 128 core</t>
  </si>
  <si>
    <t>MLC Bandwidth Core Scaling - 1TPC Socket 0 100R - 132 core</t>
  </si>
  <si>
    <t>MLC Bandwidth Core Scaling - 1TPC Socket 0 100R - 136 core</t>
  </si>
  <si>
    <t>MLC Bandwidth Core Scaling - 1TPC Socket 0 100R - 140 core</t>
  </si>
  <si>
    <t>MLC Bandwidth Core Scaling - 1TPC Socket 0 100R - 144 core</t>
  </si>
  <si>
    <t>MLC Bandwidth Core Scaling - 1TPC Socket 0 100R - 148 core</t>
  </si>
  <si>
    <t>MLC Bandwidth Core Scaling - 1TPC Socket 0 100R - 152 core</t>
  </si>
  <si>
    <t>MLC Bandwidth Core Scaling - 1TPC Socket 0 100R - 156 core</t>
  </si>
  <si>
    <t>MLC Bandwidth Core Scaling - 1TPC Socket 0 100R - 160 core</t>
  </si>
  <si>
    <t>MLC Bandwidth Core Scaling - 1TPC Socket 0 100R - All core</t>
  </si>
  <si>
    <t>MLC Loaded Latency 100R BW Inject Delay 0</t>
  </si>
  <si>
    <t>MLC Loaded Latency 100R BW Inject Delay 2</t>
  </si>
  <si>
    <t>MLC Loaded Latency 100R BW Inject Delay 8</t>
  </si>
  <si>
    <t>MLC Loaded Latency 100R BW Inject Delay 15</t>
  </si>
  <si>
    <t>MLC Loaded Latency 100R BW Inject Delay 50</t>
  </si>
  <si>
    <t>MLC Loaded Latency 100R BW Inject Delay 100</t>
  </si>
  <si>
    <t>MLC Loaded Latency 100R BW Inject Delay 200</t>
  </si>
  <si>
    <t>MLC Loaded Latency 100R BW Inject Delay 300</t>
  </si>
  <si>
    <t>MLC Loaded Latency 100R BW Inject Delay 400</t>
  </si>
  <si>
    <t>MLC Loaded Latency 100R BW Inject Delay 500</t>
  </si>
  <si>
    <t>MLC Loaded Latency 100R BW Inject Delay 700</t>
  </si>
  <si>
    <t>MLC Loaded Latency 100R BW Inject Delay 1000</t>
  </si>
  <si>
    <t>MLC Loaded Latency 100R BW Inject Delay 1300</t>
  </si>
  <si>
    <t>MLC Loaded Latency 100R BW Inject Delay 1700</t>
  </si>
  <si>
    <t>MLC Loaded Latency 100R BW Inject Delay 2500</t>
  </si>
  <si>
    <t>MLC Loaded Latency 100R BW Inject Delay 3500</t>
  </si>
  <si>
    <t>MLC Loaded Latency 100R BW Inject Delay 5000</t>
  </si>
  <si>
    <t>MLC Loaded Latency 100R BW Inject Delay 9000</t>
  </si>
  <si>
    <t>MLC Loaded Latency 100R BW Inject Delay 20000</t>
  </si>
  <si>
    <t>MLC Loaded Latency 100R Latency Inject Delay 0</t>
  </si>
  <si>
    <t>MLC Loaded Latency 100R Latency Inject Delay 2</t>
  </si>
  <si>
    <t>MLC Loaded Latency 100R Latency Inject Delay 8</t>
  </si>
  <si>
    <t>MLC Loaded Latency 100R Latency Inject Delay 15</t>
  </si>
  <si>
    <t>MLC Loaded Latency 100R Latency Inject Delay 50</t>
  </si>
  <si>
    <t>MLC Loaded Latency 100R Latency Inject Delay 100</t>
  </si>
  <si>
    <t>MLC Loaded Latency 100R Latency Inject Delay 200</t>
  </si>
  <si>
    <t>MLC Loaded Latency 100R Latency Inject Delay 300</t>
  </si>
  <si>
    <t>MLC Loaded Latency 100R Latency Inject Delay 400</t>
  </si>
  <si>
    <t>MLC Loaded Latency 100R Latency Inject Delay 500</t>
  </si>
  <si>
    <t>MLC Loaded Latency 100R Latency Inject Delay 700</t>
  </si>
  <si>
    <t>MLC Loaded Latency 100R Latency Inject Delay 1000</t>
  </si>
  <si>
    <t>MLC Loaded Latency 100R Latency Inject Delay 1300</t>
  </si>
  <si>
    <t>MLC Loaded Latency 100R Latency Inject Delay 1700</t>
  </si>
  <si>
    <t>MLC Loaded Latency 100R Latency Inject Delay 2500</t>
  </si>
  <si>
    <t>MLC Loaded Latency 100R Latency Inject Delay 3500</t>
  </si>
  <si>
    <t>MLC Loaded Latency 100R Latency Inject Delay 5000</t>
  </si>
  <si>
    <t>MLC Loaded Latency 100R Latency Inject Delay 9000</t>
  </si>
  <si>
    <t>MLC Loaded Latency 100R Latency Inject Delay 20000</t>
  </si>
  <si>
    <t>SPEC2017_fp_rate (score)</t>
  </si>
  <si>
    <t>SPEC2017_int_rate (score)</t>
  </si>
  <si>
    <t>Copy Bandwidth (NTW) (MB/s)</t>
  </si>
  <si>
    <t>Scale Bandwidth (NTW) (MB/s)</t>
  </si>
  <si>
    <t>Add Bandwidth (NTW) (MB/s)</t>
  </si>
  <si>
    <t>Triad Bandwidth (NTW) (MB/s)</t>
  </si>
  <si>
    <t>Config</t>
  </si>
  <si>
    <t>hrs</t>
  </si>
  <si>
    <t>days</t>
  </si>
  <si>
    <t>Platform-stability-G3_Cycling</t>
  </si>
  <si>
    <t>Stability</t>
  </si>
  <si>
    <t>WW27</t>
  </si>
  <si>
    <t>Zhou, Jun1X</t>
  </si>
  <si>
    <r>
      <rPr>
        <sz val="11"/>
        <color rgb="FF000000"/>
        <rFont val="Calibri"/>
        <family val="2"/>
        <scheme val="minor"/>
      </rPr>
      <t xml:space="preserve">7/1 20:20
500 cycles  complete
</t>
    </r>
    <r>
      <rPr>
        <sz val="11"/>
        <color rgb="FF0070C0"/>
        <rFont val="Calibri"/>
        <family val="2"/>
        <scheme val="minor"/>
      </rPr>
      <t>7/17 17:00 rerun-1000
1000 cycles complete
6,136 minutes</t>
    </r>
  </si>
  <si>
    <t xml:space="preserve">Platform-stability-S5_Cycling </t>
  </si>
  <si>
    <t>WW28</t>
  </si>
  <si>
    <r>
      <rPr>
        <sz val="11"/>
        <color rgb="FF000000"/>
        <rFont val="Calibri"/>
        <family val="2"/>
        <scheme val="minor"/>
      </rPr>
      <t xml:space="preserve">7/5 14:40
500 cycles  complete
</t>
    </r>
    <r>
      <rPr>
        <sz val="11"/>
        <color rgb="FF0070C0"/>
        <rFont val="Calibri"/>
        <family val="2"/>
        <scheme val="minor"/>
      </rPr>
      <t>7/22 11:30 rerun-1000
1000 cycles complete
5,073 minutes</t>
    </r>
  </si>
  <si>
    <t>Platform-stability-Warmreset_Cycling</t>
  </si>
  <si>
    <t>WW29</t>
  </si>
  <si>
    <r>
      <rPr>
        <sz val="11"/>
        <color rgb="FF000000"/>
        <rFont val="Calibri"/>
        <family val="2"/>
        <scheme val="minor"/>
      </rPr>
      <t xml:space="preserve">7/3 9:00
500 cycles  complete
</t>
    </r>
    <r>
      <rPr>
        <sz val="11"/>
        <color rgb="FF0070C0"/>
        <rFont val="Calibri"/>
        <family val="2"/>
        <scheme val="minor"/>
      </rPr>
      <t>7/26 9:00 rerun-1000
1000 cycles complete
3,202 minutes</t>
    </r>
  </si>
  <si>
    <t>WW30</t>
  </si>
  <si>
    <r>
      <rPr>
        <sz val="11"/>
        <color rgb="FF000000"/>
        <rFont val="Calibri"/>
        <family val="2"/>
        <scheme val="minor"/>
      </rPr>
      <t xml:space="preserve">7/5  8:00
500 cycles  complete
</t>
    </r>
    <r>
      <rPr>
        <sz val="11"/>
        <color rgb="FF0070C0"/>
        <rFont val="Calibri"/>
        <family val="2"/>
        <scheme val="minor"/>
      </rPr>
      <t>7/12 15:00 rerun-1000
1000 cycles complete
6,537 minutes</t>
    </r>
  </si>
  <si>
    <t>WW31</t>
  </si>
  <si>
    <r>
      <rPr>
        <sz val="11"/>
        <color rgb="FF000000"/>
        <rFont val="Calibri"/>
        <family val="2"/>
        <scheme val="minor"/>
      </rPr>
      <t xml:space="preserve">7/2 15:30
500 cycles  complete
</t>
    </r>
    <r>
      <rPr>
        <sz val="11"/>
        <color rgb="FF0070C0"/>
        <rFont val="Calibri"/>
        <family val="2"/>
        <scheme val="minor"/>
      </rPr>
      <t>7/8 10:00 rerun-1000
1000 cycles complete
5,413 minutes</t>
    </r>
  </si>
  <si>
    <t>WW32</t>
  </si>
  <si>
    <r>
      <rPr>
        <sz val="11"/>
        <color rgb="FF000000"/>
        <rFont val="Calibri"/>
        <family val="2"/>
        <scheme val="minor"/>
      </rPr>
      <t xml:space="preserve">7/3 13:30
500 cycles  complete
</t>
    </r>
    <r>
      <rPr>
        <sz val="11"/>
        <color rgb="FF0070C0"/>
        <rFont val="Calibri"/>
        <family val="2"/>
        <scheme val="minor"/>
      </rPr>
      <t>7/17 15:30 rerun-1000
1000 cycles complete
3,438 minutes</t>
    </r>
  </si>
  <si>
    <t>INT</t>
  </si>
  <si>
    <t>500.perlbench_r</t>
  </si>
  <si>
    <t>502.gcc_r</t>
  </si>
  <si>
    <t>505.mcf_r</t>
  </si>
  <si>
    <t>520.omnetpp_r</t>
  </si>
  <si>
    <t>523.xalancbmk_r</t>
  </si>
  <si>
    <t>525.x264_r</t>
  </si>
  <si>
    <t>531.deepsjeng_r</t>
  </si>
  <si>
    <t>541.leela_r</t>
  </si>
  <si>
    <t>548.exchange2_r</t>
  </si>
  <si>
    <t>557.xz_r</t>
  </si>
  <si>
    <t>GEOMEAN</t>
  </si>
  <si>
    <t>FP</t>
  </si>
  <si>
    <t>503.bwaves_r</t>
  </si>
  <si>
    <t>507.cactuBSSN_r</t>
  </si>
  <si>
    <t>508.namd_r</t>
  </si>
  <si>
    <t>510.parest_r</t>
  </si>
  <si>
    <t>511.povray_r</t>
  </si>
  <si>
    <t>519.lbm_r</t>
  </si>
  <si>
    <t>521.wrf_r</t>
  </si>
  <si>
    <t>526.blender_r</t>
  </si>
  <si>
    <t>527.cam4_r</t>
  </si>
  <si>
    <t>538.imagick_r</t>
  </si>
  <si>
    <t>544.nab_r</t>
  </si>
  <si>
    <t>549.fotonik3d_r</t>
  </si>
  <si>
    <t>554.roms_r</t>
  </si>
  <si>
    <t>workload</t>
  </si>
  <si>
    <t>Domain Category</t>
  </si>
  <si>
    <t>Memory Config</t>
  </si>
  <si>
    <t>system-idle</t>
  </si>
  <si>
    <t>System</t>
  </si>
  <si>
    <t>imc-external</t>
  </si>
  <si>
    <t>Memory</t>
  </si>
  <si>
    <t>passmark-burnin</t>
  </si>
  <si>
    <t>passmark-burnin-vm</t>
  </si>
  <si>
    <t>mss-mlc</t>
  </si>
  <si>
    <t>sandstone-latest</t>
  </si>
  <si>
    <t>unified_hvm_unified_v4</t>
  </si>
  <si>
    <t>nightly</t>
  </si>
  <si>
    <t>sap-hana/sf10</t>
  </si>
  <si>
    <t>sap-hana/sf100</t>
  </si>
  <si>
    <t>pts - cachebench</t>
  </si>
  <si>
    <t>pts - memory</t>
  </si>
  <si>
    <t>Genie Mixmode</t>
  </si>
  <si>
    <t>Genie Linpack</t>
  </si>
  <si>
    <t>Genie Omnetpp</t>
  </si>
  <si>
    <t>Genie iMunch</t>
  </si>
  <si>
    <t>Genie Gromacs</t>
  </si>
  <si>
    <t>Genie Povray</t>
  </si>
  <si>
    <t>Genie HPCG</t>
  </si>
  <si>
    <t>Genie FIO</t>
  </si>
  <si>
    <t>Genie Ycruncher</t>
  </si>
  <si>
    <t>Genie Gemmbench</t>
  </si>
  <si>
    <t>Genie Stressng</t>
  </si>
  <si>
    <t>Genie MLC</t>
  </si>
  <si>
    <t>Resnet50 amx</t>
  </si>
  <si>
    <t>Resnet50 Legacy 1.0</t>
  </si>
  <si>
    <t>SF Benchdnn</t>
  </si>
  <si>
    <t>spec17</t>
  </si>
  <si>
    <t>stream</t>
  </si>
  <si>
    <t>unixbench</t>
  </si>
  <si>
    <t>GeekBench</t>
  </si>
  <si>
    <t>PATA-Memory Read Test</t>
  </si>
  <si>
    <t>PTAT-Memory Write Test</t>
  </si>
  <si>
    <t>PTAT-Memory Read/Write Test</t>
  </si>
  <si>
    <t>vc-stressapp-mem-cpu-stress</t>
  </si>
  <si>
    <t>vc-stressapp-mem-copy</t>
  </si>
  <si>
    <t>vc-stressapp-mem-local-numa</t>
  </si>
  <si>
    <t>vc-stressapp-mem-remote-numa</t>
  </si>
  <si>
    <t>vc-prime95</t>
  </si>
  <si>
    <t>vc-coremark</t>
  </si>
  <si>
    <t>vc-coremarkpro</t>
  </si>
  <si>
    <t>vc-aspnet</t>
  </si>
  <si>
    <t>opendcdiag</t>
  </si>
  <si>
    <t>perf-bench-mem-all</t>
  </si>
  <si>
    <t>perf-bench-numa-all</t>
  </si>
  <si>
    <t>spiv-ipu-dogwoods-burnin-mlc-verw-streeor-v1.6</t>
  </si>
  <si>
    <t>contextswitch</t>
  </si>
  <si>
    <t>cyclictest</t>
  </si>
  <si>
    <t>hackbench</t>
  </si>
  <si>
    <t>mlc</t>
  </si>
  <si>
    <t>specjbb</t>
  </si>
  <si>
    <t>solar</t>
  </si>
  <si>
    <t>spin</t>
  </si>
  <si>
    <t>SpecPower</t>
  </si>
  <si>
    <t>At Scale - Warm Cycling 200 cycles</t>
  </si>
  <si>
    <t>At Scale - Cold Cycling 200 cycles</t>
  </si>
  <si>
    <t>At Scale - AC Cycling 200 cycles</t>
  </si>
  <si>
    <t>At Scale - Warm Cycling  with SGX enabling 100 cycles</t>
  </si>
  <si>
    <t>At Scale - Cold Cycling SGX enabling 100 cycles</t>
  </si>
  <si>
    <t>At Scale - AC Cycling  SGX enabling 100 cycles</t>
  </si>
  <si>
    <t>Test Cases</t>
  </si>
  <si>
    <t>Config.</t>
  </si>
  <si>
    <t>MVL - 4C Stress - LVLT</t>
  </si>
  <si>
    <t>MVL - 4C Stress - LVHT</t>
  </si>
  <si>
    <t>MVL - 4C Stress - HVLT</t>
  </si>
  <si>
    <t>MVL - 4C Stress - HVHT</t>
  </si>
  <si>
    <t>MVL - 4C Power Cycling - LVLT</t>
  </si>
  <si>
    <t>MVL - 4C Power Cycling - LVHT</t>
  </si>
  <si>
    <t>MVL - 4C Power Cycling - HVLT</t>
  </si>
  <si>
    <t>MVL - 4C Power Cycling - HVHT</t>
  </si>
  <si>
    <t>StressNG - LV - BCRH</t>
  </si>
  <si>
    <t>StressNG - HV - BHRC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</si>
</sst>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9"/>
      <name val="Calibri"/>
      <family val="3"/>
      <charset val="134"/>
      <scheme val="minor"/>
    </font>
    <font>
      <b/>
      <sz val="11"/>
      <color theme="1"/>
      <name val="Calibri"/>
      <family val="3"/>
      <charset val="134"/>
      <scheme val="minor"/>
    </font>
    <font>
      <sz val="8"/>
      <name val="Calibri"/>
      <family val="2"/>
      <scheme val="minor"/>
    </font>
    <font>
      <sz val="11"/>
      <color rgb="FF000000"/>
      <name val="Calibri"/>
      <family val="2"/>
    </font>
    <font>
      <b/>
      <sz val="11"/>
      <color theme="1"/>
      <name val="Calibri"/>
      <family val="2"/>
      <scheme val="minor"/>
    </font>
    <font>
      <sz val="11"/>
      <color rgb="FF000000"/>
      <name val="等线"/>
    </font>
    <font>
      <sz val="9"/>
      <color theme="1"/>
      <name val="Arial"/>
      <family val="2"/>
    </font>
    <font>
      <sz val="11"/>
      <color rgb="FF000000"/>
      <name val="Aptos Narrow"/>
      <family val="2"/>
    </font>
    <font>
      <b/>
      <sz val="10"/>
      <color rgb="FF000000"/>
      <name val="Calibri"/>
      <family val="2"/>
    </font>
    <font>
      <sz val="10"/>
      <color rgb="FF000000"/>
      <name val="Calibri"/>
      <family val="2"/>
    </font>
    <font>
      <sz val="11"/>
      <color rgb="FF000000"/>
      <name val="DengXian"/>
    </font>
    <font>
      <sz val="11"/>
      <color rgb="FF444444"/>
      <name val="Calibri"/>
      <family val="2"/>
    </font>
    <font>
      <sz val="11"/>
      <color rgb="FF000000"/>
      <name val="等线"/>
      <charset val="1"/>
    </font>
    <font>
      <sz val="10"/>
      <color theme="1"/>
      <name val="Arial"/>
      <family val="2"/>
    </font>
    <font>
      <sz val="10"/>
      <color rgb="FF000000"/>
      <name val="Arial"/>
      <family val="2"/>
    </font>
    <font>
      <sz val="10"/>
      <color rgb="FF000000"/>
      <name val="DengXian"/>
    </font>
    <font>
      <sz val="10"/>
      <color rgb="FF000000"/>
      <name val="Calibri"/>
      <family val="2"/>
      <scheme val="minor"/>
    </font>
    <font>
      <sz val="10"/>
      <color rgb="FF000000"/>
      <name val="等线"/>
    </font>
    <font>
      <sz val="11"/>
      <color rgb="FF000000"/>
      <name val="Calibri"/>
      <family val="2"/>
      <scheme val="minor"/>
    </font>
    <font>
      <sz val="11"/>
      <color rgb="FFFF0000"/>
      <name val="Calibri"/>
      <family val="2"/>
    </font>
    <font>
      <sz val="11"/>
      <color rgb="FF00B050"/>
      <name val="Calibri"/>
      <family val="2"/>
    </font>
    <font>
      <b/>
      <i/>
      <sz val="11"/>
      <color rgb="FFFFFFFF"/>
      <name val="Calibri"/>
      <family val="2"/>
    </font>
    <font>
      <b/>
      <i/>
      <sz val="11"/>
      <color rgb="FF000000"/>
      <name val="Calibri"/>
      <family val="2"/>
    </font>
    <font>
      <i/>
      <sz val="11"/>
      <color rgb="FF000000"/>
      <name val="Calibri"/>
      <family val="2"/>
    </font>
    <font>
      <sz val="11"/>
      <color rgb="FF5B9BD5"/>
      <name val="Calibri"/>
      <family val="2"/>
    </font>
    <font>
      <i/>
      <sz val="11"/>
      <color theme="1"/>
      <name val="Calibri"/>
      <family val="2"/>
      <scheme val="minor"/>
    </font>
    <font>
      <sz val="11"/>
      <name val="Calibri"/>
      <family val="2"/>
      <scheme val="minor"/>
    </font>
    <font>
      <sz val="11"/>
      <color rgb="FF0070C0"/>
      <name val="Calibri"/>
      <family val="2"/>
      <scheme val="minor"/>
    </font>
    <font>
      <sz val="12"/>
      <color rgb="FF000000"/>
      <name val="Calibri"/>
      <family val="2"/>
    </font>
    <font>
      <sz val="9"/>
      <color theme="1"/>
      <name val="Calibri"/>
      <family val="2"/>
      <scheme val="minor"/>
    </font>
    <font>
      <sz val="11"/>
      <color theme="1"/>
      <name val="Calibri"/>
      <family val="2"/>
    </font>
    <font>
      <b/>
      <sz val="11"/>
      <color rgb="FF000000"/>
      <name val="Calibri"/>
      <family val="2"/>
    </font>
  </fonts>
  <fills count="19">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FFFF"/>
        <bgColor rgb="FF000000"/>
      </patternFill>
    </fill>
    <fill>
      <patternFill patternType="solid">
        <fgColor rgb="FFFFFFFF"/>
        <bgColor indexed="64"/>
      </patternFill>
    </fill>
    <fill>
      <patternFill patternType="solid">
        <fgColor rgb="FF92D050"/>
        <bgColor indexed="64"/>
      </patternFill>
    </fill>
    <fill>
      <patternFill patternType="solid">
        <fgColor theme="0" tint="-0.14999847407452621"/>
        <bgColor indexed="64"/>
      </patternFill>
    </fill>
    <fill>
      <patternFill patternType="solid">
        <fgColor rgb="FF5B9BD5"/>
        <bgColor rgb="FF000000"/>
      </patternFill>
    </fill>
    <fill>
      <patternFill patternType="solid">
        <fgColor rgb="FFE7E6E6"/>
        <bgColor rgb="FF000000"/>
      </patternFill>
    </fill>
    <fill>
      <patternFill patternType="solid">
        <fgColor theme="7" tint="0.59999389629810485"/>
        <bgColor indexed="64"/>
      </patternFill>
    </fill>
    <fill>
      <patternFill patternType="solid">
        <fgColor rgb="FFEEEEEE"/>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rgb="FF000000"/>
      </right>
      <top/>
      <bottom/>
      <diagonal/>
    </border>
    <border>
      <left style="medium">
        <color indexed="64"/>
      </left>
      <right style="medium">
        <color indexed="64"/>
      </right>
      <top style="medium">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4">
    <xf numFmtId="0" fontId="0" fillId="0" borderId="0"/>
    <xf numFmtId="0" fontId="2" fillId="0" borderId="0"/>
    <xf numFmtId="0" fontId="4" fillId="0" borderId="0"/>
    <xf numFmtId="0" fontId="5" fillId="0" borderId="0" applyNumberFormat="0" applyFill="0" applyBorder="0" applyAlignment="0" applyProtection="0"/>
  </cellStyleXfs>
  <cellXfs count="333">
    <xf numFmtId="0" fontId="0" fillId="0" borderId="0" xfId="0"/>
    <xf numFmtId="0" fontId="4" fillId="0" borderId="0" xfId="2"/>
    <xf numFmtId="0" fontId="2" fillId="0" borderId="0" xfId="1"/>
    <xf numFmtId="0" fontId="0" fillId="2" borderId="1" xfId="0" applyFill="1" applyBorder="1" applyAlignment="1">
      <alignment vertical="top"/>
    </xf>
    <xf numFmtId="0" fontId="5" fillId="0" borderId="1" xfId="3" applyBorder="1" applyAlignment="1">
      <alignment vertical="top"/>
    </xf>
    <xf numFmtId="0" fontId="0" fillId="0" borderId="1" xfId="0" applyBorder="1" applyAlignment="1">
      <alignment vertical="top"/>
    </xf>
    <xf numFmtId="0" fontId="3" fillId="0" borderId="1" xfId="0" applyFont="1" applyBorder="1" applyAlignment="1">
      <alignment vertical="top"/>
    </xf>
    <xf numFmtId="0" fontId="0" fillId="0" borderId="1" xfId="0"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left" vertical="top"/>
    </xf>
    <xf numFmtId="0" fontId="0" fillId="0" borderId="1" xfId="0" applyBorder="1" applyAlignment="1">
      <alignment horizontal="left" vertical="center"/>
    </xf>
    <xf numFmtId="0" fontId="0" fillId="0" borderId="0" xfId="0" applyAlignment="1">
      <alignment horizontal="left" vertical="top"/>
    </xf>
    <xf numFmtId="0" fontId="0" fillId="0" borderId="0" xfId="0" applyAlignment="1">
      <alignment vertical="center"/>
    </xf>
    <xf numFmtId="0" fontId="0" fillId="0" borderId="0" xfId="0"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top"/>
    </xf>
    <xf numFmtId="0" fontId="0" fillId="4" borderId="0" xfId="0" applyFill="1" applyAlignment="1">
      <alignment vertical="center" wrapText="1"/>
    </xf>
    <xf numFmtId="0" fontId="0" fillId="0" borderId="7" xfId="0" applyBorder="1" applyAlignment="1">
      <alignment horizontal="center" vertical="center"/>
    </xf>
    <xf numFmtId="0" fontId="9" fillId="0" borderId="0" xfId="0" applyFont="1"/>
    <xf numFmtId="0" fontId="9" fillId="0" borderId="7" xfId="0" applyFont="1" applyBorder="1" applyAlignment="1">
      <alignment horizontal="center" vertical="center"/>
    </xf>
    <xf numFmtId="0" fontId="9" fillId="8" borderId="7" xfId="0" applyFont="1" applyFill="1" applyBorder="1" applyAlignment="1">
      <alignment horizontal="center" vertical="center"/>
    </xf>
    <xf numFmtId="0" fontId="0" fillId="0" borderId="7" xfId="0" applyBorder="1" applyAlignment="1">
      <alignment horizontal="left" vertical="center"/>
    </xf>
    <xf numFmtId="0" fontId="0" fillId="0" borderId="0" xfId="0" applyAlignment="1">
      <alignment horizontal="left" vertical="center"/>
    </xf>
    <xf numFmtId="0" fontId="11" fillId="0" borderId="7" xfId="0" applyFont="1" applyBorder="1" applyAlignment="1">
      <alignment wrapText="1"/>
    </xf>
    <xf numFmtId="0" fontId="9" fillId="0" borderId="0" xfId="0" applyFont="1" applyAlignment="1">
      <alignment horizontal="center" vertical="center"/>
    </xf>
    <xf numFmtId="0" fontId="12" fillId="0" borderId="7" xfId="0" applyFont="1"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left" vertical="center"/>
    </xf>
    <xf numFmtId="0" fontId="0" fillId="0" borderId="7" xfId="0" applyBorder="1"/>
    <xf numFmtId="0" fontId="0" fillId="0" borderId="0" xfId="0" applyAlignment="1">
      <alignment horizontal="center"/>
    </xf>
    <xf numFmtId="0" fontId="11" fillId="0" borderId="10" xfId="0" applyFont="1" applyBorder="1" applyAlignment="1">
      <alignment wrapText="1"/>
    </xf>
    <xf numFmtId="0" fontId="9" fillId="0" borderId="11" xfId="0" applyFont="1" applyBorder="1" applyAlignment="1">
      <alignment horizontal="left" vertical="center"/>
    </xf>
    <xf numFmtId="0" fontId="9" fillId="0" borderId="10" xfId="0" applyFont="1" applyBorder="1" applyAlignment="1">
      <alignment horizontal="left" vertical="center"/>
    </xf>
    <xf numFmtId="0" fontId="9" fillId="0" borderId="0" xfId="0" applyFont="1" applyAlignment="1">
      <alignment horizontal="left" vertical="center"/>
    </xf>
    <xf numFmtId="0" fontId="13" fillId="0" borderId="0" xfId="0" applyFont="1"/>
    <xf numFmtId="0" fontId="9" fillId="0" borderId="7" xfId="0" applyFont="1" applyBorder="1" applyAlignment="1">
      <alignment horizontal="left" wrapText="1"/>
    </xf>
    <xf numFmtId="0" fontId="0" fillId="0" borderId="8" xfId="0" applyBorder="1"/>
    <xf numFmtId="0" fontId="14" fillId="7" borderId="1" xfId="0" applyFont="1" applyFill="1" applyBorder="1" applyAlignment="1">
      <alignment horizontal="left" vertical="center"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7" xfId="0" applyBorder="1" applyAlignment="1">
      <alignment horizontal="left" vertical="center" wrapText="1"/>
    </xf>
    <xf numFmtId="0" fontId="9" fillId="0" borderId="11" xfId="0" applyFont="1" applyBorder="1" applyAlignment="1">
      <alignment horizontal="left" vertical="top" wrapText="1"/>
    </xf>
    <xf numFmtId="0" fontId="9" fillId="0" borderId="11" xfId="0" applyFont="1" applyBorder="1" applyAlignment="1">
      <alignment horizontal="left" vertical="center" wrapText="1"/>
    </xf>
    <xf numFmtId="0" fontId="9" fillId="0" borderId="10" xfId="0" applyFont="1" applyBorder="1" applyAlignment="1">
      <alignment horizontal="left" vertical="center" wrapText="1"/>
    </xf>
    <xf numFmtId="0" fontId="9" fillId="0" borderId="7" xfId="0" applyFont="1" applyBorder="1" applyAlignment="1">
      <alignment horizontal="left" vertical="center" wrapText="1"/>
    </xf>
    <xf numFmtId="0" fontId="9" fillId="0" borderId="12" xfId="0" applyFont="1" applyBorder="1" applyAlignment="1">
      <alignment horizontal="left" vertical="center" wrapText="1"/>
    </xf>
    <xf numFmtId="0" fontId="0" fillId="0" borderId="8" xfId="0" applyBorder="1" applyAlignment="1">
      <alignment vertical="top" wrapText="1"/>
    </xf>
    <xf numFmtId="0" fontId="15" fillId="9" borderId="7" xfId="0" applyFont="1" applyFill="1" applyBorder="1" applyAlignment="1">
      <alignment vertical="top" wrapText="1"/>
    </xf>
    <xf numFmtId="0" fontId="0" fillId="0" borderId="7" xfId="0" applyBorder="1" applyAlignment="1">
      <alignment vertical="top" wrapText="1"/>
    </xf>
    <xf numFmtId="0" fontId="0" fillId="0" borderId="8" xfId="0" applyBorder="1" applyAlignment="1">
      <alignment horizontal="left" vertical="center" wrapText="1"/>
    </xf>
    <xf numFmtId="0" fontId="0" fillId="0" borderId="0" xfId="0" applyAlignment="1">
      <alignment vertical="top" wrapText="1"/>
    </xf>
    <xf numFmtId="0" fontId="14" fillId="7" borderId="1" xfId="0" applyFont="1" applyFill="1" applyBorder="1" applyAlignment="1">
      <alignment horizontal="left" vertical="center"/>
    </xf>
    <xf numFmtId="0" fontId="15" fillId="8" borderId="7" xfId="0" applyFont="1" applyFill="1" applyBorder="1" applyAlignment="1">
      <alignment horizontal="left" vertical="center" wrapText="1"/>
    </xf>
    <xf numFmtId="0" fontId="15" fillId="0" borderId="7" xfId="0" applyFont="1" applyBorder="1" applyAlignment="1">
      <alignment horizontal="left" vertical="center" wrapText="1"/>
    </xf>
    <xf numFmtId="0" fontId="15" fillId="9" borderId="7" xfId="0" applyFont="1" applyFill="1" applyBorder="1" applyAlignment="1">
      <alignment wrapText="1"/>
    </xf>
    <xf numFmtId="0" fontId="15" fillId="9" borderId="7" xfId="0" applyFont="1" applyFill="1" applyBorder="1" applyAlignment="1">
      <alignment horizontal="left" vertical="center" wrapText="1"/>
    </xf>
    <xf numFmtId="0" fontId="9" fillId="0" borderId="7" xfId="0" applyFont="1" applyBorder="1" applyAlignment="1">
      <alignment horizontal="left" vertical="center"/>
    </xf>
    <xf numFmtId="0" fontId="15" fillId="8" borderId="10" xfId="0" applyFont="1" applyFill="1" applyBorder="1" applyAlignment="1">
      <alignment wrapText="1"/>
    </xf>
    <xf numFmtId="0" fontId="16" fillId="0" borderId="0" xfId="0" applyFont="1"/>
    <xf numFmtId="0" fontId="9" fillId="0" borderId="12" xfId="0" applyFont="1" applyBorder="1" applyAlignment="1">
      <alignment horizontal="left" vertical="center"/>
    </xf>
    <xf numFmtId="0" fontId="15" fillId="9" borderId="13" xfId="0" applyFont="1" applyFill="1" applyBorder="1" applyAlignment="1">
      <alignment wrapText="1"/>
    </xf>
    <xf numFmtId="0" fontId="15" fillId="9" borderId="14" xfId="0" applyFont="1" applyFill="1" applyBorder="1" applyAlignment="1">
      <alignment wrapText="1"/>
    </xf>
    <xf numFmtId="0" fontId="15" fillId="8" borderId="8" xfId="0" applyFont="1" applyFill="1" applyBorder="1" applyAlignment="1">
      <alignment horizontal="left" vertical="center" wrapText="1"/>
    </xf>
    <xf numFmtId="0" fontId="17" fillId="0" borderId="8" xfId="0" applyFont="1" applyBorder="1"/>
    <xf numFmtId="0" fontId="15" fillId="8" borderId="10" xfId="0" applyFont="1" applyFill="1" applyBorder="1" applyAlignment="1">
      <alignment horizontal="left" vertical="center" wrapText="1"/>
    </xf>
    <xf numFmtId="0" fontId="18" fillId="0" borderId="0" xfId="0" applyFont="1"/>
    <xf numFmtId="0" fontId="0" fillId="0" borderId="7" xfId="0" applyBorder="1" applyAlignment="1">
      <alignment vertical="center"/>
    </xf>
    <xf numFmtId="0" fontId="0" fillId="0" borderId="7" xfId="0" applyBorder="1" applyAlignment="1">
      <alignment vertical="center" wrapText="1"/>
    </xf>
    <xf numFmtId="0" fontId="15" fillId="8" borderId="11" xfId="0" applyFont="1" applyFill="1" applyBorder="1" applyAlignment="1">
      <alignment horizontal="left" vertical="center" wrapText="1"/>
    </xf>
    <xf numFmtId="0" fontId="9" fillId="0" borderId="15" xfId="0" applyFont="1" applyBorder="1"/>
    <xf numFmtId="0" fontId="13" fillId="0" borderId="7" xfId="0" applyFont="1" applyBorder="1"/>
    <xf numFmtId="0" fontId="9" fillId="0" borderId="16" xfId="0" applyFont="1" applyBorder="1"/>
    <xf numFmtId="0" fontId="15" fillId="8" borderId="14" xfId="0" applyFont="1" applyFill="1" applyBorder="1" applyAlignment="1">
      <alignment horizontal="left" vertical="center" wrapText="1"/>
    </xf>
    <xf numFmtId="0" fontId="19" fillId="0" borderId="8" xfId="0" applyFont="1" applyBorder="1" applyAlignment="1">
      <alignment horizontal="left" vertical="center"/>
    </xf>
    <xf numFmtId="0" fontId="9" fillId="0" borderId="17" xfId="0" applyFont="1" applyBorder="1" applyAlignment="1">
      <alignment horizontal="left" vertical="center"/>
    </xf>
    <xf numFmtId="0" fontId="21" fillId="0" borderId="18" xfId="0" applyFont="1" applyBorder="1" applyAlignment="1">
      <alignment wrapText="1"/>
    </xf>
    <xf numFmtId="0" fontId="14" fillId="0" borderId="1" xfId="0" applyFont="1" applyBorder="1" applyAlignment="1">
      <alignment horizontal="left" vertical="center"/>
    </xf>
    <xf numFmtId="0" fontId="15" fillId="8" borderId="19" xfId="0" applyFont="1" applyFill="1" applyBorder="1" applyAlignment="1">
      <alignment horizontal="left" vertical="center" wrapText="1"/>
    </xf>
    <xf numFmtId="0" fontId="15" fillId="8" borderId="14" xfId="0" applyFont="1" applyFill="1" applyBorder="1" applyAlignment="1">
      <alignment wrapText="1"/>
    </xf>
    <xf numFmtId="0" fontId="0" fillId="0" borderId="8" xfId="0" applyBorder="1" applyAlignment="1">
      <alignment wrapText="1"/>
    </xf>
    <xf numFmtId="0" fontId="9" fillId="0" borderId="14" xfId="0" applyFont="1" applyBorder="1" applyAlignment="1">
      <alignment horizontal="left" vertical="center"/>
    </xf>
    <xf numFmtId="0" fontId="22" fillId="0" borderId="1" xfId="0" applyFont="1" applyBorder="1" applyAlignment="1">
      <alignment horizontal="left" vertical="center"/>
    </xf>
    <xf numFmtId="0" fontId="22" fillId="0" borderId="7" xfId="0" applyFont="1" applyBorder="1"/>
    <xf numFmtId="0" fontId="22" fillId="9" borderId="7" xfId="0" applyFont="1" applyFill="1" applyBorder="1" applyAlignment="1">
      <alignment wrapText="1"/>
    </xf>
    <xf numFmtId="0" fontId="22" fillId="9" borderId="7" xfId="0" applyFont="1" applyFill="1" applyBorder="1" applyAlignment="1">
      <alignment horizontal="left" vertical="center" wrapText="1"/>
    </xf>
    <xf numFmtId="0" fontId="22" fillId="9" borderId="7" xfId="0" applyFont="1" applyFill="1" applyBorder="1"/>
    <xf numFmtId="0" fontId="15" fillId="8" borderId="7" xfId="0" applyFont="1" applyFill="1" applyBorder="1" applyAlignment="1">
      <alignment horizontal="left" vertical="center"/>
    </xf>
    <xf numFmtId="0" fontId="22" fillId="9" borderId="7" xfId="0" applyFont="1" applyFill="1" applyBorder="1" applyAlignment="1">
      <alignment horizontal="left" vertical="center"/>
    </xf>
    <xf numFmtId="0" fontId="22" fillId="9" borderId="8" xfId="0" applyFont="1" applyFill="1" applyBorder="1" applyAlignment="1">
      <alignment horizontal="left" vertical="center"/>
    </xf>
    <xf numFmtId="0" fontId="23" fillId="8" borderId="10" xfId="0" applyFont="1" applyFill="1" applyBorder="1"/>
    <xf numFmtId="0" fontId="15" fillId="8" borderId="8" xfId="0" applyFont="1" applyFill="1" applyBorder="1"/>
    <xf numFmtId="0" fontId="22" fillId="9" borderId="8" xfId="0" applyFont="1" applyFill="1" applyBorder="1"/>
    <xf numFmtId="0" fontId="15" fillId="8" borderId="8" xfId="0" applyFont="1" applyFill="1" applyBorder="1" applyAlignment="1">
      <alignment horizontal="left" vertical="center"/>
    </xf>
    <xf numFmtId="0" fontId="15" fillId="8" borderId="14" xfId="0" applyFont="1" applyFill="1" applyBorder="1" applyAlignment="1">
      <alignment horizontal="left" vertical="center"/>
    </xf>
    <xf numFmtId="0" fontId="9" fillId="0" borderId="19" xfId="0" applyFont="1" applyBorder="1" applyAlignment="1">
      <alignment horizontal="left" vertical="center"/>
    </xf>
    <xf numFmtId="0" fontId="20" fillId="0" borderId="8" xfId="0" applyFont="1" applyBorder="1" applyAlignment="1">
      <alignment horizontal="left" vertical="center"/>
    </xf>
    <xf numFmtId="0" fontId="22" fillId="0" borderId="7" xfId="0" applyFont="1" applyBorder="1" applyAlignment="1">
      <alignment horizontal="left" vertical="center"/>
    </xf>
    <xf numFmtId="0" fontId="20" fillId="8" borderId="7" xfId="0" applyFont="1" applyFill="1" applyBorder="1" applyAlignment="1">
      <alignment horizontal="left" vertical="center"/>
    </xf>
    <xf numFmtId="0" fontId="15" fillId="8" borderId="10" xfId="0" applyFont="1" applyFill="1" applyBorder="1" applyAlignment="1">
      <alignment horizontal="left" vertical="center"/>
    </xf>
    <xf numFmtId="0" fontId="22" fillId="9" borderId="20" xfId="0" applyFont="1" applyFill="1" applyBorder="1"/>
    <xf numFmtId="0" fontId="15" fillId="8" borderId="21" xfId="0" applyFont="1" applyFill="1" applyBorder="1" applyAlignment="1">
      <alignment horizontal="left" vertical="center" wrapText="1"/>
    </xf>
    <xf numFmtId="0" fontId="20" fillId="0" borderId="20" xfId="0" applyFont="1" applyBorder="1" applyAlignment="1">
      <alignment horizontal="left" vertical="center" wrapText="1"/>
    </xf>
    <xf numFmtId="0" fontId="15" fillId="0" borderId="7" xfId="0" applyFont="1" applyBorder="1" applyAlignment="1">
      <alignment horizontal="left" vertical="center"/>
    </xf>
    <xf numFmtId="0" fontId="0" fillId="0" borderId="7" xfId="0" applyBorder="1" applyAlignment="1">
      <alignment wrapText="1"/>
    </xf>
    <xf numFmtId="0" fontId="9" fillId="0" borderId="19" xfId="0" applyFont="1" applyBorder="1" applyAlignment="1">
      <alignment horizontal="left" vertical="center" wrapText="1"/>
    </xf>
    <xf numFmtId="0" fontId="0" fillId="0" borderId="20" xfId="0" applyBorder="1"/>
    <xf numFmtId="0" fontId="0" fillId="0" borderId="19" xfId="0" applyBorder="1"/>
    <xf numFmtId="0" fontId="0" fillId="0" borderId="20" xfId="0" applyBorder="1" applyAlignment="1">
      <alignment horizontal="left" vertical="center"/>
    </xf>
    <xf numFmtId="0" fontId="15" fillId="8" borderId="13" xfId="0" applyFont="1" applyFill="1" applyBorder="1" applyAlignment="1">
      <alignment horizontal="left" vertical="center" wrapText="1"/>
    </xf>
    <xf numFmtId="0" fontId="14" fillId="7" borderId="5" xfId="0" applyFont="1" applyFill="1" applyBorder="1" applyAlignment="1">
      <alignment horizontal="left" vertical="center"/>
    </xf>
    <xf numFmtId="0" fontId="9" fillId="0" borderId="0" xfId="0" applyFont="1" applyAlignment="1">
      <alignment horizontal="left" vertical="center" wrapText="1"/>
    </xf>
    <xf numFmtId="0" fontId="9" fillId="0" borderId="16" xfId="0" applyFont="1" applyBorder="1" applyAlignment="1">
      <alignment wrapText="1"/>
    </xf>
    <xf numFmtId="0" fontId="9" fillId="0" borderId="7" xfId="0" applyFont="1" applyBorder="1" applyAlignment="1">
      <alignment wrapText="1"/>
    </xf>
    <xf numFmtId="0" fontId="9" fillId="0" borderId="8" xfId="0" applyFont="1" applyBorder="1" applyAlignment="1">
      <alignment horizontal="left" vertical="center" wrapText="1"/>
    </xf>
    <xf numFmtId="0" fontId="15" fillId="0" borderId="1" xfId="0" applyFont="1" applyBorder="1" applyAlignment="1">
      <alignment horizontal="left" vertical="center" wrapText="1"/>
    </xf>
    <xf numFmtId="0" fontId="15" fillId="0" borderId="7" xfId="0" applyFont="1" applyBorder="1" applyAlignment="1">
      <alignment wrapText="1"/>
    </xf>
    <xf numFmtId="0" fontId="15" fillId="0" borderId="7" xfId="0" applyFont="1" applyBorder="1"/>
    <xf numFmtId="0" fontId="15" fillId="0" borderId="11" xfId="0" applyFont="1" applyBorder="1" applyAlignment="1">
      <alignment horizontal="left" vertical="center"/>
    </xf>
    <xf numFmtId="0" fontId="9" fillId="0" borderId="7" xfId="0" applyFont="1" applyBorder="1"/>
    <xf numFmtId="0" fontId="9" fillId="0" borderId="14" xfId="0" applyFont="1" applyBorder="1" applyAlignment="1">
      <alignment horizontal="left" vertical="center" wrapText="1"/>
    </xf>
    <xf numFmtId="0" fontId="15" fillId="9" borderId="1" xfId="0" applyFont="1" applyFill="1" applyBorder="1" applyAlignment="1">
      <alignment horizontal="left" vertical="center" wrapText="1"/>
    </xf>
    <xf numFmtId="0" fontId="15" fillId="0" borderId="10" xfId="0" applyFont="1" applyBorder="1" applyAlignment="1">
      <alignment horizontal="left" vertical="center"/>
    </xf>
    <xf numFmtId="0" fontId="15" fillId="8" borderId="7" xfId="0" applyFont="1" applyFill="1" applyBorder="1" applyAlignment="1">
      <alignment wrapText="1"/>
    </xf>
    <xf numFmtId="0" fontId="15" fillId="0" borderId="10" xfId="0" applyFont="1" applyBorder="1" applyAlignment="1">
      <alignment wrapText="1"/>
    </xf>
    <xf numFmtId="0" fontId="15" fillId="0" borderId="10" xfId="0" applyFont="1" applyBorder="1"/>
    <xf numFmtId="0" fontId="9" fillId="0" borderId="10" xfId="0" applyFont="1" applyBorder="1" applyAlignment="1">
      <alignment wrapText="1"/>
    </xf>
    <xf numFmtId="0" fontId="14" fillId="7" borderId="3" xfId="0" applyFont="1" applyFill="1" applyBorder="1" applyAlignment="1">
      <alignment horizontal="left" vertical="center"/>
    </xf>
    <xf numFmtId="0" fontId="14" fillId="7" borderId="7" xfId="0" applyFont="1" applyFill="1" applyBorder="1" applyAlignment="1">
      <alignment horizontal="left" vertical="center"/>
    </xf>
    <xf numFmtId="0" fontId="15" fillId="8" borderId="11" xfId="0" applyFont="1" applyFill="1" applyBorder="1" applyAlignment="1">
      <alignment horizontal="left" vertical="center"/>
    </xf>
    <xf numFmtId="0" fontId="15" fillId="8" borderId="17" xfId="0" applyFont="1" applyFill="1" applyBorder="1" applyAlignment="1">
      <alignment horizontal="left" vertical="center"/>
    </xf>
    <xf numFmtId="0" fontId="12" fillId="0" borderId="0" xfId="0" applyFont="1"/>
    <xf numFmtId="0" fontId="19" fillId="0" borderId="0" xfId="0" applyFont="1"/>
    <xf numFmtId="0" fontId="0" fillId="0" borderId="0" xfId="0" applyAlignment="1">
      <alignment wrapText="1"/>
    </xf>
    <xf numFmtId="0" fontId="11" fillId="0" borderId="0" xfId="0" applyFont="1" applyAlignment="1">
      <alignment wrapText="1"/>
    </xf>
    <xf numFmtId="0" fontId="0" fillId="4" borderId="0" xfId="0" applyFill="1" applyAlignment="1">
      <alignment horizontal="left" vertical="center" wrapText="1"/>
    </xf>
    <xf numFmtId="0" fontId="0" fillId="0" borderId="0" xfId="0" applyAlignment="1">
      <alignment horizontal="left" vertical="center" wrapText="1"/>
    </xf>
    <xf numFmtId="0" fontId="0" fillId="6" borderId="1" xfId="0" applyFill="1" applyBorder="1" applyAlignment="1">
      <alignment vertical="top"/>
    </xf>
    <xf numFmtId="0" fontId="9" fillId="3" borderId="0" xfId="0" applyFont="1" applyFill="1"/>
    <xf numFmtId="0" fontId="0" fillId="3" borderId="10" xfId="0" applyFill="1" applyBorder="1" applyAlignment="1">
      <alignment horizontal="left" vertical="top" wrapText="1"/>
    </xf>
    <xf numFmtId="0" fontId="15" fillId="3" borderId="7" xfId="0" applyFont="1" applyFill="1" applyBorder="1" applyAlignment="1">
      <alignment horizontal="left" vertical="center" wrapText="1"/>
    </xf>
    <xf numFmtId="0" fontId="18" fillId="3" borderId="0" xfId="0" applyFont="1" applyFill="1"/>
    <xf numFmtId="0" fontId="9" fillId="3" borderId="7" xfId="0" applyFont="1" applyFill="1" applyBorder="1" applyAlignment="1">
      <alignment horizontal="left" vertical="center"/>
    </xf>
    <xf numFmtId="0" fontId="20" fillId="3" borderId="7" xfId="0" applyFont="1" applyFill="1" applyBorder="1" applyAlignment="1">
      <alignment horizontal="left" vertical="center"/>
    </xf>
    <xf numFmtId="0" fontId="22" fillId="3" borderId="1" xfId="0" applyFont="1" applyFill="1" applyBorder="1" applyAlignment="1">
      <alignment horizontal="left" vertical="center"/>
    </xf>
    <xf numFmtId="0" fontId="0" fillId="3" borderId="7" xfId="0" applyFill="1" applyBorder="1" applyAlignment="1">
      <alignment horizontal="left" vertical="center"/>
    </xf>
    <xf numFmtId="0" fontId="19" fillId="3" borderId="7" xfId="0" applyFont="1" applyFill="1" applyBorder="1" applyAlignment="1">
      <alignment horizontal="left" vertical="center"/>
    </xf>
    <xf numFmtId="0" fontId="15" fillId="3" borderId="1" xfId="0" applyFont="1" applyFill="1" applyBorder="1" applyAlignment="1">
      <alignment horizontal="left" vertical="center" wrapText="1"/>
    </xf>
    <xf numFmtId="0" fontId="15" fillId="3" borderId="10" xfId="0" applyFont="1" applyFill="1" applyBorder="1" applyAlignment="1">
      <alignment horizontal="left" vertical="center"/>
    </xf>
    <xf numFmtId="0" fontId="0" fillId="3" borderId="1" xfId="0" applyFill="1" applyBorder="1" applyAlignment="1">
      <alignment horizontal="left" vertical="center"/>
    </xf>
    <xf numFmtId="0" fontId="0" fillId="3" borderId="0" xfId="0" applyFill="1"/>
    <xf numFmtId="0" fontId="0" fillId="0" borderId="1" xfId="0" applyBorder="1" applyAlignment="1">
      <alignment vertical="center"/>
    </xf>
    <xf numFmtId="14" fontId="0" fillId="0" borderId="1" xfId="0" applyNumberFormat="1" applyBorder="1" applyAlignment="1">
      <alignment vertical="top"/>
    </xf>
    <xf numFmtId="0" fontId="0" fillId="0" borderId="5" xfId="0" applyBorder="1" applyAlignment="1">
      <alignment vertical="center" wrapText="1"/>
    </xf>
    <xf numFmtId="0" fontId="25" fillId="0" borderId="1" xfId="0" applyFont="1" applyBorder="1"/>
    <xf numFmtId="14" fontId="0" fillId="0" borderId="1" xfId="0" applyNumberFormat="1" applyBorder="1" applyAlignment="1">
      <alignment horizontal="center" vertical="center"/>
    </xf>
    <xf numFmtId="0" fontId="9" fillId="10" borderId="7" xfId="0" applyFont="1" applyFill="1" applyBorder="1" applyAlignment="1">
      <alignment horizontal="left"/>
    </xf>
    <xf numFmtId="0" fontId="9" fillId="0" borderId="7" xfId="0" applyFont="1" applyBorder="1" applyAlignment="1">
      <alignment horizontal="left"/>
    </xf>
    <xf numFmtId="0" fontId="9" fillId="0" borderId="10" xfId="0" applyFont="1" applyBorder="1" applyAlignment="1">
      <alignment horizontal="left" vertical="top" wrapText="1"/>
    </xf>
    <xf numFmtId="0" fontId="14" fillId="0" borderId="7" xfId="0" applyFont="1" applyBorder="1" applyAlignment="1">
      <alignment horizontal="left" vertical="center" wrapText="1"/>
    </xf>
    <xf numFmtId="0" fontId="15" fillId="0" borderId="10" xfId="0" applyFont="1" applyBorder="1" applyAlignment="1">
      <alignment horizontal="left" vertical="center" wrapText="1"/>
    </xf>
    <xf numFmtId="0" fontId="15" fillId="3" borderId="10" xfId="0" applyFont="1" applyFill="1" applyBorder="1" applyAlignment="1">
      <alignment horizontal="left" vertical="center" wrapText="1"/>
    </xf>
    <xf numFmtId="0" fontId="15" fillId="0" borderId="22" xfId="0" applyFont="1" applyBorder="1" applyAlignment="1">
      <alignment horizontal="left" vertical="center"/>
    </xf>
    <xf numFmtId="0" fontId="15" fillId="3" borderId="22" xfId="0" applyFont="1" applyFill="1" applyBorder="1" applyAlignment="1">
      <alignment horizontal="left" vertical="center"/>
    </xf>
    <xf numFmtId="0" fontId="15" fillId="8" borderId="22" xfId="0" applyFont="1" applyFill="1" applyBorder="1" applyAlignment="1">
      <alignment horizontal="left" vertical="center" wrapText="1"/>
    </xf>
    <xf numFmtId="0" fontId="15" fillId="8" borderId="22" xfId="0" applyFont="1" applyFill="1" applyBorder="1" applyAlignment="1">
      <alignment horizontal="left" vertical="center"/>
    </xf>
    <xf numFmtId="0" fontId="9" fillId="3" borderId="7" xfId="0" applyFont="1" applyFill="1" applyBorder="1" applyAlignment="1">
      <alignment horizontal="left" vertical="center" wrapText="1"/>
    </xf>
    <xf numFmtId="0" fontId="0" fillId="3" borderId="7" xfId="0" applyFill="1" applyBorder="1"/>
    <xf numFmtId="0" fontId="0" fillId="2" borderId="1" xfId="0" applyFill="1" applyBorder="1" applyAlignment="1">
      <alignment horizontal="left" vertical="top"/>
    </xf>
    <xf numFmtId="0" fontId="0" fillId="0" borderId="0" xfId="0" applyAlignment="1">
      <alignment horizontal="left"/>
    </xf>
    <xf numFmtId="9" fontId="0" fillId="0" borderId="1" xfId="0" applyNumberFormat="1" applyBorder="1" applyAlignment="1">
      <alignment horizontal="center" vertical="center"/>
    </xf>
    <xf numFmtId="0" fontId="0" fillId="3" borderId="9" xfId="0" applyFill="1" applyBorder="1" applyAlignment="1">
      <alignment horizontal="left" vertical="center"/>
    </xf>
    <xf numFmtId="0" fontId="0" fillId="11" borderId="0" xfId="0" applyFill="1"/>
    <xf numFmtId="0" fontId="0" fillId="11" borderId="7" xfId="0" applyFill="1" applyBorder="1" applyAlignment="1">
      <alignment horizontal="left" vertical="center" wrapText="1"/>
    </xf>
    <xf numFmtId="14" fontId="0" fillId="0" borderId="1" xfId="0" applyNumberFormat="1" applyBorder="1" applyAlignment="1">
      <alignment vertical="center" wrapText="1"/>
    </xf>
    <xf numFmtId="3" fontId="0" fillId="0" borderId="1" xfId="0" applyNumberFormat="1" applyBorder="1" applyAlignment="1">
      <alignment vertical="center" wrapText="1"/>
    </xf>
    <xf numFmtId="0" fontId="0" fillId="6" borderId="1" xfId="0" applyFill="1" applyBorder="1" applyAlignment="1">
      <alignment horizontal="left" vertical="top"/>
    </xf>
    <xf numFmtId="164" fontId="0" fillId="0" borderId="0" xfId="0" applyNumberFormat="1" applyAlignment="1">
      <alignment vertical="center" wrapText="1"/>
    </xf>
    <xf numFmtId="0" fontId="27" fillId="12" borderId="1" xfId="0" applyFont="1" applyFill="1" applyBorder="1" applyAlignment="1">
      <alignment wrapText="1"/>
    </xf>
    <xf numFmtId="0" fontId="27" fillId="12" borderId="2" xfId="0" applyFont="1" applyFill="1" applyBorder="1" applyAlignment="1">
      <alignment wrapText="1"/>
    </xf>
    <xf numFmtId="0" fontId="27" fillId="12" borderId="6" xfId="0" applyFont="1" applyFill="1" applyBorder="1" applyAlignment="1">
      <alignment wrapText="1"/>
    </xf>
    <xf numFmtId="0" fontId="28" fillId="13" borderId="4" xfId="0" applyFont="1" applyFill="1" applyBorder="1" applyAlignment="1">
      <alignment wrapText="1"/>
    </xf>
    <xf numFmtId="0" fontId="28" fillId="13" borderId="24" xfId="0" applyFont="1" applyFill="1" applyBorder="1" applyAlignment="1">
      <alignment wrapText="1"/>
    </xf>
    <xf numFmtId="0" fontId="27" fillId="12" borderId="5" xfId="0" applyFont="1" applyFill="1" applyBorder="1" applyAlignment="1">
      <alignment wrapText="1"/>
    </xf>
    <xf numFmtId="0" fontId="28" fillId="13" borderId="23" xfId="0" applyFont="1" applyFill="1" applyBorder="1" applyAlignment="1">
      <alignment wrapText="1"/>
    </xf>
    <xf numFmtId="0" fontId="29" fillId="0" borderId="7" xfId="0" applyFont="1" applyBorder="1" applyAlignment="1">
      <alignment wrapText="1"/>
    </xf>
    <xf numFmtId="0" fontId="28" fillId="13" borderId="7" xfId="0" applyFont="1" applyFill="1" applyBorder="1" applyAlignment="1">
      <alignment wrapText="1"/>
    </xf>
    <xf numFmtId="0" fontId="28" fillId="13" borderId="10" xfId="0" applyFont="1" applyFill="1" applyBorder="1" applyAlignment="1">
      <alignment wrapText="1"/>
    </xf>
    <xf numFmtId="0" fontId="0" fillId="7" borderId="0" xfId="0" applyFill="1"/>
    <xf numFmtId="0" fontId="10" fillId="7" borderId="0" xfId="0" applyFont="1" applyFill="1"/>
    <xf numFmtId="0" fontId="9" fillId="0" borderId="1" xfId="0" applyFont="1" applyBorder="1" applyAlignment="1">
      <alignment horizontal="left" vertical="center"/>
    </xf>
    <xf numFmtId="0" fontId="0" fillId="14" borderId="1" xfId="0" applyFill="1" applyBorder="1"/>
    <xf numFmtId="0" fontId="30" fillId="0" borderId="0" xfId="0" applyFont="1"/>
    <xf numFmtId="0" fontId="31" fillId="6" borderId="1" xfId="0" applyFont="1" applyFill="1" applyBorder="1" applyAlignment="1">
      <alignment horizontal="center" vertical="center"/>
    </xf>
    <xf numFmtId="2" fontId="4" fillId="2" borderId="1" xfId="2" applyNumberFormat="1" applyFill="1" applyBorder="1" applyAlignment="1">
      <alignment horizontal="center"/>
    </xf>
    <xf numFmtId="0" fontId="4" fillId="0" borderId="1" xfId="2" applyBorder="1"/>
    <xf numFmtId="10" fontId="9" fillId="9" borderId="1" xfId="2" applyNumberFormat="1" applyFont="1" applyFill="1" applyBorder="1" applyAlignment="1">
      <alignment horizontal="center" vertical="center" wrapText="1"/>
    </xf>
    <xf numFmtId="10" fontId="9" fillId="0" borderId="1" xfId="2" applyNumberFormat="1" applyFont="1" applyBorder="1" applyAlignment="1">
      <alignment horizontal="center" vertical="center" wrapText="1"/>
    </xf>
    <xf numFmtId="2" fontId="3" fillId="0" borderId="1" xfId="2" applyNumberFormat="1" applyFont="1" applyBorder="1"/>
    <xf numFmtId="0" fontId="0" fillId="0" borderId="1" xfId="0" applyBorder="1" applyAlignment="1">
      <alignment horizontal="left"/>
    </xf>
    <xf numFmtId="0" fontId="9" fillId="0" borderId="1" xfId="0" applyFont="1" applyBorder="1" applyAlignment="1">
      <alignment wrapText="1"/>
    </xf>
    <xf numFmtId="10" fontId="0" fillId="0" borderId="1" xfId="0" applyNumberFormat="1" applyBorder="1"/>
    <xf numFmtId="0" fontId="10" fillId="0" borderId="0" xfId="0" applyFont="1"/>
    <xf numFmtId="0" fontId="5" fillId="0" borderId="1" xfId="3" applyBorder="1" applyAlignment="1">
      <alignment horizontal="left" vertical="center"/>
    </xf>
    <xf numFmtId="4" fontId="0" fillId="0" borderId="1" xfId="0" applyNumberFormat="1" applyBorder="1"/>
    <xf numFmtId="0" fontId="9" fillId="0" borderId="24" xfId="0" applyFont="1" applyBorder="1" applyAlignment="1">
      <alignment wrapText="1"/>
    </xf>
    <xf numFmtId="0" fontId="9" fillId="0" borderId="4" xfId="0" applyFont="1" applyBorder="1" applyAlignment="1">
      <alignment wrapText="1"/>
    </xf>
    <xf numFmtId="0" fontId="9" fillId="8" borderId="24" xfId="0" applyFont="1" applyFill="1" applyBorder="1" applyAlignment="1">
      <alignment wrapText="1"/>
    </xf>
    <xf numFmtId="0" fontId="9" fillId="0" borderId="2" xfId="0" applyFont="1" applyBorder="1" applyAlignment="1">
      <alignment wrapText="1"/>
    </xf>
    <xf numFmtId="0" fontId="28" fillId="15" borderId="1" xfId="2" applyFont="1" applyFill="1" applyBorder="1" applyAlignment="1">
      <alignment horizontal="center" vertical="center" wrapText="1"/>
    </xf>
    <xf numFmtId="0" fontId="0" fillId="3" borderId="1" xfId="0" applyFill="1" applyBorder="1" applyAlignment="1">
      <alignment vertical="top"/>
    </xf>
    <xf numFmtId="0" fontId="10" fillId="0" borderId="0" xfId="0" applyFont="1" applyAlignment="1">
      <alignment vertical="center"/>
    </xf>
    <xf numFmtId="0" fontId="0" fillId="16" borderId="1" xfId="0" applyFill="1" applyBorder="1" applyAlignment="1">
      <alignment horizontal="left" vertical="center"/>
    </xf>
    <xf numFmtId="0" fontId="24" fillId="0" borderId="1" xfId="0" applyFont="1" applyBorder="1" applyAlignment="1">
      <alignment vertical="center" wrapText="1"/>
    </xf>
    <xf numFmtId="0" fontId="9" fillId="0" borderId="1" xfId="0" applyFont="1" applyBorder="1" applyAlignment="1">
      <alignment vertical="center"/>
    </xf>
    <xf numFmtId="0" fontId="34" fillId="0" borderId="1" xfId="0" applyFont="1" applyBorder="1"/>
    <xf numFmtId="0" fontId="34" fillId="0" borderId="2" xfId="0" applyFont="1" applyBorder="1"/>
    <xf numFmtId="0" fontId="34" fillId="0" borderId="4" xfId="0" applyFont="1" applyBorder="1"/>
    <xf numFmtId="0" fontId="34" fillId="0" borderId="24" xfId="0" applyFont="1" applyBorder="1"/>
    <xf numFmtId="0" fontId="5" fillId="17" borderId="1" xfId="3" applyFill="1" applyBorder="1" applyAlignment="1">
      <alignment horizontal="left" vertical="center"/>
    </xf>
    <xf numFmtId="0" fontId="0" fillId="17" borderId="1" xfId="0" applyFill="1" applyBorder="1" applyAlignment="1">
      <alignment horizontal="left" vertical="center"/>
    </xf>
    <xf numFmtId="0" fontId="35" fillId="0" borderId="1" xfId="0" applyFont="1" applyBorder="1" applyAlignment="1">
      <alignment vertical="top" wrapText="1"/>
    </xf>
    <xf numFmtId="0" fontId="5" fillId="0" borderId="1" xfId="3" applyFill="1" applyBorder="1" applyAlignment="1">
      <alignment horizontal="left" vertical="center"/>
    </xf>
    <xf numFmtId="0" fontId="35" fillId="0" borderId="1" xfId="0" applyFont="1" applyBorder="1" applyAlignment="1">
      <alignment wrapText="1"/>
    </xf>
    <xf numFmtId="0" fontId="5" fillId="17" borderId="1" xfId="3" applyFill="1" applyBorder="1" applyAlignment="1">
      <alignment horizontal="left"/>
    </xf>
    <xf numFmtId="0" fontId="0" fillId="7" borderId="1" xfId="0" applyFill="1" applyBorder="1" applyAlignment="1">
      <alignment horizontal="center" vertical="center"/>
    </xf>
    <xf numFmtId="0" fontId="32" fillId="0" borderId="0" xfId="0" applyFont="1" applyAlignment="1">
      <alignment horizontal="left"/>
    </xf>
    <xf numFmtId="0" fontId="0" fillId="17" borderId="1" xfId="0" applyFill="1" applyBorder="1"/>
    <xf numFmtId="0" fontId="35" fillId="17" borderId="1" xfId="0" applyFont="1" applyFill="1" applyBorder="1" applyAlignment="1">
      <alignment vertical="top" wrapText="1"/>
    </xf>
    <xf numFmtId="0" fontId="5" fillId="17" borderId="3" xfId="3" applyFill="1" applyBorder="1" applyAlignment="1">
      <alignment horizontal="left" vertical="center"/>
    </xf>
    <xf numFmtId="0" fontId="0" fillId="17" borderId="3" xfId="0" applyFill="1" applyBorder="1" applyAlignment="1">
      <alignment horizontal="left" vertical="center"/>
    </xf>
    <xf numFmtId="0" fontId="35" fillId="17" borderId="3" xfId="0" applyFont="1" applyFill="1" applyBorder="1" applyAlignment="1">
      <alignment vertical="top" wrapText="1"/>
    </xf>
    <xf numFmtId="4" fontId="9" fillId="8" borderId="1" xfId="0" applyNumberFormat="1" applyFont="1" applyFill="1" applyBorder="1" applyAlignment="1">
      <alignment wrapText="1"/>
    </xf>
    <xf numFmtId="4" fontId="9" fillId="8" borderId="2" xfId="0" applyNumberFormat="1" applyFont="1" applyFill="1" applyBorder="1" applyAlignment="1">
      <alignment wrapText="1"/>
    </xf>
    <xf numFmtId="0" fontId="9" fillId="8" borderId="2" xfId="0" applyFont="1" applyFill="1" applyBorder="1" applyAlignment="1">
      <alignment wrapText="1"/>
    </xf>
    <xf numFmtId="4" fontId="9" fillId="8" borderId="4" xfId="0" applyNumberFormat="1" applyFont="1" applyFill="1" applyBorder="1" applyAlignment="1">
      <alignment wrapText="1"/>
    </xf>
    <xf numFmtId="4" fontId="9" fillId="8" borderId="24" xfId="0" applyNumberFormat="1" applyFont="1" applyFill="1" applyBorder="1" applyAlignment="1">
      <alignment wrapText="1"/>
    </xf>
    <xf numFmtId="0" fontId="25" fillId="0" borderId="2" xfId="0" applyFont="1" applyBorder="1"/>
    <xf numFmtId="0" fontId="25" fillId="0" borderId="4" xfId="0" applyFont="1" applyBorder="1"/>
    <xf numFmtId="0" fontId="0" fillId="7" borderId="1" xfId="0" applyFill="1" applyBorder="1" applyAlignment="1">
      <alignment horizontal="left" vertical="center"/>
    </xf>
    <xf numFmtId="0" fontId="5" fillId="18" borderId="1" xfId="3" applyFill="1" applyBorder="1" applyAlignment="1">
      <alignment horizontal="left" vertical="center"/>
    </xf>
    <xf numFmtId="0" fontId="0" fillId="18" borderId="1" xfId="0" applyFill="1" applyBorder="1" applyAlignment="1">
      <alignment horizontal="left" vertical="center"/>
    </xf>
    <xf numFmtId="0" fontId="35" fillId="18" borderId="1" xfId="0" applyFont="1" applyFill="1" applyBorder="1" applyAlignment="1">
      <alignment vertical="top" wrapText="1"/>
    </xf>
    <xf numFmtId="0" fontId="1" fillId="3" borderId="1" xfId="0" applyFont="1" applyFill="1" applyBorder="1" applyAlignment="1">
      <alignment vertical="center" wrapText="1"/>
    </xf>
    <xf numFmtId="0" fontId="37" fillId="4" borderId="25" xfId="0" applyFont="1" applyFill="1" applyBorder="1" applyAlignment="1">
      <alignment vertical="center" wrapText="1"/>
    </xf>
    <xf numFmtId="0" fontId="37" fillId="4" borderId="25" xfId="0" applyFont="1" applyFill="1" applyBorder="1" applyAlignment="1">
      <alignment horizontal="center" vertical="center" wrapText="1"/>
    </xf>
    <xf numFmtId="0" fontId="37" fillId="4" borderId="18" xfId="0" applyFont="1" applyFill="1" applyBorder="1" applyAlignment="1">
      <alignment horizontal="center" vertical="center" wrapText="1"/>
    </xf>
    <xf numFmtId="0" fontId="37" fillId="4" borderId="25" xfId="0" applyFont="1" applyFill="1" applyBorder="1" applyAlignment="1">
      <alignment vertical="center"/>
    </xf>
    <xf numFmtId="0" fontId="9" fillId="9" borderId="1" xfId="0" applyFont="1" applyFill="1" applyBorder="1" applyAlignment="1">
      <alignment horizontal="left" vertical="center"/>
    </xf>
    <xf numFmtId="0" fontId="9" fillId="9" borderId="1" xfId="0" applyFont="1" applyFill="1" applyBorder="1" applyAlignment="1">
      <alignment vertical="center"/>
    </xf>
    <xf numFmtId="0" fontId="36" fillId="0" borderId="1" xfId="0" applyFont="1" applyBorder="1" applyAlignment="1">
      <alignment vertical="center"/>
    </xf>
    <xf numFmtId="0" fontId="26" fillId="3" borderId="1" xfId="0" applyFont="1" applyFill="1" applyBorder="1"/>
    <xf numFmtId="14" fontId="0" fillId="3" borderId="1" xfId="0" applyNumberFormat="1" applyFill="1" applyBorder="1" applyAlignment="1">
      <alignment horizontal="left" vertical="top"/>
    </xf>
    <xf numFmtId="0" fontId="24" fillId="3" borderId="2" xfId="0" applyFont="1" applyFill="1" applyBorder="1" applyAlignment="1">
      <alignment horizontal="left"/>
    </xf>
    <xf numFmtId="0" fontId="24" fillId="3" borderId="1" xfId="0" applyFont="1" applyFill="1" applyBorder="1" applyAlignment="1">
      <alignment vertical="top"/>
    </xf>
    <xf numFmtId="0" fontId="0" fillId="3" borderId="1" xfId="0" applyFill="1" applyBorder="1" applyAlignment="1">
      <alignment vertical="center"/>
    </xf>
    <xf numFmtId="0" fontId="24" fillId="3" borderId="1" xfId="0" applyFont="1" applyFill="1" applyBorder="1" applyAlignment="1">
      <alignment horizontal="left" vertical="top"/>
    </xf>
    <xf numFmtId="0" fontId="9" fillId="3" borderId="4" xfId="0" applyFont="1" applyFill="1" applyBorder="1" applyAlignment="1">
      <alignment horizontal="left"/>
    </xf>
    <xf numFmtId="0" fontId="9" fillId="3" borderId="1" xfId="0" applyFont="1" applyFill="1" applyBorder="1" applyAlignment="1">
      <alignment horizontal="left"/>
    </xf>
    <xf numFmtId="14" fontId="9" fillId="3" borderId="2" xfId="0" applyNumberFormat="1" applyFont="1" applyFill="1" applyBorder="1" applyAlignment="1">
      <alignment horizontal="left"/>
    </xf>
    <xf numFmtId="0" fontId="9" fillId="3" borderId="2" xfId="0" applyFont="1" applyFill="1" applyBorder="1" applyAlignment="1">
      <alignment horizontal="left"/>
    </xf>
    <xf numFmtId="14" fontId="9" fillId="3" borderId="1" xfId="0" applyNumberFormat="1" applyFont="1" applyFill="1" applyBorder="1" applyAlignment="1">
      <alignment horizontal="left"/>
    </xf>
    <xf numFmtId="0" fontId="9" fillId="3" borderId="1" xfId="0" applyFont="1" applyFill="1" applyBorder="1" applyAlignment="1">
      <alignment horizontal="left" vertical="top"/>
    </xf>
    <xf numFmtId="14" fontId="9" fillId="3" borderId="2" xfId="0" applyNumberFormat="1" applyFont="1" applyFill="1" applyBorder="1" applyAlignment="1">
      <alignment horizontal="left" vertical="top"/>
    </xf>
    <xf numFmtId="0" fontId="9" fillId="3" borderId="4" xfId="0" applyFont="1" applyFill="1" applyBorder="1" applyAlignment="1">
      <alignment horizontal="left" vertical="top"/>
    </xf>
    <xf numFmtId="14" fontId="9" fillId="3" borderId="24" xfId="0" applyNumberFormat="1" applyFont="1" applyFill="1" applyBorder="1" applyAlignment="1">
      <alignment horizontal="left" vertical="top"/>
    </xf>
    <xf numFmtId="0" fontId="24" fillId="0" borderId="1" xfId="0" applyFont="1" applyBorder="1"/>
    <xf numFmtId="0" fontId="24" fillId="3" borderId="1" xfId="0" applyFont="1" applyFill="1" applyBorder="1" applyAlignment="1">
      <alignment vertical="center"/>
    </xf>
    <xf numFmtId="14" fontId="0" fillId="3" borderId="1" xfId="0" applyNumberFormat="1" applyFill="1" applyBorder="1" applyAlignment="1">
      <alignment vertical="center"/>
    </xf>
    <xf numFmtId="0" fontId="5" fillId="3" borderId="1" xfId="3" applyFill="1" applyBorder="1" applyAlignment="1">
      <alignment horizontal="left" vertical="center"/>
    </xf>
    <xf numFmtId="0" fontId="5" fillId="3" borderId="1" xfId="3" applyFill="1" applyBorder="1" applyAlignment="1">
      <alignment horizontal="left" vertical="top"/>
    </xf>
    <xf numFmtId="0" fontId="9" fillId="3" borderId="1" xfId="0" applyFont="1" applyFill="1" applyBorder="1" applyAlignment="1">
      <alignment vertical="center"/>
    </xf>
    <xf numFmtId="0" fontId="5" fillId="3" borderId="1" xfId="3" applyFill="1" applyBorder="1" applyAlignment="1">
      <alignment horizontal="left" wrapText="1"/>
    </xf>
    <xf numFmtId="0" fontId="5" fillId="3" borderId="1" xfId="3" applyFill="1" applyBorder="1" applyAlignment="1">
      <alignment horizontal="left"/>
    </xf>
    <xf numFmtId="0" fontId="9" fillId="3" borderId="1" xfId="0" applyFont="1" applyFill="1" applyBorder="1"/>
    <xf numFmtId="0" fontId="5" fillId="3" borderId="1" xfId="3" applyFill="1" applyBorder="1" applyAlignment="1"/>
    <xf numFmtId="0" fontId="0" fillId="2" borderId="3" xfId="0" applyFill="1" applyBorder="1" applyAlignment="1">
      <alignment vertical="center"/>
    </xf>
    <xf numFmtId="0" fontId="0" fillId="6" borderId="3" xfId="0" applyFill="1" applyBorder="1" applyAlignment="1">
      <alignment vertical="center"/>
    </xf>
    <xf numFmtId="0" fontId="0" fillId="3" borderId="1" xfId="0" applyFill="1" applyBorder="1" applyAlignment="1">
      <alignment horizontal="center" vertical="center"/>
    </xf>
    <xf numFmtId="0" fontId="1" fillId="0" borderId="1" xfId="0" applyFont="1" applyBorder="1" applyAlignment="1">
      <alignment vertical="center" wrapText="1"/>
    </xf>
    <xf numFmtId="22" fontId="1" fillId="0" borderId="1" xfId="0" applyNumberFormat="1" applyFont="1" applyBorder="1" applyAlignment="1">
      <alignment vertical="center" wrapText="1"/>
    </xf>
    <xf numFmtId="3" fontId="1" fillId="0" borderId="1" xfId="0" applyNumberFormat="1" applyFont="1" applyBorder="1" applyAlignment="1">
      <alignment horizontal="right" vertical="center" wrapText="1"/>
    </xf>
    <xf numFmtId="0" fontId="1" fillId="0" borderId="1" xfId="0" applyFont="1" applyBorder="1" applyAlignment="1">
      <alignment vertical="center"/>
    </xf>
    <xf numFmtId="0" fontId="0" fillId="3" borderId="7" xfId="0" applyFill="1" applyBorder="1" applyAlignment="1">
      <alignment horizontal="center" vertical="center"/>
    </xf>
    <xf numFmtId="0" fontId="1" fillId="0" borderId="7" xfId="0" applyFont="1" applyBorder="1" applyAlignment="1">
      <alignment vertical="center"/>
    </xf>
    <xf numFmtId="0" fontId="9" fillId="3" borderId="7" xfId="0" applyFont="1" applyFill="1" applyBorder="1" applyAlignment="1">
      <alignment vertical="center"/>
    </xf>
    <xf numFmtId="0" fontId="0" fillId="3" borderId="7" xfId="0" applyFill="1" applyBorder="1" applyAlignment="1">
      <alignment vertical="center"/>
    </xf>
    <xf numFmtId="14" fontId="0" fillId="3" borderId="7" xfId="0" applyNumberFormat="1" applyFill="1" applyBorder="1" applyAlignment="1">
      <alignment vertical="center"/>
    </xf>
    <xf numFmtId="0" fontId="0" fillId="4" borderId="7" xfId="0" applyFill="1" applyBorder="1" applyAlignment="1">
      <alignment horizontal="center" vertical="center"/>
    </xf>
    <xf numFmtId="0" fontId="9" fillId="4" borderId="7" xfId="0" applyFont="1" applyFill="1" applyBorder="1" applyAlignment="1">
      <alignment wrapText="1"/>
    </xf>
    <xf numFmtId="0" fontId="1" fillId="4" borderId="7" xfId="0" applyFont="1" applyFill="1" applyBorder="1" applyAlignment="1">
      <alignment vertical="center"/>
    </xf>
    <xf numFmtId="0" fontId="9" fillId="4" borderId="7" xfId="0" applyFont="1" applyFill="1" applyBorder="1" applyAlignment="1">
      <alignment vertical="center"/>
    </xf>
    <xf numFmtId="0" fontId="0" fillId="4" borderId="7" xfId="0" applyFill="1" applyBorder="1" applyAlignment="1">
      <alignment vertical="center"/>
    </xf>
    <xf numFmtId="14" fontId="0" fillId="4" borderId="7" xfId="0" applyNumberFormat="1" applyFill="1" applyBorder="1" applyAlignment="1">
      <alignment vertical="center"/>
    </xf>
    <xf numFmtId="0" fontId="0" fillId="3" borderId="3" xfId="0" applyFill="1" applyBorder="1" applyAlignment="1">
      <alignment horizontal="center" vertical="center"/>
    </xf>
    <xf numFmtId="0" fontId="1" fillId="0" borderId="3" xfId="0" applyFont="1" applyBorder="1" applyAlignment="1">
      <alignment vertical="center"/>
    </xf>
    <xf numFmtId="0" fontId="9" fillId="3" borderId="3" xfId="0" applyFont="1" applyFill="1" applyBorder="1" applyAlignment="1">
      <alignment vertical="center"/>
    </xf>
    <xf numFmtId="0" fontId="0" fillId="3" borderId="3" xfId="0" applyFill="1" applyBorder="1" applyAlignment="1">
      <alignment vertical="center"/>
    </xf>
    <xf numFmtId="14" fontId="0" fillId="3" borderId="3" xfId="0" applyNumberFormat="1" applyFill="1" applyBorder="1" applyAlignment="1">
      <alignment vertical="center"/>
    </xf>
    <xf numFmtId="0" fontId="1" fillId="0" borderId="4" xfId="0" applyFont="1" applyBorder="1" applyAlignment="1">
      <alignment vertical="center"/>
    </xf>
    <xf numFmtId="0" fontId="9" fillId="3" borderId="4" xfId="0" applyFont="1" applyFill="1" applyBorder="1" applyAlignment="1">
      <alignment vertical="center"/>
    </xf>
    <xf numFmtId="0" fontId="0" fillId="3" borderId="4" xfId="0" applyFill="1" applyBorder="1" applyAlignment="1">
      <alignment vertical="center"/>
    </xf>
    <xf numFmtId="14" fontId="0" fillId="3" borderId="4" xfId="0" applyNumberFormat="1" applyFill="1"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9" fillId="0" borderId="1" xfId="0" applyFont="1" applyBorder="1"/>
    <xf numFmtId="0" fontId="9" fillId="0" borderId="0" xfId="0" applyFont="1" applyAlignment="1">
      <alignment horizontal="left"/>
    </xf>
    <xf numFmtId="0" fontId="7" fillId="5" borderId="1" xfId="0" applyFont="1" applyFill="1" applyBorder="1" applyAlignment="1">
      <alignment horizontal="center" vertical="center"/>
    </xf>
    <xf numFmtId="0" fontId="0" fillId="0" borderId="1" xfId="0" applyBorder="1" applyAlignment="1">
      <alignment horizontal="center" vertical="center"/>
    </xf>
    <xf numFmtId="0" fontId="7" fillId="5" borderId="5" xfId="0" applyFont="1" applyFill="1" applyBorder="1" applyAlignment="1">
      <alignment horizontal="center"/>
    </xf>
    <xf numFmtId="0" fontId="7" fillId="5" borderId="2" xfId="0" applyFont="1" applyFill="1" applyBorder="1" applyAlignment="1">
      <alignment horizontal="center"/>
    </xf>
    <xf numFmtId="0" fontId="7" fillId="5" borderId="6" xfId="0" applyFont="1" applyFill="1" applyBorder="1" applyAlignment="1">
      <alignment horizont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0" fillId="16" borderId="1" xfId="0" applyFill="1" applyBorder="1" applyAlignment="1">
      <alignment horizontal="left" vertical="center"/>
    </xf>
    <xf numFmtId="0" fontId="0" fillId="17" borderId="1" xfId="0" applyFill="1" applyBorder="1" applyAlignment="1">
      <alignment horizontal="left" vertical="center" wrapText="1"/>
    </xf>
    <xf numFmtId="0" fontId="0" fillId="0" borderId="1" xfId="0" applyBorder="1" applyAlignment="1">
      <alignment horizontal="left" vertical="center" wrapText="1"/>
    </xf>
    <xf numFmtId="0" fontId="0" fillId="18" borderId="1" xfId="0" applyFill="1" applyBorder="1" applyAlignment="1">
      <alignment horizontal="left" vertical="center" wrapText="1"/>
    </xf>
    <xf numFmtId="0" fontId="0" fillId="17" borderId="3" xfId="0" applyFill="1" applyBorder="1" applyAlignment="1">
      <alignment horizontal="left" vertical="center" wrapText="1"/>
    </xf>
    <xf numFmtId="0" fontId="10" fillId="7" borderId="1" xfId="0" applyFont="1" applyFill="1" applyBorder="1" applyAlignment="1">
      <alignment horizontal="left" vertical="center"/>
    </xf>
    <xf numFmtId="0" fontId="10" fillId="0" borderId="1" xfId="0" applyFont="1" applyBorder="1" applyAlignment="1">
      <alignment horizontal="left" vertical="center" wrapText="1"/>
    </xf>
    <xf numFmtId="0" fontId="10" fillId="0" borderId="3" xfId="0" applyFont="1" applyBorder="1" applyAlignment="1">
      <alignment horizontal="left" vertical="center" wrapText="1"/>
    </xf>
    <xf numFmtId="0" fontId="10" fillId="0" borderId="7" xfId="0" applyFont="1" applyBorder="1" applyAlignment="1">
      <alignment horizontal="left"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31" fillId="6" borderId="3" xfId="0" applyFont="1" applyFill="1" applyBorder="1" applyAlignment="1">
      <alignment horizontal="center" vertical="center"/>
    </xf>
    <xf numFmtId="0" fontId="31" fillId="6" borderId="4"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4" fillId="2" borderId="1" xfId="2" applyFill="1" applyBorder="1" applyAlignment="1">
      <alignment horizontal="center"/>
    </xf>
    <xf numFmtId="0" fontId="4" fillId="0" borderId="1" xfId="2" applyBorder="1" applyAlignment="1">
      <alignment horizontal="center" vertical="center"/>
    </xf>
  </cellXfs>
  <cellStyles count="4">
    <cellStyle name="Normal 2" xfId="2" xr:uid="{5AD37BC4-88D0-49DF-8E5E-2B44F81474F9}"/>
    <cellStyle name="Normal 3" xfId="1" xr:uid="{D72D9684-B7B5-4229-9870-37180092D996}"/>
    <cellStyle name="常规" xfId="0" builtinId="0"/>
    <cellStyle name="超链接" xfId="3" builtinId="8"/>
  </cellStyles>
  <dxfs count="106">
    <dxf>
      <font>
        <color rgb="FF00B050"/>
      </font>
    </dxf>
    <dxf>
      <font>
        <color rgb="FFFF0000"/>
      </font>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ont>
        <color rgb="FF00B050"/>
      </font>
    </dxf>
    <dxf>
      <font>
        <color rgb="FFFF0000"/>
      </font>
    </dxf>
    <dxf>
      <font>
        <color rgb="FF00B050"/>
      </font>
    </dxf>
    <dxf>
      <font>
        <color rgb="FFFF0000"/>
      </font>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ont>
        <color rgb="FF00B050"/>
      </font>
    </dxf>
    <dxf>
      <font>
        <color rgb="FFFF0000"/>
      </font>
    </dxf>
    <dxf>
      <font>
        <color rgb="FF00B050"/>
      </font>
    </dxf>
    <dxf>
      <font>
        <color rgb="FFFF0000"/>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ont>
        <color rgb="FF00B050"/>
      </font>
    </dxf>
    <dxf>
      <font>
        <color rgb="FFFF0000"/>
      </font>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ont>
        <color rgb="FF00B050"/>
      </font>
    </dxf>
    <dxf>
      <font>
        <color rgb="FFFF0000"/>
      </font>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ont>
        <color rgb="FF00B050"/>
      </font>
    </dxf>
    <dxf>
      <font>
        <color rgb="FFFF0000"/>
      </font>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CXSH</a:t>
            </a:r>
            <a:r>
              <a:rPr lang="en-US" altLang="zh-CN" baseline="0"/>
              <a:t> DDR5 CS2 SKU1 RevA Test Status</a:t>
            </a: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Summary!$C$6:$C$7</c:f>
              <c:strCache>
                <c:ptCount val="2"/>
                <c:pt idx="0">
                  <c:v>Total Test Case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Summary!$B$8:$B$13</c:f>
              <c:strCache>
                <c:ptCount val="6"/>
                <c:pt idx="0">
                  <c:v>Functional (1DPC)</c:v>
                </c:pt>
                <c:pt idx="1">
                  <c:v>Functional (2DPC)</c:v>
                </c:pt>
                <c:pt idx="2">
                  <c:v>DPMO</c:v>
                </c:pt>
                <c:pt idx="3">
                  <c:v>PnP</c:v>
                </c:pt>
                <c:pt idx="4">
                  <c:v>At Scale-Cluster Test </c:v>
                </c:pt>
                <c:pt idx="5">
                  <c:v>HWV </c:v>
                </c:pt>
              </c:strCache>
            </c:strRef>
          </c:cat>
          <c:val>
            <c:numRef>
              <c:f>Summary!$C$8:$C$13</c:f>
              <c:numCache>
                <c:formatCode>General</c:formatCode>
                <c:ptCount val="6"/>
                <c:pt idx="0">
                  <c:v>147</c:v>
                </c:pt>
                <c:pt idx="1">
                  <c:v>127</c:v>
                </c:pt>
                <c:pt idx="2">
                  <c:v>6</c:v>
                </c:pt>
                <c:pt idx="3">
                  <c:v>136</c:v>
                </c:pt>
                <c:pt idx="4">
                  <c:v>86</c:v>
                </c:pt>
                <c:pt idx="5">
                  <c:v>12</c:v>
                </c:pt>
              </c:numCache>
            </c:numRef>
          </c:val>
          <c:extLst>
            <c:ext xmlns:c16="http://schemas.microsoft.com/office/drawing/2014/chart" uri="{C3380CC4-5D6E-409C-BE32-E72D297353CC}">
              <c16:uniqueId val="{00000000-FB40-4A0B-8685-984F928D192A}"/>
            </c:ext>
          </c:extLst>
        </c:ser>
        <c:ser>
          <c:idx val="1"/>
          <c:order val="1"/>
          <c:tx>
            <c:strRef>
              <c:f>Summary!$D$6:$D$7</c:f>
              <c:strCache>
                <c:ptCount val="2"/>
                <c:pt idx="0">
                  <c:v>WW27 Test Progress </c:v>
                </c:pt>
                <c:pt idx="1">
                  <c:v>Plan</c:v>
                </c:pt>
              </c:strCache>
              <c:extLst xmlns:c15="http://schemas.microsoft.com/office/drawing/2012/chart"/>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Summary!$B$8:$B$13</c:f>
              <c:strCache>
                <c:ptCount val="6"/>
                <c:pt idx="0">
                  <c:v>Functional (1DPC)</c:v>
                </c:pt>
                <c:pt idx="1">
                  <c:v>Functional (2DPC)</c:v>
                </c:pt>
                <c:pt idx="2">
                  <c:v>DPMO</c:v>
                </c:pt>
                <c:pt idx="3">
                  <c:v>PnP</c:v>
                </c:pt>
                <c:pt idx="4">
                  <c:v>At Scale-Cluster Test </c:v>
                </c:pt>
                <c:pt idx="5">
                  <c:v>HWV </c:v>
                </c:pt>
              </c:strCache>
              <c:extLst xmlns:c15="http://schemas.microsoft.com/office/drawing/2012/chart"/>
            </c:strRef>
          </c:cat>
          <c:val>
            <c:numRef>
              <c:f>Summary!$D$8:$D$13</c:f>
              <c:extLst xmlns:c15="http://schemas.microsoft.com/office/drawing/2012/chart"/>
            </c:numRef>
          </c:val>
          <c:extLst xmlns:c15="http://schemas.microsoft.com/office/drawing/2012/chart">
            <c:ext xmlns:c16="http://schemas.microsoft.com/office/drawing/2014/chart" uri="{C3380CC4-5D6E-409C-BE32-E72D297353CC}">
              <c16:uniqueId val="{00000001-FB40-4A0B-8685-984F928D192A}"/>
            </c:ext>
          </c:extLst>
        </c:ser>
        <c:ser>
          <c:idx val="2"/>
          <c:order val="2"/>
          <c:tx>
            <c:strRef>
              <c:f>Summary!$E$6:$E$7</c:f>
              <c:strCache>
                <c:ptCount val="2"/>
                <c:pt idx="0">
                  <c:v>WW27 Test Progress </c:v>
                </c:pt>
                <c:pt idx="1">
                  <c:v>Actual</c:v>
                </c:pt>
              </c:strCache>
              <c:extLst xmlns:c15="http://schemas.microsoft.com/office/drawing/2012/chart"/>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Summary!$B$8:$B$13</c:f>
              <c:strCache>
                <c:ptCount val="6"/>
                <c:pt idx="0">
                  <c:v>Functional (1DPC)</c:v>
                </c:pt>
                <c:pt idx="1">
                  <c:v>Functional (2DPC)</c:v>
                </c:pt>
                <c:pt idx="2">
                  <c:v>DPMO</c:v>
                </c:pt>
                <c:pt idx="3">
                  <c:v>PnP</c:v>
                </c:pt>
                <c:pt idx="4">
                  <c:v>At Scale-Cluster Test </c:v>
                </c:pt>
                <c:pt idx="5">
                  <c:v>HWV </c:v>
                </c:pt>
              </c:strCache>
              <c:extLst xmlns:c15="http://schemas.microsoft.com/office/drawing/2012/chart"/>
            </c:strRef>
          </c:cat>
          <c:val>
            <c:numRef>
              <c:f>Summary!$E$8:$E$13</c:f>
              <c:extLst xmlns:c15="http://schemas.microsoft.com/office/drawing/2012/chart"/>
            </c:numRef>
          </c:val>
          <c:extLst xmlns:c15="http://schemas.microsoft.com/office/drawing/2012/chart">
            <c:ext xmlns:c16="http://schemas.microsoft.com/office/drawing/2014/chart" uri="{C3380CC4-5D6E-409C-BE32-E72D297353CC}">
              <c16:uniqueId val="{00000006-FB40-4A0B-8685-984F928D192A}"/>
            </c:ext>
          </c:extLst>
        </c:ser>
        <c:ser>
          <c:idx val="3"/>
          <c:order val="3"/>
          <c:tx>
            <c:strRef>
              <c:f>Summary!$P$6:$P$7</c:f>
              <c:strCache>
                <c:ptCount val="2"/>
                <c:pt idx="0">
                  <c:v>Result</c:v>
                </c:pt>
                <c:pt idx="1">
                  <c:v>Pass </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Summary!$B$8:$B$13</c:f>
              <c:strCache>
                <c:ptCount val="6"/>
                <c:pt idx="0">
                  <c:v>Functional (1DPC)</c:v>
                </c:pt>
                <c:pt idx="1">
                  <c:v>Functional (2DPC)</c:v>
                </c:pt>
                <c:pt idx="2">
                  <c:v>DPMO</c:v>
                </c:pt>
                <c:pt idx="3">
                  <c:v>PnP</c:v>
                </c:pt>
                <c:pt idx="4">
                  <c:v>At Scale-Cluster Test </c:v>
                </c:pt>
                <c:pt idx="5">
                  <c:v>HWV </c:v>
                </c:pt>
              </c:strCache>
            </c:strRef>
          </c:cat>
          <c:val>
            <c:numRef>
              <c:f>Summary!$P$8:$P$13</c:f>
              <c:numCache>
                <c:formatCode>General</c:formatCode>
                <c:ptCount val="6"/>
                <c:pt idx="0">
                  <c:v>0</c:v>
                </c:pt>
                <c:pt idx="1">
                  <c:v>0</c:v>
                </c:pt>
                <c:pt idx="2">
                  <c:v>6</c:v>
                </c:pt>
                <c:pt idx="3">
                  <c:v>0</c:v>
                </c:pt>
                <c:pt idx="4">
                  <c:v>0</c:v>
                </c:pt>
                <c:pt idx="5">
                  <c:v>0</c:v>
                </c:pt>
              </c:numCache>
            </c:numRef>
          </c:val>
          <c:extLst>
            <c:ext xmlns:c16="http://schemas.microsoft.com/office/drawing/2014/chart" uri="{C3380CC4-5D6E-409C-BE32-E72D297353CC}">
              <c16:uniqueId val="{00000002-FB40-4A0B-8685-984F928D192A}"/>
            </c:ext>
          </c:extLst>
        </c:ser>
        <c:ser>
          <c:idx val="4"/>
          <c:order val="4"/>
          <c:tx>
            <c:strRef>
              <c:f>Summary!$Q$6:$Q$7</c:f>
              <c:strCache>
                <c:ptCount val="2"/>
                <c:pt idx="0">
                  <c:v>Result</c:v>
                </c:pt>
                <c:pt idx="1">
                  <c:v>Fail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Summary!$B$8:$B$13</c:f>
              <c:strCache>
                <c:ptCount val="6"/>
                <c:pt idx="0">
                  <c:v>Functional (1DPC)</c:v>
                </c:pt>
                <c:pt idx="1">
                  <c:v>Functional (2DPC)</c:v>
                </c:pt>
                <c:pt idx="2">
                  <c:v>DPMO</c:v>
                </c:pt>
                <c:pt idx="3">
                  <c:v>PnP</c:v>
                </c:pt>
                <c:pt idx="4">
                  <c:v>At Scale-Cluster Test </c:v>
                </c:pt>
                <c:pt idx="5">
                  <c:v>HWV </c:v>
                </c:pt>
              </c:strCache>
            </c:strRef>
          </c:cat>
          <c:val>
            <c:numRef>
              <c:f>Summary!$Q$8:$Q$13</c:f>
              <c:numCache>
                <c:formatCode>General</c:formatCode>
                <c:ptCount val="6"/>
                <c:pt idx="0">
                  <c:v>0</c:v>
                </c:pt>
                <c:pt idx="1">
                  <c:v>0</c:v>
                </c:pt>
                <c:pt idx="2">
                  <c:v>0</c:v>
                </c:pt>
                <c:pt idx="3">
                  <c:v>0</c:v>
                </c:pt>
                <c:pt idx="4">
                  <c:v>0</c:v>
                </c:pt>
                <c:pt idx="5">
                  <c:v>0</c:v>
                </c:pt>
              </c:numCache>
            </c:numRef>
          </c:val>
          <c:extLst xmlns:c15="http://schemas.microsoft.com/office/drawing/2012/chart">
            <c:ext xmlns:c16="http://schemas.microsoft.com/office/drawing/2014/chart" uri="{C3380CC4-5D6E-409C-BE32-E72D297353CC}">
              <c16:uniqueId val="{00000007-FB40-4A0B-8685-984F928D192A}"/>
            </c:ext>
          </c:extLst>
        </c:ser>
        <c:ser>
          <c:idx val="5"/>
          <c:order val="5"/>
          <c:tx>
            <c:strRef>
              <c:f>Summary!$R$6:$R$7</c:f>
              <c:strCache>
                <c:ptCount val="2"/>
                <c:pt idx="0">
                  <c:v>Result</c:v>
                </c:pt>
                <c:pt idx="1">
                  <c:v>Block</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Summary!$B$8:$B$13</c:f>
              <c:strCache>
                <c:ptCount val="6"/>
                <c:pt idx="0">
                  <c:v>Functional (1DPC)</c:v>
                </c:pt>
                <c:pt idx="1">
                  <c:v>Functional (2DPC)</c:v>
                </c:pt>
                <c:pt idx="2">
                  <c:v>DPMO</c:v>
                </c:pt>
                <c:pt idx="3">
                  <c:v>PnP</c:v>
                </c:pt>
                <c:pt idx="4">
                  <c:v>At Scale-Cluster Test </c:v>
                </c:pt>
                <c:pt idx="5">
                  <c:v>HWV </c:v>
                </c:pt>
              </c:strCache>
            </c:strRef>
          </c:cat>
          <c:val>
            <c:numRef>
              <c:f>Summary!$R$8:$R$13</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FB40-4A0B-8685-984F928D192A}"/>
            </c:ext>
          </c:extLst>
        </c:ser>
        <c:ser>
          <c:idx val="6"/>
          <c:order val="6"/>
          <c:tx>
            <c:strRef>
              <c:f>Summary!$S$6:$S$7</c:f>
              <c:strCache>
                <c:ptCount val="2"/>
                <c:pt idx="0">
                  <c:v>Result</c:v>
                </c:pt>
                <c:pt idx="1">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Summary!$B$8:$B$13</c:f>
              <c:strCache>
                <c:ptCount val="6"/>
                <c:pt idx="0">
                  <c:v>Functional (1DPC)</c:v>
                </c:pt>
                <c:pt idx="1">
                  <c:v>Functional (2DPC)</c:v>
                </c:pt>
                <c:pt idx="2">
                  <c:v>DPMO</c:v>
                </c:pt>
                <c:pt idx="3">
                  <c:v>PnP</c:v>
                </c:pt>
                <c:pt idx="4">
                  <c:v>At Scale-Cluster Test </c:v>
                </c:pt>
                <c:pt idx="5">
                  <c:v>HWV </c:v>
                </c:pt>
              </c:strCache>
            </c:strRef>
          </c:cat>
          <c:val>
            <c:numRef>
              <c:f>Summary!$S$8:$S$13</c:f>
              <c:numCache>
                <c:formatCode>General</c:formatCode>
                <c:ptCount val="6"/>
                <c:pt idx="0">
                  <c:v>147</c:v>
                </c:pt>
                <c:pt idx="1">
                  <c:v>0</c:v>
                </c:pt>
                <c:pt idx="2">
                  <c:v>0</c:v>
                </c:pt>
                <c:pt idx="3">
                  <c:v>136</c:v>
                </c:pt>
                <c:pt idx="4">
                  <c:v>86</c:v>
                </c:pt>
                <c:pt idx="5">
                  <c:v>12</c:v>
                </c:pt>
              </c:numCache>
            </c:numRef>
          </c:val>
          <c:extLst xmlns:c15="http://schemas.microsoft.com/office/drawing/2012/chart">
            <c:ext xmlns:c16="http://schemas.microsoft.com/office/drawing/2014/chart" uri="{C3380CC4-5D6E-409C-BE32-E72D297353CC}">
              <c16:uniqueId val="{00000008-FB40-4A0B-8685-984F928D192A}"/>
            </c:ext>
          </c:extLst>
        </c:ser>
        <c:ser>
          <c:idx val="7"/>
          <c:order val="7"/>
          <c:tx>
            <c:strRef>
              <c:f>Summary!$T$6:$T$7</c:f>
              <c:strCache>
                <c:ptCount val="2"/>
                <c:pt idx="0">
                  <c:v>Result</c:v>
                </c:pt>
                <c:pt idx="1">
                  <c:v>Omitted</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Summary!$B$8:$B$13</c:f>
              <c:strCache>
                <c:ptCount val="6"/>
                <c:pt idx="0">
                  <c:v>Functional (1DPC)</c:v>
                </c:pt>
                <c:pt idx="1">
                  <c:v>Functional (2DPC)</c:v>
                </c:pt>
                <c:pt idx="2">
                  <c:v>DPMO</c:v>
                </c:pt>
                <c:pt idx="3">
                  <c:v>PnP</c:v>
                </c:pt>
                <c:pt idx="4">
                  <c:v>At Scale-Cluster Test </c:v>
                </c:pt>
                <c:pt idx="5">
                  <c:v>HWV </c:v>
                </c:pt>
              </c:strCache>
            </c:strRef>
          </c:cat>
          <c:val>
            <c:numRef>
              <c:f>Summary!$T$8:$T$13</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4-FB40-4A0B-8685-984F928D192A}"/>
            </c:ext>
          </c:extLst>
        </c:ser>
        <c:dLbls>
          <c:dLblPos val="outEnd"/>
          <c:showLegendKey val="0"/>
          <c:showVal val="1"/>
          <c:showCatName val="0"/>
          <c:showSerName val="0"/>
          <c:showPercent val="0"/>
          <c:showBubbleSize val="0"/>
        </c:dLbls>
        <c:gapWidth val="219"/>
        <c:overlap val="-27"/>
        <c:axId val="1056427551"/>
        <c:axId val="850722751"/>
        <c:extLst/>
      </c:barChart>
      <c:catAx>
        <c:axId val="105642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722751"/>
        <c:crosses val="autoZero"/>
        <c:auto val="1"/>
        <c:lblAlgn val="ctr"/>
        <c:lblOffset val="100"/>
        <c:noMultiLvlLbl val="0"/>
      </c:catAx>
      <c:valAx>
        <c:axId val="85072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275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1137285</xdr:colOff>
      <xdr:row>14</xdr:row>
      <xdr:rowOff>28575</xdr:rowOff>
    </xdr:from>
    <xdr:to>
      <xdr:col>24</xdr:col>
      <xdr:colOff>60960</xdr:colOff>
      <xdr:row>29</xdr:row>
      <xdr:rowOff>57150</xdr:rowOff>
    </xdr:to>
    <xdr:graphicFrame macro="">
      <xdr:nvGraphicFramePr>
        <xdr:cNvPr id="3" name="图表 1">
          <a:extLst>
            <a:ext uri="{FF2B5EF4-FFF2-40B4-BE49-F238E27FC236}">
              <a16:creationId xmlns:a16="http://schemas.microsoft.com/office/drawing/2014/main" id="{8E3CDC6C-566D-4378-8906-DFF9D953C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sdes.intel.com/appstore/article/" TargetMode="External"/><Relationship Id="rId13" Type="http://schemas.openxmlformats.org/officeDocument/2006/relationships/hyperlink" Target="https://hsdes.intel.com/appstore/article/" TargetMode="External"/><Relationship Id="rId18" Type="http://schemas.openxmlformats.org/officeDocument/2006/relationships/hyperlink" Target="https://hsdes.intel.com/appstore/article/" TargetMode="External"/><Relationship Id="rId26" Type="http://schemas.openxmlformats.org/officeDocument/2006/relationships/drawing" Target="../drawings/drawing1.xml"/><Relationship Id="rId3" Type="http://schemas.openxmlformats.org/officeDocument/2006/relationships/hyperlink" Target="https://hsdes.intel.com/appstore/article/" TargetMode="External"/><Relationship Id="rId21" Type="http://schemas.openxmlformats.org/officeDocument/2006/relationships/hyperlink" Target="https://hsdes.intel.com/appstore/article/" TargetMode="External"/><Relationship Id="rId7" Type="http://schemas.openxmlformats.org/officeDocument/2006/relationships/hyperlink" Target="https://hsdes.intel.com/appstore/article/" TargetMode="External"/><Relationship Id="rId12" Type="http://schemas.openxmlformats.org/officeDocument/2006/relationships/hyperlink" Target="https://hsdes.intel.com/appstore/article/" TargetMode="External"/><Relationship Id="rId17" Type="http://schemas.openxmlformats.org/officeDocument/2006/relationships/hyperlink" Target="https://hsdes.intel.com/appstore/article/" TargetMode="External"/><Relationship Id="rId25" Type="http://schemas.openxmlformats.org/officeDocument/2006/relationships/printerSettings" Target="../printerSettings/printerSettings1.bin"/><Relationship Id="rId2" Type="http://schemas.openxmlformats.org/officeDocument/2006/relationships/hyperlink" Target="https://hsdes.intel.com/appstore/article/" TargetMode="External"/><Relationship Id="rId16" Type="http://schemas.openxmlformats.org/officeDocument/2006/relationships/hyperlink" Target="https://hsdes.intel.com/appstore/article/" TargetMode="External"/><Relationship Id="rId20" Type="http://schemas.openxmlformats.org/officeDocument/2006/relationships/hyperlink" Target="https://hsdes.intel.com/appstore/article/" TargetMode="External"/><Relationship Id="rId1" Type="http://schemas.openxmlformats.org/officeDocument/2006/relationships/hyperlink" Target="https://hsdes.intel.com/appstore/article/" TargetMode="External"/><Relationship Id="rId6" Type="http://schemas.openxmlformats.org/officeDocument/2006/relationships/hyperlink" Target="https://hsdes.intel.com/appstore/article/" TargetMode="External"/><Relationship Id="rId11" Type="http://schemas.openxmlformats.org/officeDocument/2006/relationships/hyperlink" Target="https://hsdes.intel.com/appstore/article/" TargetMode="External"/><Relationship Id="rId24" Type="http://schemas.openxmlformats.org/officeDocument/2006/relationships/hyperlink" Target="https://hsdes.intel.com/appstore/article/" TargetMode="External"/><Relationship Id="rId5" Type="http://schemas.openxmlformats.org/officeDocument/2006/relationships/hyperlink" Target="https://hsdes.intel.com/appstore/article/" TargetMode="External"/><Relationship Id="rId15" Type="http://schemas.openxmlformats.org/officeDocument/2006/relationships/hyperlink" Target="https://hsdes.intel.com/appstore/article/" TargetMode="External"/><Relationship Id="rId23" Type="http://schemas.openxmlformats.org/officeDocument/2006/relationships/hyperlink" Target="https://hsdes.intel.com/appstore/article/" TargetMode="External"/><Relationship Id="rId10" Type="http://schemas.openxmlformats.org/officeDocument/2006/relationships/hyperlink" Target="https://hsdes.intel.com/appstore/article/" TargetMode="External"/><Relationship Id="rId19" Type="http://schemas.openxmlformats.org/officeDocument/2006/relationships/hyperlink" Target="https://hsdes.intel.com/appstore/article/" TargetMode="External"/><Relationship Id="rId4" Type="http://schemas.openxmlformats.org/officeDocument/2006/relationships/hyperlink" Target="https://hsdes.intel.com/appstore/article/" TargetMode="External"/><Relationship Id="rId9" Type="http://schemas.openxmlformats.org/officeDocument/2006/relationships/hyperlink" Target="https://hsdes.intel.com/appstore/article/" TargetMode="External"/><Relationship Id="rId14" Type="http://schemas.openxmlformats.org/officeDocument/2006/relationships/hyperlink" Target="https://hsdes.intel.com/appstore/article/" TargetMode="External"/><Relationship Id="rId22" Type="http://schemas.openxmlformats.org/officeDocument/2006/relationships/hyperlink" Target="https://hsdes.intel.com/appstore/artic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2356-E555-425C-8CBA-A56ECBE017BC}">
  <dimension ref="A1:Z71"/>
  <sheetViews>
    <sheetView workbookViewId="0">
      <selection activeCell="B33" sqref="B33:B38"/>
    </sheetView>
  </sheetViews>
  <sheetFormatPr defaultRowHeight="15"/>
  <cols>
    <col min="1" max="1" width="2.5703125" customWidth="1"/>
    <col min="2" max="2" width="19" customWidth="1"/>
    <col min="3" max="3" width="11.7109375" customWidth="1"/>
    <col min="4" max="4" width="9.7109375" hidden="1" customWidth="1"/>
    <col min="5" max="5" width="8.7109375" hidden="1" customWidth="1"/>
    <col min="6" max="6" width="10" hidden="1" customWidth="1"/>
    <col min="7" max="13" width="9.7109375" hidden="1" customWidth="1"/>
    <col min="14" max="14" width="9.5703125" customWidth="1"/>
    <col min="15" max="15" width="10.28515625" customWidth="1"/>
    <col min="16" max="18" width="9" customWidth="1"/>
    <col min="19" max="19" width="10.5703125" customWidth="1"/>
    <col min="20" max="21" width="9" customWidth="1"/>
    <col min="22" max="22" width="10.42578125" bestFit="1" customWidth="1"/>
    <col min="23" max="23" width="9" customWidth="1"/>
    <col min="24" max="24" width="14.7109375" customWidth="1"/>
    <col min="25" max="25" width="18" customWidth="1"/>
    <col min="26" max="26" width="35.5703125" customWidth="1"/>
  </cols>
  <sheetData>
    <row r="1" spans="1:26">
      <c r="A1" t="s">
        <v>0</v>
      </c>
    </row>
    <row r="6" spans="1:26">
      <c r="B6" s="308" t="s">
        <v>1</v>
      </c>
      <c r="C6" s="308" t="s">
        <v>2</v>
      </c>
      <c r="D6" s="310" t="s">
        <v>3</v>
      </c>
      <c r="E6" s="311"/>
      <c r="F6" s="310" t="s">
        <v>4</v>
      </c>
      <c r="G6" s="311"/>
      <c r="H6" s="310" t="s">
        <v>5</v>
      </c>
      <c r="I6" s="311"/>
      <c r="J6" s="310" t="s">
        <v>6</v>
      </c>
      <c r="K6" s="311"/>
      <c r="L6" s="310" t="s">
        <v>7</v>
      </c>
      <c r="M6" s="311"/>
      <c r="N6" s="310" t="s">
        <v>8</v>
      </c>
      <c r="O6" s="311"/>
      <c r="P6" s="310" t="s">
        <v>9</v>
      </c>
      <c r="Q6" s="312"/>
      <c r="R6" s="312"/>
      <c r="S6" s="312"/>
      <c r="T6" s="311"/>
      <c r="U6" s="313" t="s">
        <v>10</v>
      </c>
      <c r="V6" s="310" t="s">
        <v>11</v>
      </c>
      <c r="W6" s="311"/>
      <c r="X6" s="310" t="s">
        <v>12</v>
      </c>
      <c r="Y6" s="311"/>
      <c r="Z6" s="309" t="s">
        <v>13</v>
      </c>
    </row>
    <row r="7" spans="1:26">
      <c r="B7" s="308"/>
      <c r="C7" s="308"/>
      <c r="D7" s="16" t="s">
        <v>14</v>
      </c>
      <c r="E7" s="15" t="s">
        <v>15</v>
      </c>
      <c r="F7" s="16" t="s">
        <v>14</v>
      </c>
      <c r="G7" s="15" t="s">
        <v>15</v>
      </c>
      <c r="H7" s="16" t="s">
        <v>14</v>
      </c>
      <c r="I7" s="15" t="s">
        <v>15</v>
      </c>
      <c r="J7" s="16" t="s">
        <v>14</v>
      </c>
      <c r="K7" s="15" t="s">
        <v>15</v>
      </c>
      <c r="L7" s="16" t="s">
        <v>14</v>
      </c>
      <c r="M7" s="15" t="s">
        <v>15</v>
      </c>
      <c r="N7" s="16" t="s">
        <v>14</v>
      </c>
      <c r="O7" s="15" t="s">
        <v>15</v>
      </c>
      <c r="P7" s="15" t="s">
        <v>16</v>
      </c>
      <c r="Q7" s="15" t="s">
        <v>17</v>
      </c>
      <c r="R7" s="15" t="s">
        <v>18</v>
      </c>
      <c r="S7" s="15" t="s">
        <v>19</v>
      </c>
      <c r="T7" s="15" t="s">
        <v>20</v>
      </c>
      <c r="U7" s="314"/>
      <c r="V7" s="15" t="s">
        <v>21</v>
      </c>
      <c r="W7" s="15" t="s">
        <v>22</v>
      </c>
      <c r="X7" s="15" t="s">
        <v>21</v>
      </c>
      <c r="Y7" s="15" t="s">
        <v>22</v>
      </c>
      <c r="Z7" s="309"/>
    </row>
    <row r="8" spans="1:26">
      <c r="B8" s="14" t="s">
        <v>23</v>
      </c>
      <c r="C8" s="192">
        <f>146+1</f>
        <v>147</v>
      </c>
      <c r="D8" s="15">
        <v>29</v>
      </c>
      <c r="E8" s="15">
        <v>46</v>
      </c>
      <c r="F8" s="15">
        <v>22</v>
      </c>
      <c r="G8" s="15">
        <v>45</v>
      </c>
      <c r="H8" s="15">
        <v>19</v>
      </c>
      <c r="I8" s="15">
        <v>53</v>
      </c>
      <c r="J8" s="15">
        <v>19</v>
      </c>
      <c r="K8" s="15">
        <v>63</v>
      </c>
      <c r="L8" s="15">
        <v>13</v>
      </c>
      <c r="M8" s="15">
        <v>58</v>
      </c>
      <c r="N8" s="15"/>
      <c r="O8" s="15"/>
      <c r="P8" s="15">
        <f>COUNTIF('Functional (1DPC)'!G:G,"Pass")</f>
        <v>0</v>
      </c>
      <c r="Q8" s="15">
        <f>COUNTIF('Functional (1DPC)'!G:G,"Fail")</f>
        <v>0</v>
      </c>
      <c r="R8" s="15">
        <f>COUNTIF('Functional (1DPC)'!G:G,"Block")</f>
        <v>0</v>
      </c>
      <c r="S8" s="15">
        <f t="shared" ref="S8:S13" si="0">C8-P8-Q8</f>
        <v>147</v>
      </c>
      <c r="T8" s="15" cm="1">
        <f t="array" ref="T8">COUNTIF('Functional (1DPC)'!G:G,Omitted)</f>
        <v>0</v>
      </c>
      <c r="U8" s="171">
        <f t="shared" ref="U8:U13" si="1">P8/C8</f>
        <v>0</v>
      </c>
      <c r="V8" s="156"/>
      <c r="W8" s="15"/>
      <c r="X8" s="14"/>
      <c r="Y8" s="14"/>
      <c r="Z8" s="14"/>
    </row>
    <row r="9" spans="1:26">
      <c r="B9" s="14" t="s">
        <v>24</v>
      </c>
      <c r="C9" s="14">
        <v>127</v>
      </c>
      <c r="D9" s="15">
        <v>21</v>
      </c>
      <c r="E9" s="15">
        <v>52</v>
      </c>
      <c r="F9" s="15">
        <v>21</v>
      </c>
      <c r="G9" s="15">
        <v>49</v>
      </c>
      <c r="H9" s="15">
        <v>17</v>
      </c>
      <c r="I9" s="15">
        <v>48</v>
      </c>
      <c r="J9" s="15">
        <v>17</v>
      </c>
      <c r="K9" s="15">
        <v>54</v>
      </c>
      <c r="L9" s="15">
        <v>13</v>
      </c>
      <c r="M9" s="15">
        <v>51</v>
      </c>
      <c r="N9" s="15"/>
      <c r="O9" s="15"/>
      <c r="P9" s="15" t="e">
        <f>COUNTIF(#REF!,"Pass")</f>
        <v>#REF!</v>
      </c>
      <c r="Q9" s="15" t="e">
        <f>COUNTIF(#REF!,"Fail")</f>
        <v>#REF!</v>
      </c>
      <c r="R9" s="15" t="e">
        <f>COUNTIF(#REF!,"Block")</f>
        <v>#REF!</v>
      </c>
      <c r="S9" s="15" t="e">
        <f t="shared" si="0"/>
        <v>#REF!</v>
      </c>
      <c r="T9" s="15" t="e" cm="1">
        <f t="array" ref="T9">COUNTIF(#REF!,Omitted)</f>
        <v>#REF!</v>
      </c>
      <c r="U9" s="171" t="e">
        <f t="shared" si="1"/>
        <v>#REF!</v>
      </c>
      <c r="V9" s="156"/>
      <c r="W9" s="15"/>
      <c r="X9" s="14"/>
      <c r="Y9" s="14"/>
      <c r="Z9" s="14"/>
    </row>
    <row r="10" spans="1:26">
      <c r="B10" s="14" t="s">
        <v>25</v>
      </c>
      <c r="C10" s="14">
        <v>6</v>
      </c>
      <c r="D10" s="15">
        <v>1</v>
      </c>
      <c r="E10" s="15">
        <v>6</v>
      </c>
      <c r="F10" s="15">
        <v>1</v>
      </c>
      <c r="G10" s="15">
        <v>5</v>
      </c>
      <c r="H10" s="15">
        <v>1</v>
      </c>
      <c r="I10" s="15">
        <v>4</v>
      </c>
      <c r="J10" s="15">
        <v>1</v>
      </c>
      <c r="K10" s="15">
        <v>3</v>
      </c>
      <c r="L10" s="15">
        <v>1</v>
      </c>
      <c r="M10" s="15">
        <v>2</v>
      </c>
      <c r="N10" s="15"/>
      <c r="O10" s="15"/>
      <c r="P10" s="15">
        <f>COUNTIF(DPMO？!G:G,"Pass")</f>
        <v>6</v>
      </c>
      <c r="Q10" s="15">
        <f>COUNTIF(DPMO？!G:G,"Fail")</f>
        <v>0</v>
      </c>
      <c r="R10" s="15">
        <f>COUNTIF(DPMO？!G:G,"Block")</f>
        <v>0</v>
      </c>
      <c r="S10" s="15">
        <f t="shared" si="0"/>
        <v>0</v>
      </c>
      <c r="T10" s="15" cm="1">
        <f t="array" ref="T10">COUNTIF(DPMO？!G:G,Omitted)</f>
        <v>0</v>
      </c>
      <c r="U10" s="171">
        <f t="shared" si="1"/>
        <v>1</v>
      </c>
      <c r="V10" s="156"/>
      <c r="W10" s="15"/>
      <c r="X10" s="14"/>
      <c r="Y10" s="14"/>
      <c r="Z10" s="14"/>
    </row>
    <row r="11" spans="1:26">
      <c r="B11" s="14" t="s">
        <v>26</v>
      </c>
      <c r="C11" s="14">
        <f>134+2</f>
        <v>136</v>
      </c>
      <c r="D11" s="15">
        <v>0</v>
      </c>
      <c r="E11" s="15">
        <v>0</v>
      </c>
      <c r="F11" s="15">
        <v>0</v>
      </c>
      <c r="G11" s="15">
        <v>0</v>
      </c>
      <c r="H11" s="15">
        <v>136</v>
      </c>
      <c r="I11" s="15">
        <f t="shared" ref="I11" si="2">SUM(P11:Q11)-D11-F11</f>
        <v>0</v>
      </c>
      <c r="J11" s="15">
        <v>0</v>
      </c>
      <c r="K11" s="15">
        <v>0</v>
      </c>
      <c r="L11" s="15">
        <v>0</v>
      </c>
      <c r="M11" s="15">
        <v>0</v>
      </c>
      <c r="N11" s="15"/>
      <c r="O11" s="15"/>
      <c r="P11" s="15">
        <f>COUNTIF(PnP!C:C,"Pass")</f>
        <v>0</v>
      </c>
      <c r="Q11" s="15">
        <f>COUNTIF(PnP!C:C,"Fail")</f>
        <v>0</v>
      </c>
      <c r="R11" s="15">
        <f>COUNTIF(PnP!C:C,"Block")</f>
        <v>0</v>
      </c>
      <c r="S11" s="15">
        <f t="shared" si="0"/>
        <v>136</v>
      </c>
      <c r="T11" s="15" cm="1">
        <f t="array" ref="T11">COUNTIF(PnP!G:G,Omitted)</f>
        <v>0</v>
      </c>
      <c r="U11" s="171">
        <f t="shared" si="1"/>
        <v>0</v>
      </c>
      <c r="V11" s="156"/>
      <c r="W11" s="15"/>
      <c r="X11" s="14"/>
      <c r="Y11" s="14"/>
      <c r="Z11" s="14"/>
    </row>
    <row r="12" spans="1:26">
      <c r="B12" s="14" t="s">
        <v>27</v>
      </c>
      <c r="C12" s="192">
        <f>26+60</f>
        <v>86</v>
      </c>
      <c r="D12" s="15">
        <v>0</v>
      </c>
      <c r="E12" s="15">
        <v>0</v>
      </c>
      <c r="F12" s="15">
        <v>0</v>
      </c>
      <c r="G12" s="15">
        <v>0</v>
      </c>
      <c r="H12" s="15">
        <v>22</v>
      </c>
      <c r="I12" s="15">
        <v>22</v>
      </c>
      <c r="J12" s="15">
        <v>21</v>
      </c>
      <c r="K12" s="15">
        <v>21</v>
      </c>
      <c r="L12" s="15">
        <v>22</v>
      </c>
      <c r="M12" s="15">
        <v>21</v>
      </c>
      <c r="N12" s="15">
        <v>21</v>
      </c>
      <c r="O12" s="15">
        <v>22</v>
      </c>
      <c r="P12" s="15">
        <f>COUNTIF('At Scale-Cluster Test'!E:E,"Pass")</f>
        <v>0</v>
      </c>
      <c r="Q12" s="15">
        <f>COUNTIF('At Scale-Cluster Test'!E:E,"Fail")</f>
        <v>0</v>
      </c>
      <c r="R12" s="15">
        <f>COUNTIF('At Scale-Cluster Test'!E:E,"Block")</f>
        <v>0</v>
      </c>
      <c r="S12" s="15">
        <f t="shared" si="0"/>
        <v>86</v>
      </c>
      <c r="T12" s="15">
        <f>0</f>
        <v>0</v>
      </c>
      <c r="U12" s="171">
        <f t="shared" si="1"/>
        <v>0</v>
      </c>
      <c r="V12" s="156"/>
      <c r="W12" s="15"/>
      <c r="X12" s="14"/>
      <c r="Y12" s="14"/>
      <c r="Z12" s="14"/>
    </row>
    <row r="13" spans="1:26">
      <c r="B13" s="14" t="s">
        <v>28</v>
      </c>
      <c r="C13" s="14">
        <v>12</v>
      </c>
      <c r="D13" s="15">
        <v>2</v>
      </c>
      <c r="E13" s="15">
        <v>2</v>
      </c>
      <c r="F13" s="15">
        <v>2</v>
      </c>
      <c r="G13" s="15">
        <v>2</v>
      </c>
      <c r="H13" s="15">
        <v>4</v>
      </c>
      <c r="I13" s="15">
        <v>4</v>
      </c>
      <c r="J13" s="15">
        <v>2</v>
      </c>
      <c r="K13" s="226">
        <v>0</v>
      </c>
      <c r="L13" s="15">
        <v>2</v>
      </c>
      <c r="M13" s="15">
        <v>2</v>
      </c>
      <c r="N13" s="15"/>
      <c r="O13" s="15"/>
      <c r="P13" s="15">
        <f>COUNTIF(HWV？!D:D,"Pass")</f>
        <v>0</v>
      </c>
      <c r="Q13" s="15">
        <f>COUNTIF(HWV？!D:D,"Fail")</f>
        <v>0</v>
      </c>
      <c r="R13" s="15">
        <f>COUNTIF(HWV？!D:D,"Block")</f>
        <v>0</v>
      </c>
      <c r="S13" s="15">
        <f t="shared" si="0"/>
        <v>12</v>
      </c>
      <c r="T13" s="15">
        <v>0</v>
      </c>
      <c r="U13" s="171">
        <f t="shared" si="1"/>
        <v>0</v>
      </c>
      <c r="V13" s="156"/>
      <c r="W13" s="15"/>
      <c r="X13" s="14"/>
      <c r="Y13" s="14"/>
      <c r="Z13" s="14"/>
    </row>
    <row r="32" spans="2:2">
      <c r="B32" s="203" t="s">
        <v>29</v>
      </c>
    </row>
    <row r="33" spans="2:25">
      <c r="B33" s="227"/>
    </row>
    <row r="34" spans="2:25">
      <c r="B34" s="170"/>
    </row>
    <row r="35" spans="2:25">
      <c r="B35" s="170"/>
    </row>
    <row r="36" spans="2:25">
      <c r="B36" s="170"/>
    </row>
    <row r="37" spans="2:25">
      <c r="B37" s="170"/>
    </row>
    <row r="38" spans="2:25">
      <c r="B38" s="170"/>
    </row>
    <row r="40" spans="2:25">
      <c r="B40" s="212" t="s">
        <v>30</v>
      </c>
      <c r="C40" s="12"/>
      <c r="D40" s="12"/>
      <c r="E40" s="12"/>
      <c r="F40" s="12"/>
      <c r="G40" s="12"/>
      <c r="H40" s="12"/>
      <c r="I40" s="12"/>
      <c r="J40" s="12"/>
      <c r="K40" s="12"/>
      <c r="L40" s="12"/>
      <c r="M40" s="12"/>
      <c r="N40" s="12"/>
      <c r="O40" s="12"/>
      <c r="P40" s="12"/>
      <c r="Q40" s="12"/>
      <c r="R40" s="12"/>
      <c r="S40" s="12"/>
      <c r="T40" s="12"/>
      <c r="U40" s="12"/>
      <c r="V40" s="12"/>
      <c r="W40" s="12"/>
    </row>
    <row r="41" spans="2:25">
      <c r="B41" s="213" t="s">
        <v>31</v>
      </c>
      <c r="C41" s="315" t="s">
        <v>32</v>
      </c>
      <c r="D41" s="315"/>
      <c r="E41" s="315"/>
      <c r="F41" s="315"/>
      <c r="G41" s="315"/>
      <c r="H41" s="315"/>
      <c r="I41" s="315"/>
      <c r="J41" s="315"/>
      <c r="K41" s="315"/>
      <c r="L41" s="315"/>
      <c r="M41" s="315"/>
      <c r="N41" s="315"/>
      <c r="O41" s="315"/>
      <c r="P41" s="315"/>
      <c r="Q41" s="315"/>
      <c r="R41" s="315"/>
      <c r="S41" s="315"/>
      <c r="T41" s="315"/>
      <c r="U41" s="315"/>
      <c r="V41" s="213" t="s">
        <v>33</v>
      </c>
      <c r="W41" s="213" t="s">
        <v>34</v>
      </c>
      <c r="X41" s="213" t="s">
        <v>35</v>
      </c>
      <c r="Y41" s="213" t="s">
        <v>36</v>
      </c>
    </row>
    <row r="42" spans="2:25" ht="80.650000000000006" customHeight="1">
      <c r="B42" s="204">
        <v>15016494127</v>
      </c>
      <c r="C42" s="317" t="s">
        <v>37</v>
      </c>
      <c r="D42" s="317"/>
      <c r="E42" s="317"/>
      <c r="F42" s="317"/>
      <c r="G42" s="317"/>
      <c r="H42" s="317"/>
      <c r="I42" s="317"/>
      <c r="J42" s="317"/>
      <c r="K42" s="317"/>
      <c r="L42" s="317"/>
      <c r="M42" s="317"/>
      <c r="N42" s="317"/>
      <c r="O42" s="317"/>
      <c r="P42" s="317"/>
      <c r="Q42" s="317"/>
      <c r="R42" s="317"/>
      <c r="S42" s="317"/>
      <c r="T42" s="317"/>
      <c r="U42" s="317"/>
      <c r="V42" s="10" t="s">
        <v>38</v>
      </c>
      <c r="W42" s="10" t="s">
        <v>39</v>
      </c>
      <c r="X42" s="10" t="s">
        <v>40</v>
      </c>
      <c r="Y42" s="222" t="s">
        <v>41</v>
      </c>
    </row>
    <row r="43" spans="2:25" ht="32.65" customHeight="1">
      <c r="B43" s="204">
        <v>15016494329</v>
      </c>
      <c r="C43" s="317" t="s">
        <v>42</v>
      </c>
      <c r="D43" s="317"/>
      <c r="E43" s="317"/>
      <c r="F43" s="317"/>
      <c r="G43" s="317"/>
      <c r="H43" s="317"/>
      <c r="I43" s="317"/>
      <c r="J43" s="317"/>
      <c r="K43" s="317"/>
      <c r="L43" s="317"/>
      <c r="M43" s="317"/>
      <c r="N43" s="317"/>
      <c r="O43" s="317"/>
      <c r="P43" s="317"/>
      <c r="Q43" s="317"/>
      <c r="R43" s="317"/>
      <c r="S43" s="317"/>
      <c r="T43" s="317"/>
      <c r="U43" s="317"/>
      <c r="V43" s="10" t="s">
        <v>38</v>
      </c>
      <c r="W43" s="10" t="s">
        <v>39</v>
      </c>
      <c r="X43" s="10" t="s">
        <v>40</v>
      </c>
      <c r="Y43" s="222" t="s">
        <v>43</v>
      </c>
    </row>
    <row r="44" spans="2:25" ht="70.150000000000006" customHeight="1">
      <c r="B44" s="204">
        <v>15016494720</v>
      </c>
      <c r="C44" s="317" t="s">
        <v>44</v>
      </c>
      <c r="D44" s="317"/>
      <c r="E44" s="317"/>
      <c r="F44" s="317"/>
      <c r="G44" s="317"/>
      <c r="H44" s="317"/>
      <c r="I44" s="317"/>
      <c r="J44" s="317"/>
      <c r="K44" s="317"/>
      <c r="L44" s="317"/>
      <c r="M44" s="317"/>
      <c r="N44" s="317"/>
      <c r="O44" s="317"/>
      <c r="P44" s="317"/>
      <c r="Q44" s="317"/>
      <c r="R44" s="317"/>
      <c r="S44" s="317"/>
      <c r="T44" s="317"/>
      <c r="U44" s="317"/>
      <c r="V44" s="10" t="s">
        <v>38</v>
      </c>
      <c r="W44" s="10" t="s">
        <v>39</v>
      </c>
      <c r="X44" s="10" t="s">
        <v>40</v>
      </c>
      <c r="Y44" s="222" t="s">
        <v>45</v>
      </c>
    </row>
    <row r="45" spans="2:25" ht="54" customHeight="1">
      <c r="B45" s="223">
        <v>15016544603</v>
      </c>
      <c r="C45" s="317" t="s">
        <v>46</v>
      </c>
      <c r="D45" s="317"/>
      <c r="E45" s="317"/>
      <c r="F45" s="317"/>
      <c r="G45" s="317"/>
      <c r="H45" s="317"/>
      <c r="I45" s="317"/>
      <c r="J45" s="317"/>
      <c r="K45" s="317"/>
      <c r="L45" s="317"/>
      <c r="M45" s="317"/>
      <c r="N45" s="317"/>
      <c r="O45" s="317"/>
      <c r="P45" s="317"/>
      <c r="Q45" s="317"/>
      <c r="R45" s="317"/>
      <c r="S45" s="317"/>
      <c r="T45" s="317"/>
      <c r="U45" s="317"/>
      <c r="V45" s="10" t="s">
        <v>38</v>
      </c>
      <c r="W45" s="10" t="s">
        <v>39</v>
      </c>
      <c r="X45" s="10" t="s">
        <v>40</v>
      </c>
      <c r="Y45" s="222" t="s">
        <v>47</v>
      </c>
    </row>
    <row r="46" spans="2:25" ht="96">
      <c r="B46" s="223">
        <v>15016570147</v>
      </c>
      <c r="C46" s="317" t="s">
        <v>48</v>
      </c>
      <c r="D46" s="317"/>
      <c r="E46" s="317"/>
      <c r="F46" s="317"/>
      <c r="G46" s="317"/>
      <c r="H46" s="317"/>
      <c r="I46" s="317"/>
      <c r="J46" s="317"/>
      <c r="K46" s="317"/>
      <c r="L46" s="317"/>
      <c r="M46" s="317"/>
      <c r="N46" s="317"/>
      <c r="O46" s="317"/>
      <c r="P46" s="317"/>
      <c r="Q46" s="317"/>
      <c r="R46" s="317"/>
      <c r="S46" s="317"/>
      <c r="T46" s="317"/>
      <c r="U46" s="317"/>
      <c r="V46" s="10" t="s">
        <v>38</v>
      </c>
      <c r="W46" s="10" t="s">
        <v>39</v>
      </c>
      <c r="X46" s="10" t="s">
        <v>40</v>
      </c>
      <c r="Y46" s="222" t="s">
        <v>49</v>
      </c>
    </row>
    <row r="47" spans="2:25" ht="53.65" customHeight="1">
      <c r="B47" s="223">
        <v>16025052059</v>
      </c>
      <c r="C47" s="317" t="s">
        <v>50</v>
      </c>
      <c r="D47" s="317"/>
      <c r="E47" s="317"/>
      <c r="F47" s="317"/>
      <c r="G47" s="317"/>
      <c r="H47" s="317"/>
      <c r="I47" s="317"/>
      <c r="J47" s="317"/>
      <c r="K47" s="317"/>
      <c r="L47" s="317"/>
      <c r="M47" s="317"/>
      <c r="N47" s="317"/>
      <c r="O47" s="317"/>
      <c r="P47" s="317"/>
      <c r="Q47" s="317"/>
      <c r="R47" s="317"/>
      <c r="S47" s="317"/>
      <c r="T47" s="317"/>
      <c r="U47" s="317"/>
      <c r="V47" s="10" t="s">
        <v>38</v>
      </c>
      <c r="W47" s="10" t="s">
        <v>39</v>
      </c>
      <c r="X47" s="10" t="s">
        <v>40</v>
      </c>
      <c r="Y47" s="222" t="s">
        <v>51</v>
      </c>
    </row>
    <row r="48" spans="2:25" ht="51" customHeight="1">
      <c r="B48" s="223">
        <v>16025052884</v>
      </c>
      <c r="C48" s="317" t="s">
        <v>52</v>
      </c>
      <c r="D48" s="317"/>
      <c r="E48" s="317"/>
      <c r="F48" s="317"/>
      <c r="G48" s="317"/>
      <c r="H48" s="317"/>
      <c r="I48" s="317"/>
      <c r="J48" s="317"/>
      <c r="K48" s="317"/>
      <c r="L48" s="317"/>
      <c r="M48" s="317"/>
      <c r="N48" s="317"/>
      <c r="O48" s="317"/>
      <c r="P48" s="317"/>
      <c r="Q48" s="317"/>
      <c r="R48" s="317"/>
      <c r="S48" s="317"/>
      <c r="T48" s="317"/>
      <c r="U48" s="317"/>
      <c r="V48" s="10" t="s">
        <v>38</v>
      </c>
      <c r="W48" s="10" t="s">
        <v>39</v>
      </c>
      <c r="X48" s="10" t="s">
        <v>40</v>
      </c>
      <c r="Y48" s="222" t="s">
        <v>53</v>
      </c>
    </row>
    <row r="49" spans="2:26" ht="36.6" customHeight="1">
      <c r="B49" s="223">
        <v>18039530403</v>
      </c>
      <c r="C49" s="317" t="s">
        <v>54</v>
      </c>
      <c r="D49" s="317"/>
      <c r="E49" s="317"/>
      <c r="F49" s="317"/>
      <c r="G49" s="317"/>
      <c r="H49" s="317"/>
      <c r="I49" s="317"/>
      <c r="J49" s="317"/>
      <c r="K49" s="317"/>
      <c r="L49" s="317"/>
      <c r="M49" s="317"/>
      <c r="N49" s="317"/>
      <c r="O49" s="317"/>
      <c r="P49" s="317"/>
      <c r="Q49" s="317"/>
      <c r="R49" s="317"/>
      <c r="S49" s="317"/>
      <c r="T49" s="317"/>
      <c r="U49" s="317"/>
      <c r="V49" s="10" t="s">
        <v>38</v>
      </c>
      <c r="W49" s="10" t="s">
        <v>39</v>
      </c>
      <c r="X49" s="240" t="s">
        <v>55</v>
      </c>
      <c r="Y49" s="222" t="s">
        <v>56</v>
      </c>
    </row>
    <row r="50" spans="2:26" ht="36.6" customHeight="1">
      <c r="B50" s="223">
        <v>15016590658</v>
      </c>
      <c r="C50" s="317" t="s">
        <v>57</v>
      </c>
      <c r="D50" s="317"/>
      <c r="E50" s="317"/>
      <c r="F50" s="317"/>
      <c r="G50" s="317"/>
      <c r="H50" s="317"/>
      <c r="I50" s="317"/>
      <c r="J50" s="317"/>
      <c r="K50" s="317"/>
      <c r="L50" s="317"/>
      <c r="M50" s="317"/>
      <c r="N50" s="317"/>
      <c r="O50" s="317"/>
      <c r="P50" s="317"/>
      <c r="Q50" s="317"/>
      <c r="R50" s="317"/>
      <c r="S50" s="317"/>
      <c r="T50" s="317"/>
      <c r="U50" s="317"/>
      <c r="V50" s="10" t="s">
        <v>38</v>
      </c>
      <c r="W50" s="10" t="s">
        <v>39</v>
      </c>
      <c r="X50" s="10" t="s">
        <v>40</v>
      </c>
      <c r="Y50" s="222" t="s">
        <v>58</v>
      </c>
    </row>
    <row r="51" spans="2:26" ht="36.6" customHeight="1">
      <c r="B51" s="223">
        <v>15016597753</v>
      </c>
      <c r="C51" s="317" t="s">
        <v>59</v>
      </c>
      <c r="D51" s="317"/>
      <c r="E51" s="317"/>
      <c r="F51" s="317"/>
      <c r="G51" s="317"/>
      <c r="H51" s="317"/>
      <c r="I51" s="317"/>
      <c r="J51" s="317"/>
      <c r="K51" s="317"/>
      <c r="L51" s="317"/>
      <c r="M51" s="317"/>
      <c r="N51" s="317"/>
      <c r="O51" s="317"/>
      <c r="P51" s="317"/>
      <c r="Q51" s="317"/>
      <c r="R51" s="317"/>
      <c r="S51" s="317"/>
      <c r="T51" s="317"/>
      <c r="U51" s="317"/>
      <c r="V51" s="10" t="s">
        <v>38</v>
      </c>
      <c r="W51" s="10" t="s">
        <v>39</v>
      </c>
      <c r="X51" s="10" t="s">
        <v>40</v>
      </c>
      <c r="Y51" s="222" t="s">
        <v>60</v>
      </c>
    </row>
    <row r="52" spans="2:26" ht="144">
      <c r="B52" s="204">
        <v>15016500355</v>
      </c>
      <c r="C52" s="317" t="s">
        <v>61</v>
      </c>
      <c r="D52" s="317"/>
      <c r="E52" s="317"/>
      <c r="F52" s="317"/>
      <c r="G52" s="317"/>
      <c r="H52" s="317"/>
      <c r="I52" s="317"/>
      <c r="J52" s="317"/>
      <c r="K52" s="317"/>
      <c r="L52" s="317"/>
      <c r="M52" s="317"/>
      <c r="N52" s="317"/>
      <c r="O52" s="317"/>
      <c r="P52" s="317"/>
      <c r="Q52" s="317"/>
      <c r="R52" s="317"/>
      <c r="S52" s="317"/>
      <c r="T52" s="317"/>
      <c r="U52" s="317"/>
      <c r="V52" s="10" t="s">
        <v>38</v>
      </c>
      <c r="W52" s="10" t="s">
        <v>39</v>
      </c>
      <c r="X52" s="10" t="s">
        <v>62</v>
      </c>
      <c r="Y52" s="222" t="s">
        <v>63</v>
      </c>
    </row>
    <row r="54" spans="2:26" ht="79.150000000000006" customHeight="1">
      <c r="B54" t="s">
        <v>64</v>
      </c>
    </row>
    <row r="55" spans="2:26" ht="79.150000000000006" customHeight="1">
      <c r="B55" s="213" t="s">
        <v>31</v>
      </c>
      <c r="C55" s="315" t="s">
        <v>32</v>
      </c>
      <c r="D55" s="315"/>
      <c r="E55" s="315"/>
      <c r="F55" s="315"/>
      <c r="G55" s="315"/>
      <c r="H55" s="315"/>
      <c r="I55" s="315"/>
      <c r="J55" s="315"/>
      <c r="K55" s="315"/>
      <c r="L55" s="315"/>
      <c r="M55" s="315"/>
      <c r="N55" s="315"/>
      <c r="O55" s="315"/>
      <c r="P55" s="315"/>
      <c r="Q55" s="315"/>
      <c r="R55" s="315"/>
      <c r="S55" s="315"/>
      <c r="T55" s="315"/>
      <c r="U55" s="315"/>
      <c r="V55" s="213" t="s">
        <v>33</v>
      </c>
      <c r="W55" s="213" t="s">
        <v>34</v>
      </c>
      <c r="X55" s="213" t="s">
        <v>35</v>
      </c>
      <c r="Y55" s="213" t="s">
        <v>36</v>
      </c>
    </row>
    <row r="56" spans="2:26" ht="79.150000000000006" customHeight="1">
      <c r="B56" s="204">
        <v>15016388018</v>
      </c>
      <c r="C56" s="317" t="s">
        <v>65</v>
      </c>
      <c r="D56" s="317"/>
      <c r="E56" s="317"/>
      <c r="F56" s="317"/>
      <c r="G56" s="317"/>
      <c r="H56" s="317"/>
      <c r="I56" s="317"/>
      <c r="J56" s="317"/>
      <c r="K56" s="317"/>
      <c r="L56" s="317"/>
      <c r="M56" s="317"/>
      <c r="N56" s="317"/>
      <c r="O56" s="317"/>
      <c r="P56" s="317"/>
      <c r="Q56" s="317"/>
      <c r="R56" s="317"/>
      <c r="S56" s="317"/>
      <c r="T56" s="317"/>
      <c r="U56" s="317"/>
      <c r="V56" s="10" t="s">
        <v>66</v>
      </c>
      <c r="W56" s="7" t="s">
        <v>67</v>
      </c>
      <c r="X56" s="7" t="s">
        <v>40</v>
      </c>
      <c r="Y56" s="224" t="s">
        <v>68</v>
      </c>
    </row>
    <row r="57" spans="2:26" ht="132.6" customHeight="1">
      <c r="B57" s="204">
        <v>15016489109</v>
      </c>
      <c r="C57" s="317" t="s">
        <v>69</v>
      </c>
      <c r="D57" s="317"/>
      <c r="E57" s="317"/>
      <c r="F57" s="317"/>
      <c r="G57" s="317"/>
      <c r="H57" s="317"/>
      <c r="I57" s="317"/>
      <c r="J57" s="317"/>
      <c r="K57" s="317"/>
      <c r="L57" s="317"/>
      <c r="M57" s="317"/>
      <c r="N57" s="317"/>
      <c r="O57" s="317"/>
      <c r="P57" s="317"/>
      <c r="Q57" s="317"/>
      <c r="R57" s="317"/>
      <c r="S57" s="317"/>
      <c r="T57" s="317"/>
      <c r="U57" s="317"/>
      <c r="V57" s="10" t="s">
        <v>38</v>
      </c>
      <c r="W57" s="10" t="s">
        <v>67</v>
      </c>
      <c r="X57" s="10" t="s">
        <v>62</v>
      </c>
      <c r="Y57" s="222" t="s">
        <v>70</v>
      </c>
    </row>
    <row r="58" spans="2:26">
      <c r="B58" s="12"/>
      <c r="C58" s="12"/>
      <c r="D58" s="12"/>
      <c r="E58" s="12"/>
      <c r="F58" s="12"/>
      <c r="G58" s="12"/>
      <c r="H58" s="12"/>
      <c r="I58" s="12"/>
      <c r="J58" s="12"/>
      <c r="K58" s="12"/>
      <c r="L58" s="12"/>
      <c r="M58" s="12"/>
      <c r="N58" s="12"/>
      <c r="O58" s="12"/>
      <c r="P58" s="12"/>
      <c r="Q58" s="12"/>
      <c r="R58" s="12"/>
      <c r="S58" s="12"/>
      <c r="T58" s="12"/>
      <c r="U58" s="12"/>
      <c r="V58" s="12"/>
      <c r="W58" s="12"/>
    </row>
    <row r="59" spans="2:26">
      <c r="B59" s="12" t="s">
        <v>71</v>
      </c>
      <c r="C59" s="12"/>
      <c r="D59" s="12"/>
      <c r="E59" s="12"/>
      <c r="F59" s="12"/>
      <c r="G59" s="12"/>
      <c r="H59" s="12"/>
      <c r="I59" s="12"/>
      <c r="J59" s="12"/>
      <c r="K59" s="12"/>
      <c r="L59" s="12"/>
      <c r="M59" s="12"/>
      <c r="N59" s="12"/>
      <c r="O59" s="12"/>
      <c r="P59" s="12"/>
      <c r="Q59" s="12"/>
      <c r="R59" s="12"/>
      <c r="S59" s="12"/>
      <c r="T59" s="12"/>
      <c r="U59" s="12"/>
      <c r="V59" s="12"/>
      <c r="W59" s="12"/>
    </row>
    <row r="60" spans="2:26">
      <c r="B60" s="213" t="s">
        <v>31</v>
      </c>
      <c r="C60" s="315" t="s">
        <v>32</v>
      </c>
      <c r="D60" s="315"/>
      <c r="E60" s="315"/>
      <c r="F60" s="315"/>
      <c r="G60" s="315"/>
      <c r="H60" s="315"/>
      <c r="I60" s="315"/>
      <c r="J60" s="315"/>
      <c r="K60" s="315"/>
      <c r="L60" s="315"/>
      <c r="M60" s="315"/>
      <c r="N60" s="315"/>
      <c r="O60" s="315"/>
      <c r="P60" s="315"/>
      <c r="Q60" s="315"/>
      <c r="R60" s="315"/>
      <c r="S60" s="315"/>
      <c r="T60" s="315"/>
      <c r="U60" s="315"/>
      <c r="V60" s="213" t="s">
        <v>33</v>
      </c>
      <c r="W60" s="213" t="s">
        <v>34</v>
      </c>
      <c r="X60" s="213" t="s">
        <v>35</v>
      </c>
      <c r="Y60" s="213" t="s">
        <v>72</v>
      </c>
      <c r="Z60" s="213" t="s">
        <v>36</v>
      </c>
    </row>
    <row r="61" spans="2:26" ht="22.15" customHeight="1">
      <c r="B61" s="220">
        <v>15016465769</v>
      </c>
      <c r="C61" s="316" t="s">
        <v>73</v>
      </c>
      <c r="D61" s="316"/>
      <c r="E61" s="316"/>
      <c r="F61" s="316"/>
      <c r="G61" s="316"/>
      <c r="H61" s="316"/>
      <c r="I61" s="316"/>
      <c r="J61" s="316"/>
      <c r="K61" s="316"/>
      <c r="L61" s="316"/>
      <c r="M61" s="316"/>
      <c r="N61" s="316"/>
      <c r="O61" s="316"/>
      <c r="P61" s="316"/>
      <c r="Q61" s="316"/>
      <c r="R61" s="316"/>
      <c r="S61" s="316"/>
      <c r="T61" s="316"/>
      <c r="U61" s="316"/>
      <c r="V61" s="221" t="s">
        <v>38</v>
      </c>
      <c r="W61" s="221" t="s">
        <v>74</v>
      </c>
      <c r="X61" s="221" t="s">
        <v>40</v>
      </c>
      <c r="Y61" s="221" t="s">
        <v>75</v>
      </c>
      <c r="Z61" s="228"/>
    </row>
    <row r="62" spans="2:26" ht="22.15" customHeight="1">
      <c r="B62" s="220">
        <v>15016468506</v>
      </c>
      <c r="C62" s="316" t="s">
        <v>76</v>
      </c>
      <c r="D62" s="316"/>
      <c r="E62" s="316"/>
      <c r="F62" s="316"/>
      <c r="G62" s="316"/>
      <c r="H62" s="316"/>
      <c r="I62" s="316"/>
      <c r="J62" s="316"/>
      <c r="K62" s="316"/>
      <c r="L62" s="316"/>
      <c r="M62" s="316"/>
      <c r="N62" s="316"/>
      <c r="O62" s="316"/>
      <c r="P62" s="316"/>
      <c r="Q62" s="316"/>
      <c r="R62" s="316"/>
      <c r="S62" s="316"/>
      <c r="T62" s="316"/>
      <c r="U62" s="316"/>
      <c r="V62" s="221" t="s">
        <v>38</v>
      </c>
      <c r="W62" s="221" t="s">
        <v>74</v>
      </c>
      <c r="X62" s="221" t="s">
        <v>77</v>
      </c>
      <c r="Y62" s="221" t="s">
        <v>78</v>
      </c>
      <c r="Z62" s="228"/>
    </row>
    <row r="63" spans="2:26" ht="29.1" customHeight="1">
      <c r="B63" s="220">
        <v>15016472219</v>
      </c>
      <c r="C63" s="316" t="s">
        <v>79</v>
      </c>
      <c r="D63" s="316"/>
      <c r="E63" s="316"/>
      <c r="F63" s="316"/>
      <c r="G63" s="316"/>
      <c r="H63" s="316"/>
      <c r="I63" s="316"/>
      <c r="J63" s="316"/>
      <c r="K63" s="316"/>
      <c r="L63" s="316"/>
      <c r="M63" s="316"/>
      <c r="N63" s="316"/>
      <c r="O63" s="316"/>
      <c r="P63" s="316"/>
      <c r="Q63" s="316"/>
      <c r="R63" s="316"/>
      <c r="S63" s="316"/>
      <c r="T63" s="316"/>
      <c r="U63" s="316"/>
      <c r="V63" s="221" t="s">
        <v>38</v>
      </c>
      <c r="W63" s="221" t="s">
        <v>74</v>
      </c>
      <c r="X63" s="221" t="s">
        <v>77</v>
      </c>
      <c r="Y63" s="221" t="s">
        <v>78</v>
      </c>
      <c r="Z63" s="228"/>
    </row>
    <row r="64" spans="2:26" ht="26.1" customHeight="1">
      <c r="B64" s="220">
        <v>15016405063</v>
      </c>
      <c r="C64" s="316" t="s">
        <v>80</v>
      </c>
      <c r="D64" s="316"/>
      <c r="E64" s="316"/>
      <c r="F64" s="316"/>
      <c r="G64" s="316"/>
      <c r="H64" s="316"/>
      <c r="I64" s="316"/>
      <c r="J64" s="316"/>
      <c r="K64" s="316"/>
      <c r="L64" s="316"/>
      <c r="M64" s="316"/>
      <c r="N64" s="316"/>
      <c r="O64" s="316"/>
      <c r="P64" s="316"/>
      <c r="Q64" s="316"/>
      <c r="R64" s="316"/>
      <c r="S64" s="316"/>
      <c r="T64" s="316"/>
      <c r="U64" s="316"/>
      <c r="V64" s="221" t="s">
        <v>38</v>
      </c>
      <c r="W64" s="221" t="s">
        <v>74</v>
      </c>
      <c r="X64" s="221" t="s">
        <v>40</v>
      </c>
      <c r="Y64" s="221" t="s">
        <v>78</v>
      </c>
      <c r="Z64" s="228"/>
    </row>
    <row r="65" spans="1:26" ht="26.1" customHeight="1">
      <c r="B65" s="225">
        <v>15016425320</v>
      </c>
      <c r="C65" s="316" t="s">
        <v>81</v>
      </c>
      <c r="D65" s="316"/>
      <c r="E65" s="316"/>
      <c r="F65" s="316"/>
      <c r="G65" s="316"/>
      <c r="H65" s="316"/>
      <c r="I65" s="316"/>
      <c r="J65" s="316"/>
      <c r="K65" s="316"/>
      <c r="L65" s="316"/>
      <c r="M65" s="316"/>
      <c r="N65" s="316"/>
      <c r="O65" s="316"/>
      <c r="P65" s="316"/>
      <c r="Q65" s="316"/>
      <c r="R65" s="316"/>
      <c r="S65" s="316"/>
      <c r="T65" s="316"/>
      <c r="U65" s="316"/>
      <c r="V65" s="221" t="s">
        <v>38</v>
      </c>
      <c r="W65" s="221" t="s">
        <v>74</v>
      </c>
      <c r="X65" s="221" t="s">
        <v>77</v>
      </c>
      <c r="Y65" s="221" t="s">
        <v>82</v>
      </c>
      <c r="Z65" s="228"/>
    </row>
    <row r="66" spans="1:26" ht="72">
      <c r="B66" s="220">
        <v>15016521082</v>
      </c>
      <c r="C66" s="316" t="s">
        <v>83</v>
      </c>
      <c r="D66" s="316"/>
      <c r="E66" s="316"/>
      <c r="F66" s="316"/>
      <c r="G66" s="316"/>
      <c r="H66" s="316"/>
      <c r="I66" s="316"/>
      <c r="J66" s="316"/>
      <c r="K66" s="316"/>
      <c r="L66" s="316"/>
      <c r="M66" s="316"/>
      <c r="N66" s="316"/>
      <c r="O66" s="316"/>
      <c r="P66" s="316"/>
      <c r="Q66" s="316"/>
      <c r="R66" s="316"/>
      <c r="S66" s="316"/>
      <c r="T66" s="316"/>
      <c r="U66" s="316"/>
      <c r="V66" s="221" t="s">
        <v>38</v>
      </c>
      <c r="W66" s="221" t="s">
        <v>74</v>
      </c>
      <c r="X66" s="221" t="s">
        <v>62</v>
      </c>
      <c r="Y66" s="221" t="s">
        <v>78</v>
      </c>
      <c r="Z66" s="229" t="s">
        <v>84</v>
      </c>
    </row>
    <row r="67" spans="1:26" ht="96">
      <c r="A67" s="12"/>
      <c r="B67" s="230">
        <v>15016538041</v>
      </c>
      <c r="C67" s="319" t="s">
        <v>85</v>
      </c>
      <c r="D67" s="319"/>
      <c r="E67" s="319"/>
      <c r="F67" s="319"/>
      <c r="G67" s="319"/>
      <c r="H67" s="319"/>
      <c r="I67" s="319"/>
      <c r="J67" s="319"/>
      <c r="K67" s="319"/>
      <c r="L67" s="319"/>
      <c r="M67" s="319"/>
      <c r="N67" s="319"/>
      <c r="O67" s="319"/>
      <c r="P67" s="319"/>
      <c r="Q67" s="319"/>
      <c r="R67" s="319"/>
      <c r="S67" s="319"/>
      <c r="T67" s="319"/>
      <c r="U67" s="319"/>
      <c r="V67" s="231" t="s">
        <v>38</v>
      </c>
      <c r="W67" s="231" t="s">
        <v>74</v>
      </c>
      <c r="X67" s="231" t="s">
        <v>62</v>
      </c>
      <c r="Y67" s="231" t="s">
        <v>82</v>
      </c>
      <c r="Z67" s="232" t="s">
        <v>86</v>
      </c>
    </row>
    <row r="68" spans="1:26" ht="79.150000000000006" customHeight="1">
      <c r="A68" s="14"/>
      <c r="B68" s="241">
        <v>15016529043</v>
      </c>
      <c r="C68" s="318" t="s">
        <v>87</v>
      </c>
      <c r="D68" s="318"/>
      <c r="E68" s="318"/>
      <c r="F68" s="318"/>
      <c r="G68" s="318"/>
      <c r="H68" s="318"/>
      <c r="I68" s="318"/>
      <c r="J68" s="318"/>
      <c r="K68" s="318"/>
      <c r="L68" s="318"/>
      <c r="M68" s="318"/>
      <c r="N68" s="318"/>
      <c r="O68" s="318"/>
      <c r="P68" s="318"/>
      <c r="Q68" s="318"/>
      <c r="R68" s="318"/>
      <c r="S68" s="318"/>
      <c r="T68" s="318"/>
      <c r="U68" s="318"/>
      <c r="V68" s="242" t="s">
        <v>38</v>
      </c>
      <c r="W68" s="242" t="s">
        <v>74</v>
      </c>
      <c r="X68" s="242" t="s">
        <v>62</v>
      </c>
      <c r="Y68" s="242" t="s">
        <v>88</v>
      </c>
      <c r="Z68" s="243" t="s">
        <v>89</v>
      </c>
    </row>
    <row r="69" spans="1:26" ht="97.5" customHeight="1">
      <c r="B69" s="204">
        <v>15016466365</v>
      </c>
      <c r="C69" s="317" t="s">
        <v>90</v>
      </c>
      <c r="D69" s="317"/>
      <c r="E69" s="317"/>
      <c r="F69" s="317"/>
      <c r="G69" s="317"/>
      <c r="H69" s="317"/>
      <c r="I69" s="317"/>
      <c r="J69" s="317"/>
      <c r="K69" s="317"/>
      <c r="L69" s="317"/>
      <c r="M69" s="317"/>
      <c r="N69" s="317"/>
      <c r="O69" s="317"/>
      <c r="P69" s="317"/>
      <c r="Q69" s="317"/>
      <c r="R69" s="317"/>
      <c r="S69" s="317"/>
      <c r="T69" s="317"/>
      <c r="U69" s="317"/>
      <c r="V69" s="10" t="s">
        <v>38</v>
      </c>
      <c r="W69" s="10" t="s">
        <v>74</v>
      </c>
      <c r="X69" s="10" t="s">
        <v>91</v>
      </c>
      <c r="Y69" s="222" t="s">
        <v>92</v>
      </c>
      <c r="Z69" s="222" t="s">
        <v>93</v>
      </c>
    </row>
    <row r="70" spans="1:26" ht="79.150000000000006" customHeight="1">
      <c r="B70" s="223">
        <v>15016537024</v>
      </c>
      <c r="C70" s="317" t="s">
        <v>94</v>
      </c>
      <c r="D70" s="317"/>
      <c r="E70" s="317"/>
      <c r="F70" s="317"/>
      <c r="G70" s="317"/>
      <c r="H70" s="317"/>
      <c r="I70" s="317"/>
      <c r="J70" s="317"/>
      <c r="K70" s="317"/>
      <c r="L70" s="317"/>
      <c r="M70" s="317"/>
      <c r="N70" s="317"/>
      <c r="O70" s="317"/>
      <c r="P70" s="317"/>
      <c r="Q70" s="317"/>
      <c r="R70" s="317"/>
      <c r="S70" s="317"/>
      <c r="T70" s="317"/>
      <c r="U70" s="317"/>
      <c r="V70" s="10" t="s">
        <v>38</v>
      </c>
      <c r="W70" s="10" t="s">
        <v>74</v>
      </c>
      <c r="X70" s="10" t="s">
        <v>40</v>
      </c>
      <c r="Y70" s="222" t="s">
        <v>92</v>
      </c>
      <c r="Z70" s="222" t="s">
        <v>95</v>
      </c>
    </row>
    <row r="71" spans="1:26" ht="145.5" customHeight="1">
      <c r="B71" s="223">
        <v>15016552109</v>
      </c>
      <c r="C71" s="317" t="s">
        <v>96</v>
      </c>
      <c r="D71" s="317"/>
      <c r="E71" s="317"/>
      <c r="F71" s="317"/>
      <c r="G71" s="317"/>
      <c r="H71" s="317"/>
      <c r="I71" s="317"/>
      <c r="J71" s="317"/>
      <c r="K71" s="317"/>
      <c r="L71" s="317"/>
      <c r="M71" s="317"/>
      <c r="N71" s="317"/>
      <c r="O71" s="317"/>
      <c r="P71" s="317"/>
      <c r="Q71" s="317"/>
      <c r="R71" s="317"/>
      <c r="S71" s="317"/>
      <c r="T71" s="317"/>
      <c r="U71" s="317"/>
      <c r="V71" s="10" t="s">
        <v>38</v>
      </c>
      <c r="W71" s="10" t="s">
        <v>39</v>
      </c>
      <c r="X71" s="10" t="s">
        <v>91</v>
      </c>
      <c r="Y71" s="222" t="s">
        <v>92</v>
      </c>
      <c r="Z71" s="222" t="s">
        <v>97</v>
      </c>
    </row>
  </sheetData>
  <mergeCells count="40">
    <mergeCell ref="C70:U70"/>
    <mergeCell ref="C45:U45"/>
    <mergeCell ref="C71:U71"/>
    <mergeCell ref="C46:U46"/>
    <mergeCell ref="C61:U61"/>
    <mergeCell ref="C47:U47"/>
    <mergeCell ref="C48:U48"/>
    <mergeCell ref="C49:U49"/>
    <mergeCell ref="C68:U68"/>
    <mergeCell ref="C64:U64"/>
    <mergeCell ref="C65:U65"/>
    <mergeCell ref="C50:U50"/>
    <mergeCell ref="C69:U69"/>
    <mergeCell ref="C62:U62"/>
    <mergeCell ref="C67:U67"/>
    <mergeCell ref="C66:U66"/>
    <mergeCell ref="C41:U41"/>
    <mergeCell ref="C63:U63"/>
    <mergeCell ref="C57:U57"/>
    <mergeCell ref="C42:U42"/>
    <mergeCell ref="C43:U43"/>
    <mergeCell ref="C44:U44"/>
    <mergeCell ref="C60:U60"/>
    <mergeCell ref="C52:U52"/>
    <mergeCell ref="C55:U55"/>
    <mergeCell ref="C56:U56"/>
    <mergeCell ref="C51:U51"/>
    <mergeCell ref="C6:C7"/>
    <mergeCell ref="B6:B7"/>
    <mergeCell ref="Z6:Z7"/>
    <mergeCell ref="D6:E6"/>
    <mergeCell ref="P6:T6"/>
    <mergeCell ref="V6:W6"/>
    <mergeCell ref="X6:Y6"/>
    <mergeCell ref="U6:U7"/>
    <mergeCell ref="F6:G6"/>
    <mergeCell ref="H6:I6"/>
    <mergeCell ref="J6:K6"/>
    <mergeCell ref="L6:M6"/>
    <mergeCell ref="N6:O6"/>
  </mergeCells>
  <phoneticPr fontId="6" type="noConversion"/>
  <hyperlinks>
    <hyperlink ref="B61" r:id="rId1" location="/15016465769" display="https://hsdes.intel.com/appstore/article/#/15016465769" xr:uid="{B24CCF53-343A-475E-A38D-57778E2174B1}"/>
    <hyperlink ref="B69" r:id="rId2" location="/15016466365" display="https://hsdes.intel.com/appstore/article/#/15016466365" xr:uid="{600904FB-DE1C-4AAF-91CD-BBCD8B81A8CF}"/>
    <hyperlink ref="B62" r:id="rId3" location="/15016468506" display="https://hsdes.intel.com/appstore/article/#/15016468506" xr:uid="{D38F0C24-0178-4315-B5E0-605CD86EC509}"/>
    <hyperlink ref="B63" r:id="rId4" location="/15016472219" display="15016472219" xr:uid="{6BDE56FE-A716-4866-B936-06CD9EB6A383}"/>
    <hyperlink ref="B57" r:id="rId5" location="/15016489109" display="15016489109" xr:uid="{384C1F97-75EC-4FDF-9C2C-49F6B5D4E395}"/>
    <hyperlink ref="B42" r:id="rId6" location="/15016494127" display="15016494127" xr:uid="{44CB0690-E7D1-40FA-A9C6-C07F4BF9AF34}"/>
    <hyperlink ref="B43" r:id="rId7" location="/15016494329" display="15016494329" xr:uid="{9BAD41FA-42D5-468D-ADA3-61F6BDE2A707}"/>
    <hyperlink ref="B44" r:id="rId8" location="/15016494720" display="15016494720" xr:uid="{5E1CDDA3-F056-4F27-859A-0D096F258DF0}"/>
    <hyperlink ref="B52" r:id="rId9" location="/15016500355" display="https://hsdes.intel.com/appstore/article/ - /15016500355" xr:uid="{586791C9-31CB-4FD0-B9B7-F962DCDF286C}"/>
    <hyperlink ref="B66" r:id="rId10" location="/15016521082" display="https://hsdes.intel.com/appstore/article/#/15016521082" xr:uid="{DEA0D237-82A9-4350-BDD0-E48D73293F4C}"/>
    <hyperlink ref="B56" r:id="rId11" location="/15016388018" display="https://hsdes.intel.com/appstore/article/ - /15016388018" xr:uid="{9B080220-0CAB-4D32-831C-3FD56F513579}"/>
    <hyperlink ref="B64" r:id="rId12" location="/15016405063" display="https://hsdes.intel.com/appstore/article/ - /15016405063" xr:uid="{224248FC-5CBE-41A3-AF45-118CA77017C3}"/>
    <hyperlink ref="B65" r:id="rId13" location="/15016425320" display="https://hsdes.intel.com/appstore/article/ - /15016425320" xr:uid="{FE186ADE-CC40-4974-B910-3E705A0F24A5}"/>
    <hyperlink ref="B68" r:id="rId14" location="/15016529043" display="https://hsdes.intel.com/appstore/article/ - /15016529043" xr:uid="{971EDA47-4FE7-42DD-9F70-00521AD6D2D5}"/>
    <hyperlink ref="B70" r:id="rId15" location="/15016537024" display="https://hsdes.intel.com/appstore/article/#/15016537024" xr:uid="{0C8A9BCE-8328-4DA9-BC20-3FA125C2D973}"/>
    <hyperlink ref="B45" r:id="rId16" location="/15016544603" display="15016544603" xr:uid="{293877DC-6DE3-4E41-9BB2-55D0708A4C6C}"/>
    <hyperlink ref="B71" r:id="rId17" location="/15016552109" display="https://hsdes.intel.com/appstore/article/#/15016552109" xr:uid="{A3AA3109-0495-408E-BDFB-226BEA7AFC3E}"/>
    <hyperlink ref="B46" r:id="rId18" location="/15016570147" display="15016570147" xr:uid="{2ECB98CF-C849-489A-8CBB-A26938BF1C02}"/>
    <hyperlink ref="B67" r:id="rId19" location="/15016538041" display="https://hsdes.intel.com/appstore/article/#/15016538041" xr:uid="{0ABF371D-68F2-4F34-A04A-6CFE5AB187B4}"/>
    <hyperlink ref="B47" r:id="rId20" location="/16025052059" display="https://hsdes.intel.com/appstore/article/#/16025052059" xr:uid="{C21351AC-96CB-4943-A0C4-1F84E6652AF5}"/>
    <hyperlink ref="B48" r:id="rId21" location="/16025052884" display="https://hsdes.intel.com/appstore/article/#/16025052884" xr:uid="{1DE66F7C-4C24-4ED4-88B0-CC7967520DF5}"/>
    <hyperlink ref="B49" r:id="rId22" location="/18039530403" display="https://hsdes.intel.com/appstore/article/#/18039530403" xr:uid="{874520D0-B7B2-4CB2-87BF-8B1362977358}"/>
    <hyperlink ref="B50" r:id="rId23" location="/15016590658" display="https://hsdes.intel.com/appstore/article/#/15016590658" xr:uid="{DFE9218A-C44F-4A00-812B-DF93057A489D}"/>
    <hyperlink ref="B51" r:id="rId24" location="/15016597753" display="https://hsdes.intel.com/appstore/article/#/15016597753" xr:uid="{1F199EEF-6C7B-4229-BDBC-0FCF81F2B572}"/>
  </hyperlinks>
  <pageMargins left="0.7" right="0.7" top="0.75" bottom="0.75" header="0.3" footer="0.3"/>
  <pageSetup paperSize="9" orientation="portrait" r:id="rId25"/>
  <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20D35-000D-46C3-AF53-7FBA1594C561}">
  <dimension ref="A1:BK149"/>
  <sheetViews>
    <sheetView zoomScale="90" zoomScaleNormal="90" workbookViewId="0">
      <pane xSplit="4" topLeftCell="E1" activePane="topRight" state="frozen"/>
      <selection pane="topRight" activeCell="A3" sqref="A3:A25"/>
    </sheetView>
  </sheetViews>
  <sheetFormatPr defaultRowHeight="15"/>
  <cols>
    <col min="1" max="1" width="12.42578125" customWidth="1"/>
    <col min="2" max="2" width="36.5703125" customWidth="1"/>
    <col min="3" max="3" width="48.42578125" hidden="1" customWidth="1"/>
    <col min="4" max="4" width="50.5703125" bestFit="1" customWidth="1"/>
    <col min="5" max="5" width="49.42578125" bestFit="1" customWidth="1"/>
    <col min="6" max="6" width="57.42578125" bestFit="1" customWidth="1"/>
    <col min="7" max="7" width="56" customWidth="1"/>
    <col min="8" max="8" width="47.42578125" customWidth="1"/>
    <col min="9" max="9" width="44.7109375" customWidth="1"/>
    <col min="10" max="10" width="40" style="133" customWidth="1"/>
    <col min="11" max="11" width="40.42578125" style="133" customWidth="1"/>
    <col min="12" max="13" width="38.5703125" customWidth="1"/>
    <col min="14" max="14" width="38.5703125" style="151" customWidth="1"/>
    <col min="15" max="15" width="46.5703125" style="151" customWidth="1"/>
    <col min="16" max="16" width="39.42578125" customWidth="1"/>
    <col min="17" max="17" width="39.28515625" customWidth="1"/>
    <col min="18" max="18" width="41" customWidth="1"/>
    <col min="19" max="19" width="45.7109375" customWidth="1"/>
    <col min="20" max="20" width="47.42578125" customWidth="1"/>
    <col min="21" max="21" width="41" customWidth="1"/>
    <col min="22" max="22" width="40.5703125" customWidth="1"/>
    <col min="23" max="23" width="38.5703125" customWidth="1"/>
    <col min="24" max="26" width="40.7109375" customWidth="1"/>
    <col min="27" max="27" width="36.42578125" customWidth="1"/>
    <col min="28" max="28" width="30.5703125" bestFit="1" customWidth="1"/>
    <col min="29" max="29" width="30.42578125" customWidth="1"/>
    <col min="30" max="30" width="34.7109375" customWidth="1"/>
    <col min="31" max="31" width="36.5703125" customWidth="1"/>
    <col min="32" max="32" width="37" customWidth="1"/>
    <col min="33" max="33" width="37.7109375" customWidth="1"/>
    <col min="34" max="34" width="33.5703125" customWidth="1"/>
    <col min="35" max="35" width="34" customWidth="1"/>
    <col min="36" max="36" width="35.42578125" bestFit="1" customWidth="1"/>
    <col min="37" max="39" width="37.7109375" bestFit="1" customWidth="1"/>
    <col min="40" max="40" width="35.42578125" bestFit="1" customWidth="1"/>
    <col min="41" max="41" width="43.5703125" customWidth="1"/>
    <col min="42" max="42" width="35.42578125" bestFit="1" customWidth="1"/>
    <col min="43" max="43" width="31.7109375" style="132" customWidth="1"/>
    <col min="44" max="44" width="35.7109375" customWidth="1"/>
    <col min="45" max="45" width="32.42578125" customWidth="1"/>
    <col min="46" max="46" width="34.42578125" customWidth="1"/>
    <col min="47" max="47" width="41.28515625" customWidth="1"/>
    <col min="48" max="48" width="37" customWidth="1"/>
    <col min="49" max="52" width="45.42578125" customWidth="1"/>
    <col min="53" max="53" width="32.7109375" customWidth="1"/>
    <col min="54" max="54" width="31.5703125" bestFit="1" customWidth="1"/>
    <col min="55" max="55" width="32.42578125" customWidth="1"/>
    <col min="56" max="56" width="52.5703125" customWidth="1"/>
    <col min="57" max="57" width="53.7109375" customWidth="1"/>
    <col min="58" max="58" width="61.42578125" customWidth="1"/>
    <col min="59" max="59" width="59.7109375" customWidth="1"/>
    <col min="60" max="60" width="56" customWidth="1"/>
    <col min="61" max="61" width="47.42578125" customWidth="1"/>
    <col min="62" max="62" width="46" customWidth="1"/>
    <col min="63" max="63" width="75.7109375" customWidth="1"/>
  </cols>
  <sheetData>
    <row r="1" spans="1:63" s="31" customFormat="1">
      <c r="A1" s="320" t="s">
        <v>98</v>
      </c>
      <c r="B1" s="320"/>
      <c r="C1" s="19" t="s">
        <v>99</v>
      </c>
      <c r="D1" s="20" t="s">
        <v>100</v>
      </c>
      <c r="E1" s="20" t="s">
        <v>101</v>
      </c>
      <c r="F1" s="20" t="s">
        <v>102</v>
      </c>
      <c r="G1" s="20" t="s">
        <v>103</v>
      </c>
      <c r="H1" s="20" t="s">
        <v>104</v>
      </c>
      <c r="I1" s="20" t="s">
        <v>105</v>
      </c>
      <c r="J1" s="20" t="s">
        <v>106</v>
      </c>
      <c r="K1" s="20" t="s">
        <v>107</v>
      </c>
      <c r="L1" s="20" t="s">
        <v>108</v>
      </c>
      <c r="M1" s="20" t="s">
        <v>109</v>
      </c>
      <c r="N1" s="139" t="s">
        <v>110</v>
      </c>
      <c r="O1" s="139" t="s">
        <v>111</v>
      </c>
      <c r="P1" s="20" t="s">
        <v>112</v>
      </c>
      <c r="Q1" s="20" t="s">
        <v>113</v>
      </c>
      <c r="R1" s="20" t="s">
        <v>114</v>
      </c>
      <c r="S1" s="20" t="s">
        <v>115</v>
      </c>
      <c r="T1" s="21" t="s">
        <v>116</v>
      </c>
      <c r="U1" s="21" t="s">
        <v>117</v>
      </c>
      <c r="V1" s="22"/>
      <c r="W1" s="22"/>
      <c r="X1" s="22"/>
      <c r="Y1" s="22"/>
      <c r="Z1" s="23"/>
      <c r="AA1" s="22"/>
      <c r="AB1" s="22"/>
      <c r="AC1" s="22"/>
      <c r="AD1" s="19"/>
      <c r="AE1" s="19"/>
      <c r="AF1" s="24"/>
      <c r="AG1" s="22"/>
      <c r="AH1" s="22"/>
      <c r="AI1" s="22"/>
      <c r="AJ1" s="25"/>
      <c r="AK1" s="25"/>
      <c r="AL1" s="25"/>
      <c r="AM1" s="25"/>
      <c r="AN1" s="19"/>
      <c r="AO1" s="26"/>
      <c r="AP1" s="26"/>
      <c r="AQ1" s="27"/>
      <c r="AR1" s="19"/>
      <c r="AS1" s="19"/>
      <c r="AT1" s="16"/>
      <c r="AU1" s="16"/>
      <c r="AV1" s="16"/>
      <c r="AW1" s="19"/>
      <c r="AX1" s="19"/>
      <c r="AY1" s="19"/>
      <c r="AZ1" s="19"/>
      <c r="BA1" s="28"/>
      <c r="BB1" s="19"/>
      <c r="BC1" s="19"/>
      <c r="BD1" s="23"/>
      <c r="BE1" s="29"/>
      <c r="BF1" s="23"/>
      <c r="BG1" s="23"/>
      <c r="BH1" s="23"/>
      <c r="BI1" s="29"/>
      <c r="BJ1" s="30"/>
      <c r="BK1" s="30"/>
    </row>
    <row r="2" spans="1:63">
      <c r="A2" s="320" t="s">
        <v>118</v>
      </c>
      <c r="B2" s="320"/>
      <c r="C2" s="29" t="s">
        <v>119</v>
      </c>
      <c r="D2" s="157">
        <v>801016</v>
      </c>
      <c r="E2" s="158">
        <v>801017</v>
      </c>
      <c r="F2" s="158">
        <v>801018</v>
      </c>
      <c r="G2" s="157">
        <v>801019</v>
      </c>
      <c r="H2" s="157">
        <v>801020</v>
      </c>
      <c r="I2" s="158">
        <v>801021</v>
      </c>
      <c r="J2" s="157">
        <v>801022</v>
      </c>
      <c r="K2" s="157">
        <v>801023</v>
      </c>
      <c r="L2" s="158">
        <v>801024</v>
      </c>
      <c r="M2" s="157">
        <v>801025</v>
      </c>
      <c r="N2" s="157">
        <v>801026</v>
      </c>
      <c r="O2" s="157">
        <v>801027</v>
      </c>
      <c r="P2" s="157">
        <v>801028</v>
      </c>
      <c r="Q2" s="158">
        <v>801029</v>
      </c>
      <c r="R2" s="157">
        <v>801030</v>
      </c>
      <c r="S2" s="158">
        <v>801031</v>
      </c>
      <c r="T2" s="172" t="s">
        <v>120</v>
      </c>
      <c r="U2" s="23">
        <v>798586</v>
      </c>
      <c r="V2" s="23"/>
      <c r="W2" s="23"/>
      <c r="X2" s="23"/>
      <c r="Y2" s="23"/>
      <c r="Z2" s="23"/>
      <c r="AA2" s="23"/>
      <c r="AB2" s="23"/>
      <c r="AC2" s="23"/>
      <c r="AD2" s="23"/>
      <c r="AE2" s="23"/>
      <c r="AF2" s="24"/>
      <c r="AG2" s="23"/>
      <c r="AH2" s="23"/>
      <c r="AI2" s="23"/>
      <c r="AJ2" s="32"/>
      <c r="AK2" s="32"/>
      <c r="AL2" s="32"/>
      <c r="AM2" s="33"/>
      <c r="AN2" s="23"/>
      <c r="AO2" s="33"/>
      <c r="AP2" s="34"/>
      <c r="AQ2" s="35"/>
      <c r="AR2" s="33"/>
      <c r="AS2" s="33"/>
      <c r="AT2" s="33"/>
      <c r="AU2" s="34"/>
      <c r="AV2" s="33"/>
      <c r="AW2" s="35"/>
      <c r="AX2" s="33"/>
      <c r="AY2" s="33"/>
      <c r="AZ2" s="33"/>
      <c r="BA2" s="36"/>
      <c r="BB2" s="37"/>
      <c r="BC2" s="37"/>
      <c r="BD2" s="23"/>
      <c r="BE2" s="29"/>
      <c r="BF2" s="23"/>
      <c r="BG2" s="23"/>
      <c r="BH2" s="23"/>
      <c r="BI2" s="29"/>
      <c r="BJ2" s="38"/>
      <c r="BK2" s="38"/>
    </row>
    <row r="3" spans="1:63" s="52" customFormat="1" ht="409.5">
      <c r="A3" s="321" t="s">
        <v>121</v>
      </c>
      <c r="B3" s="39" t="s">
        <v>122</v>
      </c>
      <c r="C3" s="40" t="s">
        <v>123</v>
      </c>
      <c r="D3" s="159" t="s">
        <v>124</v>
      </c>
      <c r="E3" s="41" t="s">
        <v>125</v>
      </c>
      <c r="F3" s="41" t="s">
        <v>126</v>
      </c>
      <c r="G3" s="41" t="s">
        <v>127</v>
      </c>
      <c r="H3" s="41" t="s">
        <v>128</v>
      </c>
      <c r="I3" s="41" t="s">
        <v>129</v>
      </c>
      <c r="J3" s="41" t="s">
        <v>124</v>
      </c>
      <c r="K3" s="41" t="s">
        <v>130</v>
      </c>
      <c r="L3" s="41" t="s">
        <v>125</v>
      </c>
      <c r="M3" s="41" t="s">
        <v>131</v>
      </c>
      <c r="N3" s="140" t="s">
        <v>125</v>
      </c>
      <c r="O3" s="140" t="s">
        <v>125</v>
      </c>
      <c r="P3" s="41" t="s">
        <v>132</v>
      </c>
      <c r="Q3" s="41" t="s">
        <v>132</v>
      </c>
      <c r="R3" s="41" t="s">
        <v>133</v>
      </c>
      <c r="S3" s="41" t="s">
        <v>124</v>
      </c>
      <c r="T3" s="40" t="s">
        <v>134</v>
      </c>
      <c r="U3" s="40" t="s">
        <v>135</v>
      </c>
      <c r="V3" s="40"/>
      <c r="W3" s="40"/>
      <c r="X3" s="40"/>
      <c r="Y3" s="40"/>
      <c r="Z3" s="42"/>
      <c r="AA3" s="40"/>
      <c r="AB3" s="40"/>
      <c r="AC3" s="40"/>
      <c r="AD3" s="40"/>
      <c r="AE3" s="40"/>
      <c r="AF3" s="42"/>
      <c r="AG3" s="40"/>
      <c r="AH3" s="40"/>
      <c r="AI3" s="40"/>
      <c r="AJ3" s="32"/>
      <c r="AK3" s="32"/>
      <c r="AL3" s="32"/>
      <c r="AM3" s="43"/>
      <c r="AN3" s="40"/>
      <c r="AO3" s="44"/>
      <c r="AP3" s="45"/>
      <c r="AQ3" s="46"/>
      <c r="AR3" s="44"/>
      <c r="AS3" s="44"/>
      <c r="AT3" s="44"/>
      <c r="AU3" s="45"/>
      <c r="AV3" s="47"/>
      <c r="AW3" s="46"/>
      <c r="AX3" s="46"/>
      <c r="AY3" s="46"/>
      <c r="AZ3" s="46"/>
      <c r="BA3" s="48"/>
      <c r="BB3" s="49"/>
      <c r="BC3" s="50"/>
      <c r="BD3" s="42"/>
      <c r="BE3" s="51"/>
      <c r="BF3" s="42"/>
      <c r="BG3" s="42"/>
      <c r="BH3" s="42"/>
      <c r="BI3" s="51"/>
      <c r="BJ3" s="51"/>
      <c r="BK3" s="51"/>
    </row>
    <row r="4" spans="1:63" ht="15.75" thickBot="1">
      <c r="A4" s="321"/>
      <c r="B4" s="53" t="s">
        <v>136</v>
      </c>
      <c r="C4" s="54" t="s">
        <v>137</v>
      </c>
      <c r="D4" s="55" t="s">
        <v>138</v>
      </c>
      <c r="E4" s="55" t="s">
        <v>139</v>
      </c>
      <c r="F4" s="55" t="s">
        <v>139</v>
      </c>
      <c r="G4" s="55" t="s">
        <v>139</v>
      </c>
      <c r="H4" s="55" t="s">
        <v>139</v>
      </c>
      <c r="I4" s="55" t="s">
        <v>139</v>
      </c>
      <c r="J4" s="55" t="s">
        <v>139</v>
      </c>
      <c r="K4" s="55" t="s">
        <v>139</v>
      </c>
      <c r="L4" s="55" t="s">
        <v>140</v>
      </c>
      <c r="M4" s="55" t="s">
        <v>139</v>
      </c>
      <c r="N4" s="141" t="s">
        <v>139</v>
      </c>
      <c r="O4" s="141" t="s">
        <v>139</v>
      </c>
      <c r="P4" s="55" t="s">
        <v>139</v>
      </c>
      <c r="Q4" s="55" t="s">
        <v>139</v>
      </c>
      <c r="R4" s="55" t="s">
        <v>139</v>
      </c>
      <c r="S4" s="55" t="s">
        <v>139</v>
      </c>
      <c r="T4" s="160" t="s">
        <v>139</v>
      </c>
      <c r="U4" s="55" t="s">
        <v>141</v>
      </c>
      <c r="V4" s="56"/>
      <c r="W4" s="57"/>
      <c r="X4" s="56"/>
      <c r="Y4" s="56"/>
      <c r="Z4" s="54"/>
      <c r="AA4" s="58"/>
      <c r="AB4" s="58"/>
      <c r="AC4" s="58"/>
      <c r="AD4" s="58"/>
      <c r="AE4" s="58"/>
      <c r="AF4" s="58"/>
      <c r="AG4" s="56"/>
      <c r="AH4" s="56"/>
      <c r="AI4" s="56"/>
      <c r="AJ4" s="59"/>
      <c r="AK4" s="59"/>
      <c r="AL4" s="59"/>
      <c r="AM4" s="60"/>
      <c r="AN4" s="60"/>
      <c r="AO4" s="33"/>
      <c r="AP4" s="34"/>
      <c r="AQ4" s="58"/>
      <c r="AR4" s="33"/>
      <c r="AS4" s="33"/>
      <c r="AT4" s="33"/>
      <c r="AU4" s="34"/>
      <c r="AV4" s="61"/>
      <c r="AW4" s="58"/>
      <c r="AX4" s="33"/>
      <c r="AY4" s="58"/>
      <c r="AZ4" s="58"/>
      <c r="BA4" s="38"/>
      <c r="BB4" s="62"/>
      <c r="BC4" s="63"/>
      <c r="BD4" s="54"/>
      <c r="BE4" s="54"/>
      <c r="BF4" s="54"/>
      <c r="BG4" s="54"/>
      <c r="BH4" s="54"/>
      <c r="BI4" s="64"/>
      <c r="BJ4" s="65"/>
      <c r="BK4" s="65"/>
    </row>
    <row r="5" spans="1:63" ht="15.75" thickBot="1">
      <c r="A5" s="321"/>
      <c r="B5" s="53" t="s">
        <v>142</v>
      </c>
      <c r="C5" s="66" t="s">
        <v>143</v>
      </c>
      <c r="D5" s="67" t="s">
        <v>144</v>
      </c>
      <c r="E5" s="67" t="s">
        <v>144</v>
      </c>
      <c r="F5" s="67" t="s">
        <v>144</v>
      </c>
      <c r="G5" s="67" t="s">
        <v>144</v>
      </c>
      <c r="H5" s="67" t="s">
        <v>144</v>
      </c>
      <c r="I5" s="67" t="s">
        <v>144</v>
      </c>
      <c r="J5" s="67" t="s">
        <v>144</v>
      </c>
      <c r="K5" s="67" t="s">
        <v>144</v>
      </c>
      <c r="L5" s="67" t="s">
        <v>145</v>
      </c>
      <c r="M5" s="67" t="s">
        <v>145</v>
      </c>
      <c r="N5" s="142" t="s">
        <v>144</v>
      </c>
      <c r="O5" s="142" t="s">
        <v>144</v>
      </c>
      <c r="P5" s="67" t="s">
        <v>144</v>
      </c>
      <c r="Q5" s="67" t="s">
        <v>144</v>
      </c>
      <c r="R5" s="67" t="s">
        <v>145</v>
      </c>
      <c r="S5" s="67" t="s">
        <v>144</v>
      </c>
      <c r="T5" s="68" t="s">
        <v>146</v>
      </c>
      <c r="U5" s="68" t="s">
        <v>146</v>
      </c>
      <c r="V5" s="69"/>
      <c r="W5" s="42"/>
      <c r="X5" s="69"/>
      <c r="Y5" s="68"/>
      <c r="Z5" s="23"/>
      <c r="AA5" s="58"/>
      <c r="AB5" s="58"/>
      <c r="AC5" s="58"/>
      <c r="AD5" s="58"/>
      <c r="AE5" s="58"/>
      <c r="AF5" s="24"/>
      <c r="AG5" s="68"/>
      <c r="AH5" s="68"/>
      <c r="AI5" s="68"/>
      <c r="AJ5" s="32"/>
      <c r="AK5" s="32"/>
      <c r="AL5" s="32"/>
      <c r="AM5" s="33"/>
      <c r="AN5" s="58"/>
      <c r="AO5" s="33"/>
      <c r="AP5" s="66"/>
      <c r="AQ5" s="54"/>
      <c r="AR5" s="70"/>
      <c r="AS5" s="33"/>
      <c r="AT5" s="33"/>
      <c r="AU5" s="34"/>
      <c r="AV5" s="61"/>
      <c r="AW5" s="58"/>
      <c r="AX5" s="33"/>
      <c r="AY5" s="33"/>
      <c r="AZ5" s="33"/>
      <c r="BA5" s="71"/>
      <c r="BB5" s="72"/>
      <c r="BC5" s="73"/>
      <c r="BD5" s="66"/>
      <c r="BE5" s="34"/>
      <c r="BF5" s="66"/>
      <c r="BG5" s="66"/>
      <c r="BH5" s="66"/>
      <c r="BI5" s="74"/>
      <c r="BJ5" s="38"/>
      <c r="BK5" s="38"/>
    </row>
    <row r="6" spans="1:63" ht="15.75" thickBot="1">
      <c r="A6" s="321"/>
      <c r="B6" s="53" t="s">
        <v>147</v>
      </c>
      <c r="C6" s="54" t="s">
        <v>148</v>
      </c>
      <c r="D6" s="10"/>
      <c r="E6" s="75"/>
      <c r="F6" s="58"/>
      <c r="G6" s="58"/>
      <c r="H6" s="58"/>
      <c r="I6" s="58"/>
      <c r="J6" s="58"/>
      <c r="K6" s="58"/>
      <c r="L6" s="58"/>
      <c r="M6" s="58"/>
      <c r="N6" s="143"/>
      <c r="O6" s="144"/>
      <c r="P6" s="58"/>
      <c r="Q6" s="58"/>
      <c r="R6" s="23"/>
      <c r="S6" s="23"/>
      <c r="T6" s="23"/>
      <c r="U6" s="23"/>
      <c r="V6" s="42"/>
      <c r="W6" s="42"/>
      <c r="X6" s="42"/>
      <c r="Y6" s="23"/>
      <c r="Z6" s="23"/>
      <c r="AA6" s="23"/>
      <c r="AB6" s="23"/>
      <c r="AC6" s="23"/>
      <c r="AD6" s="23"/>
      <c r="AE6" s="23"/>
      <c r="AF6" s="24"/>
      <c r="AG6" s="23"/>
      <c r="AH6" s="23"/>
      <c r="AI6" s="23"/>
      <c r="AJ6" s="32"/>
      <c r="AK6" s="32"/>
      <c r="AL6" s="32"/>
      <c r="AM6" s="33"/>
      <c r="AN6" s="23"/>
      <c r="AO6" s="76"/>
      <c r="AP6" s="66"/>
      <c r="AQ6" s="54"/>
      <c r="AR6" s="70"/>
      <c r="AS6" s="33"/>
      <c r="AT6" s="33"/>
      <c r="AU6" s="34"/>
      <c r="AV6" s="61"/>
      <c r="AW6" s="58"/>
      <c r="AX6" s="33"/>
      <c r="AY6" s="33"/>
      <c r="AZ6" s="33"/>
      <c r="BA6" s="71"/>
      <c r="BB6" s="72"/>
      <c r="BC6" s="77"/>
      <c r="BD6" s="54"/>
      <c r="BE6" s="34"/>
      <c r="BF6" s="54"/>
      <c r="BG6" s="54"/>
      <c r="BH6" s="54"/>
      <c r="BI6" s="64"/>
      <c r="BJ6" s="38"/>
      <c r="BK6" s="38"/>
    </row>
    <row r="7" spans="1:63" ht="25.5">
      <c r="A7" s="321"/>
      <c r="B7" s="78" t="s">
        <v>149</v>
      </c>
      <c r="C7" s="66" t="s">
        <v>150</v>
      </c>
      <c r="D7" s="141" t="s">
        <v>151</v>
      </c>
      <c r="E7" s="141" t="s">
        <v>151</v>
      </c>
      <c r="F7" s="55" t="s">
        <v>151</v>
      </c>
      <c r="G7" s="55" t="s">
        <v>151</v>
      </c>
      <c r="H7" s="55" t="s">
        <v>151</v>
      </c>
      <c r="I7" s="141" t="s">
        <v>151</v>
      </c>
      <c r="J7" s="141" t="s">
        <v>151</v>
      </c>
      <c r="K7" s="55" t="s">
        <v>151</v>
      </c>
      <c r="L7" s="141" t="s">
        <v>151</v>
      </c>
      <c r="M7" s="55" t="s">
        <v>151</v>
      </c>
      <c r="N7" s="141" t="s">
        <v>151</v>
      </c>
      <c r="O7" s="141" t="s">
        <v>151</v>
      </c>
      <c r="P7" s="141" t="s">
        <v>151</v>
      </c>
      <c r="Q7" s="141" t="s">
        <v>151</v>
      </c>
      <c r="R7" s="55" t="s">
        <v>151</v>
      </c>
      <c r="S7" s="55" t="s">
        <v>151</v>
      </c>
      <c r="T7" s="55" t="s">
        <v>151</v>
      </c>
      <c r="U7" s="141" t="s">
        <v>151</v>
      </c>
      <c r="V7" s="54"/>
      <c r="W7" s="54"/>
      <c r="X7" s="54"/>
      <c r="Y7" s="54"/>
      <c r="Z7" s="54"/>
      <c r="AA7" s="54"/>
      <c r="AB7" s="54"/>
      <c r="AC7" s="54"/>
      <c r="AD7" s="54"/>
      <c r="AE7" s="54"/>
      <c r="AF7" s="79"/>
      <c r="AG7" s="54"/>
      <c r="AH7" s="54"/>
      <c r="AI7" s="54"/>
      <c r="AJ7" s="59"/>
      <c r="AK7" s="59"/>
      <c r="AL7" s="59"/>
      <c r="AM7" s="59"/>
      <c r="AN7" s="80"/>
      <c r="AO7" s="54"/>
      <c r="AP7" s="54"/>
      <c r="AQ7" s="54"/>
      <c r="AR7" s="54"/>
      <c r="AS7" s="54"/>
      <c r="AT7" s="54"/>
      <c r="AU7" s="54"/>
      <c r="AV7" s="54"/>
      <c r="AW7" s="54"/>
      <c r="AX7" s="54"/>
      <c r="AY7" s="54"/>
      <c r="AZ7" s="54"/>
      <c r="BA7" s="54"/>
      <c r="BB7" s="54"/>
      <c r="BC7" s="54"/>
      <c r="BD7" s="66"/>
      <c r="BE7" s="51"/>
      <c r="BF7" s="66"/>
      <c r="BG7" s="66"/>
      <c r="BH7" s="66"/>
      <c r="BI7" s="74"/>
      <c r="BJ7" s="81"/>
      <c r="BK7" s="81"/>
    </row>
    <row r="8" spans="1:63">
      <c r="A8" s="321"/>
      <c r="B8" s="78" t="s">
        <v>152</v>
      </c>
      <c r="C8" s="82" t="s">
        <v>153</v>
      </c>
      <c r="D8" s="83" t="s">
        <v>154</v>
      </c>
      <c r="E8" s="83" t="s">
        <v>154</v>
      </c>
      <c r="F8" s="83" t="s">
        <v>154</v>
      </c>
      <c r="G8" s="83" t="s">
        <v>154</v>
      </c>
      <c r="H8" s="83" t="s">
        <v>154</v>
      </c>
      <c r="I8" s="83" t="s">
        <v>154</v>
      </c>
      <c r="J8" s="83" t="s">
        <v>154</v>
      </c>
      <c r="K8" s="83" t="s">
        <v>154</v>
      </c>
      <c r="L8" s="83" t="s">
        <v>154</v>
      </c>
      <c r="M8" s="83" t="s">
        <v>154</v>
      </c>
      <c r="N8" s="145" t="s">
        <v>154</v>
      </c>
      <c r="O8" s="145" t="s">
        <v>154</v>
      </c>
      <c r="P8" s="83" t="s">
        <v>154</v>
      </c>
      <c r="Q8" s="83" t="s">
        <v>154</v>
      </c>
      <c r="R8" s="83" t="s">
        <v>154</v>
      </c>
      <c r="S8" s="83" t="s">
        <v>154</v>
      </c>
      <c r="T8" s="84" t="s">
        <v>155</v>
      </c>
      <c r="U8" s="84" t="s">
        <v>155</v>
      </c>
      <c r="V8" s="85"/>
      <c r="W8" s="86"/>
      <c r="X8" s="85"/>
      <c r="Y8" s="87"/>
      <c r="Z8" s="88"/>
      <c r="AA8" s="89"/>
      <c r="AB8" s="89"/>
      <c r="AC8" s="89"/>
      <c r="AD8" s="89"/>
      <c r="AE8" s="90"/>
      <c r="AF8" s="88"/>
      <c r="AG8" s="87"/>
      <c r="AH8" s="87"/>
      <c r="AI8" s="87"/>
      <c r="AJ8" s="59"/>
      <c r="AK8" s="91"/>
      <c r="AL8" s="91"/>
      <c r="AM8" s="91"/>
      <c r="AN8" s="90"/>
      <c r="AO8" s="58"/>
      <c r="AP8" s="34"/>
      <c r="AQ8" s="58"/>
      <c r="AR8" s="33"/>
      <c r="AS8" s="33"/>
      <c r="AT8" s="33"/>
      <c r="AU8" s="34"/>
      <c r="AV8" s="61"/>
      <c r="AW8" s="58"/>
      <c r="AX8" s="33"/>
      <c r="AY8" s="33"/>
      <c r="AZ8" s="33"/>
      <c r="BA8" s="92"/>
      <c r="BB8" s="93"/>
      <c r="BC8" s="87"/>
      <c r="BD8" s="82"/>
      <c r="BE8" s="94"/>
      <c r="BF8" s="82"/>
      <c r="BG8" s="82"/>
      <c r="BH8" s="82"/>
      <c r="BI8" s="82"/>
      <c r="BJ8" s="38"/>
      <c r="BK8" s="38"/>
    </row>
    <row r="9" spans="1:63">
      <c r="A9" s="321"/>
      <c r="B9" s="78" t="s">
        <v>156</v>
      </c>
      <c r="C9" s="95" t="s">
        <v>157</v>
      </c>
      <c r="D9" s="83" t="s">
        <v>158</v>
      </c>
      <c r="E9" s="83" t="s">
        <v>158</v>
      </c>
      <c r="F9" s="83" t="s">
        <v>158</v>
      </c>
      <c r="G9" s="83" t="s">
        <v>158</v>
      </c>
      <c r="H9" s="83" t="s">
        <v>158</v>
      </c>
      <c r="I9" s="83" t="s">
        <v>158</v>
      </c>
      <c r="J9" s="83" t="s">
        <v>158</v>
      </c>
      <c r="K9" s="83" t="s">
        <v>158</v>
      </c>
      <c r="L9" s="83" t="s">
        <v>158</v>
      </c>
      <c r="M9" s="83" t="s">
        <v>158</v>
      </c>
      <c r="N9" s="145" t="s">
        <v>158</v>
      </c>
      <c r="O9" s="145" t="s">
        <v>158</v>
      </c>
      <c r="P9" s="83" t="s">
        <v>158</v>
      </c>
      <c r="Q9" s="83" t="s">
        <v>158</v>
      </c>
      <c r="R9" s="83" t="s">
        <v>158</v>
      </c>
      <c r="S9" s="83" t="s">
        <v>158</v>
      </c>
      <c r="T9" s="84"/>
      <c r="U9" s="84"/>
      <c r="V9" s="85"/>
      <c r="W9" s="86"/>
      <c r="X9" s="85"/>
      <c r="Y9" s="87"/>
      <c r="Z9" s="88"/>
      <c r="AA9" s="89"/>
      <c r="AB9" s="89"/>
      <c r="AC9" s="89"/>
      <c r="AD9" s="89"/>
      <c r="AE9" s="90"/>
      <c r="AF9" s="23"/>
      <c r="AG9" s="87"/>
      <c r="AH9" s="87"/>
      <c r="AI9" s="87"/>
      <c r="AJ9" s="59"/>
      <c r="AK9" s="91"/>
      <c r="AL9" s="91"/>
      <c r="AM9" s="91"/>
      <c r="AN9" s="90"/>
      <c r="AO9" s="58"/>
      <c r="AP9" s="34"/>
      <c r="AQ9" s="96"/>
      <c r="AR9" s="33"/>
      <c r="AS9" s="33"/>
      <c r="AT9" s="33"/>
      <c r="AU9" s="34"/>
      <c r="AV9" s="61"/>
      <c r="AW9" s="58"/>
      <c r="AX9" s="33"/>
      <c r="AY9" s="33"/>
      <c r="AZ9" s="33"/>
      <c r="BA9" s="33"/>
      <c r="BB9" s="61"/>
      <c r="BC9" s="58"/>
      <c r="BD9" s="95"/>
      <c r="BE9" s="94"/>
      <c r="BF9" s="95"/>
      <c r="BG9" s="95"/>
      <c r="BH9" s="95"/>
      <c r="BI9" s="95"/>
      <c r="BJ9" s="38"/>
      <c r="BK9" s="38"/>
    </row>
    <row r="10" spans="1:63">
      <c r="A10" s="321"/>
      <c r="B10" s="78" t="s">
        <v>159</v>
      </c>
      <c r="C10" s="95"/>
      <c r="D10" s="83"/>
      <c r="E10" s="97"/>
      <c r="F10" s="23"/>
      <c r="G10" s="23"/>
      <c r="H10" s="23"/>
      <c r="I10" s="23"/>
      <c r="J10" s="23"/>
      <c r="K10" s="23"/>
      <c r="L10" s="23"/>
      <c r="M10" s="23"/>
      <c r="N10" s="146"/>
      <c r="O10" s="147"/>
      <c r="P10" s="23"/>
      <c r="Q10" s="23"/>
      <c r="R10" s="98"/>
      <c r="S10" s="23"/>
      <c r="T10" s="84"/>
      <c r="U10" s="84"/>
      <c r="V10" s="85"/>
      <c r="W10" s="86"/>
      <c r="X10" s="85"/>
      <c r="Y10" s="87"/>
      <c r="Z10" s="23"/>
      <c r="AA10" s="23"/>
      <c r="AB10" s="23"/>
      <c r="AC10" s="23"/>
      <c r="AD10" s="23"/>
      <c r="AE10" s="29"/>
      <c r="AF10" s="23"/>
      <c r="AG10" s="87"/>
      <c r="AH10" s="87"/>
      <c r="AI10" s="87"/>
      <c r="AJ10" s="32"/>
      <c r="AK10" s="32"/>
      <c r="AL10" s="32"/>
      <c r="AM10" s="33"/>
      <c r="AN10" s="29"/>
      <c r="AO10" s="58"/>
      <c r="AP10" s="34"/>
      <c r="AQ10" s="58"/>
      <c r="AR10" s="33"/>
      <c r="AS10" s="33"/>
      <c r="AT10" s="33"/>
      <c r="AU10" s="34"/>
      <c r="AV10" s="61"/>
      <c r="AW10" s="99"/>
      <c r="AX10" s="33"/>
      <c r="AY10" s="33"/>
      <c r="AZ10" s="33"/>
      <c r="BA10" s="38"/>
      <c r="BB10" s="93"/>
      <c r="BC10" s="87"/>
      <c r="BD10" s="95"/>
      <c r="BE10" s="29"/>
      <c r="BF10" s="95"/>
      <c r="BG10" s="95"/>
      <c r="BH10" s="95"/>
      <c r="BI10" s="95"/>
      <c r="BJ10" s="38"/>
      <c r="BK10" s="38"/>
    </row>
    <row r="11" spans="1:63">
      <c r="A11" s="321"/>
      <c r="B11" s="78" t="s">
        <v>160</v>
      </c>
      <c r="C11" s="100" t="s">
        <v>161</v>
      </c>
      <c r="D11" s="83"/>
      <c r="E11" s="97"/>
      <c r="F11" s="23"/>
      <c r="G11" s="23"/>
      <c r="H11" s="23"/>
      <c r="I11" s="23"/>
      <c r="J11" s="23"/>
      <c r="K11" s="23"/>
      <c r="L11" s="23"/>
      <c r="M11" s="23"/>
      <c r="N11" s="146"/>
      <c r="O11" s="147"/>
      <c r="P11" s="23"/>
      <c r="Q11" s="23"/>
      <c r="R11" s="98"/>
      <c r="S11" s="23"/>
      <c r="T11" s="84"/>
      <c r="U11" s="84"/>
      <c r="V11" s="85"/>
      <c r="W11" s="86"/>
      <c r="X11" s="85"/>
      <c r="Y11" s="87"/>
      <c r="Z11" s="23"/>
      <c r="AA11" s="23"/>
      <c r="AB11" s="23"/>
      <c r="AC11" s="23"/>
      <c r="AD11" s="23"/>
      <c r="AE11" s="29"/>
      <c r="AF11" s="23"/>
      <c r="AG11" s="87"/>
      <c r="AH11" s="87"/>
      <c r="AI11" s="87"/>
      <c r="AJ11" s="32"/>
      <c r="AK11" s="32"/>
      <c r="AL11" s="32"/>
      <c r="AM11" s="33"/>
      <c r="AN11" s="29"/>
      <c r="AO11" s="58"/>
      <c r="AP11" s="34"/>
      <c r="AQ11" s="58"/>
      <c r="AR11" s="33"/>
      <c r="AS11" s="33"/>
      <c r="AT11" s="33"/>
      <c r="AU11" s="34"/>
      <c r="AV11" s="61"/>
      <c r="AW11" s="99"/>
      <c r="AX11" s="33"/>
      <c r="AY11" s="33"/>
      <c r="AZ11" s="33"/>
      <c r="BA11" s="38"/>
      <c r="BB11" s="101"/>
      <c r="BC11" s="87"/>
      <c r="BD11" s="100"/>
      <c r="BE11" s="29"/>
      <c r="BF11" s="100"/>
      <c r="BG11" s="100"/>
      <c r="BH11" s="100"/>
      <c r="BI11" s="95"/>
      <c r="BJ11" s="38"/>
      <c r="BK11" s="38"/>
    </row>
    <row r="12" spans="1:63" ht="15.75" thickBot="1">
      <c r="A12" s="321"/>
      <c r="B12" s="78" t="s">
        <v>162</v>
      </c>
      <c r="C12" s="102"/>
      <c r="D12" s="116"/>
      <c r="E12" s="103"/>
      <c r="F12" s="23"/>
      <c r="G12" s="23"/>
      <c r="H12" s="23"/>
      <c r="I12" s="23"/>
      <c r="J12" s="23"/>
      <c r="K12" s="23"/>
      <c r="L12" s="23"/>
      <c r="M12" s="23"/>
      <c r="N12" s="146"/>
      <c r="O12" s="147"/>
      <c r="P12" s="23"/>
      <c r="Q12" s="23"/>
      <c r="R12" s="104"/>
      <c r="S12" s="23"/>
      <c r="T12" s="30"/>
      <c r="U12" s="30"/>
      <c r="V12" s="105"/>
      <c r="W12" s="46"/>
      <c r="X12" s="105"/>
      <c r="Y12" s="30"/>
      <c r="Z12" s="23"/>
      <c r="AA12" s="23"/>
      <c r="AB12" s="23"/>
      <c r="AC12" s="23"/>
      <c r="AD12" s="42"/>
      <c r="AE12" s="51"/>
      <c r="AF12" s="46"/>
      <c r="AG12" s="30"/>
      <c r="AH12" s="30"/>
      <c r="AI12" s="30"/>
      <c r="AJ12" s="32"/>
      <c r="AK12" s="32"/>
      <c r="AL12" s="32"/>
      <c r="AM12" s="33"/>
      <c r="AN12" s="51"/>
      <c r="AO12" s="46"/>
      <c r="AP12" s="34"/>
      <c r="AQ12" s="45"/>
      <c r="AR12" s="33"/>
      <c r="AS12" s="33"/>
      <c r="AT12" s="33"/>
      <c r="AU12" s="34"/>
      <c r="AV12" s="47"/>
      <c r="AW12" s="46"/>
      <c r="AX12" s="33"/>
      <c r="AY12" s="33"/>
      <c r="AZ12" s="33"/>
      <c r="BA12" s="106"/>
      <c r="BB12" s="107"/>
      <c r="BC12" s="108"/>
      <c r="BD12" s="102"/>
      <c r="BE12" s="109"/>
      <c r="BF12" s="102"/>
      <c r="BG12" s="102"/>
      <c r="BH12" s="102"/>
      <c r="BI12" s="110"/>
      <c r="BJ12" s="38"/>
      <c r="BK12" s="38"/>
    </row>
    <row r="13" spans="1:63" ht="15.75" thickBot="1">
      <c r="A13" s="321"/>
      <c r="B13" s="111" t="s">
        <v>163</v>
      </c>
      <c r="C13" s="46" t="s">
        <v>164</v>
      </c>
      <c r="D13" s="148" t="s">
        <v>165</v>
      </c>
      <c r="E13" s="51" t="s">
        <v>166</v>
      </c>
      <c r="F13" s="42" t="s">
        <v>167</v>
      </c>
      <c r="G13" s="42" t="s">
        <v>168</v>
      </c>
      <c r="H13" s="42" t="s">
        <v>169</v>
      </c>
      <c r="I13" s="46" t="s">
        <v>167</v>
      </c>
      <c r="J13" s="123" t="s">
        <v>168</v>
      </c>
      <c r="K13" s="42" t="s">
        <v>169</v>
      </c>
      <c r="L13" s="46" t="s">
        <v>167</v>
      </c>
      <c r="M13" s="42" t="s">
        <v>168</v>
      </c>
      <c r="N13" s="167" t="s">
        <v>168</v>
      </c>
      <c r="O13" s="167" t="s">
        <v>169</v>
      </c>
      <c r="P13" s="167" t="s">
        <v>169</v>
      </c>
      <c r="Q13" s="46" t="s">
        <v>167</v>
      </c>
      <c r="R13" s="116" t="s">
        <v>169</v>
      </c>
      <c r="S13" s="116" t="s">
        <v>169</v>
      </c>
      <c r="T13" s="174"/>
      <c r="U13" s="42" t="s">
        <v>167</v>
      </c>
      <c r="V13" s="42"/>
      <c r="W13" s="42"/>
      <c r="X13" s="42"/>
      <c r="Y13" s="42"/>
      <c r="Z13" s="23"/>
      <c r="AA13" s="57"/>
      <c r="AB13" s="57"/>
      <c r="AC13" s="57"/>
      <c r="AD13" s="46"/>
      <c r="AE13" s="46"/>
      <c r="AF13" s="112"/>
      <c r="AG13" s="42"/>
      <c r="AH13" s="42"/>
      <c r="AI13" s="42"/>
      <c r="AJ13" s="32"/>
      <c r="AK13" s="32"/>
      <c r="AL13" s="32"/>
      <c r="AM13" s="32"/>
      <c r="AN13" s="46"/>
      <c r="AO13" s="33"/>
      <c r="AP13" s="45"/>
      <c r="AQ13" s="46"/>
      <c r="AR13" s="33"/>
      <c r="AS13" s="44"/>
      <c r="AT13" s="44"/>
      <c r="AU13" s="45"/>
      <c r="AV13" s="47"/>
      <c r="AW13" s="46"/>
      <c r="AX13" s="44"/>
      <c r="AY13" s="44"/>
      <c r="AZ13" s="47"/>
      <c r="BA13" s="113"/>
      <c r="BB13" s="42"/>
      <c r="BC13" s="114"/>
      <c r="BD13" s="46"/>
      <c r="BE13" s="46"/>
      <c r="BF13" s="46"/>
      <c r="BG13" s="46"/>
      <c r="BH13" s="46"/>
      <c r="BI13" s="115"/>
      <c r="BJ13" s="115"/>
      <c r="BK13" s="115"/>
    </row>
    <row r="14" spans="1:63">
      <c r="A14" s="321"/>
      <c r="B14" s="53" t="s">
        <v>170</v>
      </c>
      <c r="C14" s="45" t="s">
        <v>171</v>
      </c>
      <c r="D14" s="116" t="s">
        <v>172</v>
      </c>
      <c r="E14" s="116" t="s">
        <v>172</v>
      </c>
      <c r="F14" s="116" t="s">
        <v>172</v>
      </c>
      <c r="G14" s="116" t="s">
        <v>172</v>
      </c>
      <c r="H14" s="116" t="s">
        <v>172</v>
      </c>
      <c r="I14" s="116" t="s">
        <v>172</v>
      </c>
      <c r="J14" s="116" t="s">
        <v>172</v>
      </c>
      <c r="K14" s="116" t="s">
        <v>172</v>
      </c>
      <c r="L14" s="116" t="s">
        <v>172</v>
      </c>
      <c r="M14" s="116" t="s">
        <v>172</v>
      </c>
      <c r="N14" s="148" t="s">
        <v>172</v>
      </c>
      <c r="O14" s="148" t="s">
        <v>172</v>
      </c>
      <c r="P14" s="116" t="s">
        <v>172</v>
      </c>
      <c r="Q14" s="116" t="s">
        <v>172</v>
      </c>
      <c r="R14" s="116" t="s">
        <v>172</v>
      </c>
      <c r="S14" s="116" t="s">
        <v>172</v>
      </c>
      <c r="T14" s="116" t="s">
        <v>173</v>
      </c>
      <c r="U14" s="116" t="s">
        <v>174</v>
      </c>
      <c r="V14" s="117"/>
      <c r="W14" s="55"/>
      <c r="X14" s="117"/>
      <c r="Y14" s="118"/>
      <c r="Z14" s="23"/>
      <c r="AA14" s="57"/>
      <c r="AB14" s="57"/>
      <c r="AC14" s="57"/>
      <c r="AD14" s="57"/>
      <c r="AE14" s="57"/>
      <c r="AF14" s="24"/>
      <c r="AG14" s="118"/>
      <c r="AH14" s="118"/>
      <c r="AI14" s="118"/>
      <c r="AJ14" s="32"/>
      <c r="AK14" s="32"/>
      <c r="AL14" s="32"/>
      <c r="AM14" s="57"/>
      <c r="AN14" s="57"/>
      <c r="AO14" s="119"/>
      <c r="AP14" s="34"/>
      <c r="AQ14" s="58"/>
      <c r="AR14" s="33"/>
      <c r="AS14" s="119"/>
      <c r="AT14" s="33"/>
      <c r="AU14" s="34"/>
      <c r="AV14" s="61"/>
      <c r="AW14" s="58"/>
      <c r="AX14" s="33"/>
      <c r="AY14" s="33"/>
      <c r="AZ14" s="61"/>
      <c r="BA14" s="120"/>
      <c r="BB14" s="120"/>
      <c r="BC14" s="120"/>
      <c r="BD14" s="45"/>
      <c r="BE14" s="45"/>
      <c r="BF14" s="45"/>
      <c r="BG14" s="45"/>
      <c r="BH14" s="45"/>
      <c r="BI14" s="121"/>
      <c r="BJ14" s="115"/>
      <c r="BK14" s="115"/>
    </row>
    <row r="15" spans="1:63">
      <c r="A15" s="321"/>
      <c r="B15" s="53" t="s">
        <v>175</v>
      </c>
      <c r="C15" s="45" t="s">
        <v>176</v>
      </c>
      <c r="D15" s="116" t="s">
        <v>176</v>
      </c>
      <c r="E15" s="116" t="s">
        <v>176</v>
      </c>
      <c r="F15" s="116" t="s">
        <v>176</v>
      </c>
      <c r="G15" s="116" t="s">
        <v>176</v>
      </c>
      <c r="H15" s="116" t="s">
        <v>176</v>
      </c>
      <c r="I15" s="116" t="s">
        <v>176</v>
      </c>
      <c r="J15" s="116" t="s">
        <v>176</v>
      </c>
      <c r="K15" s="116" t="s">
        <v>176</v>
      </c>
      <c r="L15" s="116" t="s">
        <v>176</v>
      </c>
      <c r="M15" s="116" t="s">
        <v>176</v>
      </c>
      <c r="N15" s="148" t="s">
        <v>176</v>
      </c>
      <c r="O15" s="148" t="s">
        <v>176</v>
      </c>
      <c r="P15" s="116" t="s">
        <v>176</v>
      </c>
      <c r="Q15" s="116" t="s">
        <v>176</v>
      </c>
      <c r="R15" s="116" t="s">
        <v>176</v>
      </c>
      <c r="S15" s="116" t="s">
        <v>176</v>
      </c>
      <c r="T15" s="116" t="s">
        <v>176</v>
      </c>
      <c r="U15" s="116" t="s">
        <v>176</v>
      </c>
      <c r="V15" s="56"/>
      <c r="W15" s="57"/>
      <c r="X15" s="56"/>
      <c r="Y15" s="56"/>
      <c r="Z15" s="23"/>
      <c r="AA15" s="57"/>
      <c r="AB15" s="57"/>
      <c r="AC15" s="57"/>
      <c r="AD15" s="57"/>
      <c r="AE15" s="57"/>
      <c r="AF15" s="122"/>
      <c r="AG15" s="56"/>
      <c r="AH15" s="56"/>
      <c r="AI15" s="56"/>
      <c r="AJ15" s="32"/>
      <c r="AK15" s="59"/>
      <c r="AL15" s="59"/>
      <c r="AM15" s="59"/>
      <c r="AN15" s="57"/>
      <c r="AO15" s="33"/>
      <c r="AP15" s="34"/>
      <c r="AQ15" s="58"/>
      <c r="AR15" s="33"/>
      <c r="AS15" s="33"/>
      <c r="AT15" s="33"/>
      <c r="AU15" s="34"/>
      <c r="AV15" s="61"/>
      <c r="AW15" s="58"/>
      <c r="AX15" s="33"/>
      <c r="AY15" s="33"/>
      <c r="AZ15" s="61"/>
      <c r="BA15" s="114"/>
      <c r="BB15" s="56"/>
      <c r="BC15" s="56"/>
      <c r="BD15" s="45"/>
      <c r="BE15" s="123"/>
      <c r="BF15" s="45"/>
      <c r="BG15" s="45"/>
      <c r="BH15" s="45"/>
      <c r="BI15" s="121"/>
      <c r="BJ15" s="94"/>
      <c r="BK15" s="94"/>
    </row>
    <row r="16" spans="1:63">
      <c r="A16" s="321"/>
      <c r="B16" s="53" t="s">
        <v>177</v>
      </c>
      <c r="C16" s="100" t="s">
        <v>178</v>
      </c>
      <c r="D16" s="123" t="s">
        <v>178</v>
      </c>
      <c r="E16" s="123" t="s">
        <v>178</v>
      </c>
      <c r="F16" s="123" t="s">
        <v>178</v>
      </c>
      <c r="G16" s="123" t="s">
        <v>178</v>
      </c>
      <c r="H16" s="123" t="s">
        <v>178</v>
      </c>
      <c r="I16" s="123" t="s">
        <v>178</v>
      </c>
      <c r="J16" s="123" t="s">
        <v>178</v>
      </c>
      <c r="K16" s="123" t="s">
        <v>178</v>
      </c>
      <c r="L16" s="123" t="s">
        <v>178</v>
      </c>
      <c r="M16" s="123" t="s">
        <v>178</v>
      </c>
      <c r="N16" s="149" t="s">
        <v>178</v>
      </c>
      <c r="O16" s="149" t="s">
        <v>178</v>
      </c>
      <c r="P16" s="123" t="s">
        <v>178</v>
      </c>
      <c r="Q16" s="123" t="s">
        <v>178</v>
      </c>
      <c r="R16" s="123" t="s">
        <v>178</v>
      </c>
      <c r="S16" s="123" t="s">
        <v>178</v>
      </c>
      <c r="T16" s="123" t="s">
        <v>178</v>
      </c>
      <c r="U16" s="123" t="s">
        <v>178</v>
      </c>
      <c r="V16" s="56"/>
      <c r="W16" s="57"/>
      <c r="X16" s="56"/>
      <c r="Y16" s="56"/>
      <c r="Z16" s="23"/>
      <c r="AA16" s="57"/>
      <c r="AB16" s="57"/>
      <c r="AC16" s="57"/>
      <c r="AD16" s="57"/>
      <c r="AE16" s="57"/>
      <c r="AF16" s="122"/>
      <c r="AG16" s="56"/>
      <c r="AH16" s="56"/>
      <c r="AI16" s="56"/>
      <c r="AJ16" s="32"/>
      <c r="AK16" s="32"/>
      <c r="AL16" s="32"/>
      <c r="AM16" s="32"/>
      <c r="AN16" s="57"/>
      <c r="AO16" s="33"/>
      <c r="AP16" s="34"/>
      <c r="AQ16" s="58"/>
      <c r="AR16" s="33"/>
      <c r="AS16" s="33"/>
      <c r="AT16" s="33"/>
      <c r="AU16" s="34"/>
      <c r="AV16" s="61"/>
      <c r="AW16" s="58"/>
      <c r="AX16" s="33"/>
      <c r="AY16" s="33"/>
      <c r="AZ16" s="61"/>
      <c r="BA16" s="124"/>
      <c r="BB16" s="56"/>
      <c r="BC16" s="56"/>
      <c r="BD16" s="100"/>
      <c r="BE16" s="66"/>
      <c r="BF16" s="100"/>
      <c r="BG16" s="100"/>
      <c r="BH16" s="100"/>
      <c r="BI16" s="95"/>
      <c r="BJ16" s="38"/>
      <c r="BK16" s="38"/>
    </row>
    <row r="17" spans="1:63">
      <c r="A17" s="321"/>
      <c r="B17" s="53" t="s">
        <v>179</v>
      </c>
      <c r="C17" s="66" t="s">
        <v>180</v>
      </c>
      <c r="D17" s="10" t="s">
        <v>176</v>
      </c>
      <c r="E17" s="10" t="s">
        <v>176</v>
      </c>
      <c r="F17" s="10" t="s">
        <v>176</v>
      </c>
      <c r="G17" s="10" t="s">
        <v>176</v>
      </c>
      <c r="H17" s="10" t="s">
        <v>176</v>
      </c>
      <c r="I17" s="10" t="s">
        <v>176</v>
      </c>
      <c r="J17" s="10" t="s">
        <v>176</v>
      </c>
      <c r="K17" s="10" t="s">
        <v>176</v>
      </c>
      <c r="L17" s="10" t="s">
        <v>176</v>
      </c>
      <c r="M17" s="10" t="s">
        <v>176</v>
      </c>
      <c r="N17" s="150" t="s">
        <v>176</v>
      </c>
      <c r="O17" s="150" t="s">
        <v>176</v>
      </c>
      <c r="P17" s="10" t="s">
        <v>176</v>
      </c>
      <c r="Q17" s="10" t="s">
        <v>176</v>
      </c>
      <c r="R17" s="10" t="s">
        <v>176</v>
      </c>
      <c r="S17" s="10" t="s">
        <v>176</v>
      </c>
      <c r="T17" s="10" t="s">
        <v>176</v>
      </c>
      <c r="U17" s="10" t="s">
        <v>176</v>
      </c>
      <c r="V17" s="56"/>
      <c r="W17" s="57"/>
      <c r="X17" s="56"/>
      <c r="Y17" s="56"/>
      <c r="Z17" s="104"/>
      <c r="AA17" s="23"/>
      <c r="AB17" s="23"/>
      <c r="AC17" s="23"/>
      <c r="AD17" s="23"/>
      <c r="AE17" s="23"/>
      <c r="AF17" s="10"/>
      <c r="AG17" s="56"/>
      <c r="AH17" s="56"/>
      <c r="AI17" s="56"/>
      <c r="AJ17" s="125"/>
      <c r="AK17" s="59"/>
      <c r="AL17" s="59"/>
      <c r="AM17" s="33"/>
      <c r="AN17" s="23"/>
      <c r="AO17" s="33"/>
      <c r="AP17" s="34"/>
      <c r="AQ17" s="46"/>
      <c r="AR17" s="44"/>
      <c r="AS17" s="33"/>
      <c r="AT17" s="33"/>
      <c r="AU17" s="45"/>
      <c r="AV17" s="47"/>
      <c r="AW17" s="46"/>
      <c r="AX17" s="33"/>
      <c r="AY17" s="44"/>
      <c r="AZ17" s="47"/>
      <c r="BA17" s="30"/>
      <c r="BB17" s="56"/>
      <c r="BC17" s="56"/>
      <c r="BD17" s="66"/>
      <c r="BE17" s="66"/>
      <c r="BF17" s="66"/>
      <c r="BG17" s="66"/>
      <c r="BH17" s="66"/>
      <c r="BI17" s="74"/>
      <c r="BJ17" s="38"/>
      <c r="BK17" s="38"/>
    </row>
    <row r="18" spans="1:63">
      <c r="A18" s="321"/>
      <c r="B18" s="53" t="s">
        <v>181</v>
      </c>
      <c r="C18" s="34"/>
      <c r="D18" s="10" t="s">
        <v>176</v>
      </c>
      <c r="E18" s="10" t="s">
        <v>176</v>
      </c>
      <c r="F18" s="10" t="s">
        <v>176</v>
      </c>
      <c r="G18" s="10" t="s">
        <v>176</v>
      </c>
      <c r="H18" s="10" t="s">
        <v>176</v>
      </c>
      <c r="I18" s="10" t="s">
        <v>176</v>
      </c>
      <c r="J18" s="10" t="s">
        <v>176</v>
      </c>
      <c r="K18" s="10" t="s">
        <v>176</v>
      </c>
      <c r="L18" s="10" t="s">
        <v>176</v>
      </c>
      <c r="M18" s="10" t="s">
        <v>176</v>
      </c>
      <c r="N18" s="150" t="s">
        <v>176</v>
      </c>
      <c r="O18" s="150" t="s">
        <v>176</v>
      </c>
      <c r="P18" s="10" t="s">
        <v>176</v>
      </c>
      <c r="Q18" s="10" t="s">
        <v>176</v>
      </c>
      <c r="R18" s="10" t="s">
        <v>176</v>
      </c>
      <c r="S18" s="10" t="s">
        <v>176</v>
      </c>
      <c r="T18" s="10" t="s">
        <v>176</v>
      </c>
      <c r="U18" s="10" t="s">
        <v>176</v>
      </c>
      <c r="V18" s="117"/>
      <c r="W18" s="55"/>
      <c r="X18" s="117"/>
      <c r="Y18" s="118"/>
      <c r="Z18" s="104"/>
      <c r="AA18" s="23"/>
      <c r="AB18" s="23"/>
      <c r="AC18" s="23"/>
      <c r="AD18" s="23"/>
      <c r="AE18" s="23"/>
      <c r="AF18" s="10"/>
      <c r="AG18" s="118"/>
      <c r="AH18" s="118"/>
      <c r="AI18" s="118"/>
      <c r="AJ18" s="125"/>
      <c r="AK18" s="126"/>
      <c r="AL18" s="126"/>
      <c r="AM18" s="126"/>
      <c r="AN18" s="23"/>
      <c r="AO18" s="33"/>
      <c r="AP18" s="123"/>
      <c r="AQ18" s="58"/>
      <c r="AR18" s="44"/>
      <c r="AS18" s="33"/>
      <c r="AT18" s="33"/>
      <c r="AU18" s="34"/>
      <c r="AV18" s="61"/>
      <c r="AW18" s="58"/>
      <c r="AX18" s="33"/>
      <c r="AY18" s="33"/>
      <c r="AZ18" s="61"/>
      <c r="BA18" s="68"/>
      <c r="BB18" s="118"/>
      <c r="BC18" s="118"/>
      <c r="BD18" s="34"/>
      <c r="BE18" s="66"/>
      <c r="BF18" s="34"/>
      <c r="BG18" s="34"/>
      <c r="BH18" s="34"/>
      <c r="BI18" s="82"/>
      <c r="BJ18" s="38"/>
      <c r="BK18" s="38"/>
    </row>
    <row r="19" spans="1:63">
      <c r="A19" s="321"/>
      <c r="B19" s="53" t="s">
        <v>182</v>
      </c>
      <c r="C19" s="66" t="s">
        <v>178</v>
      </c>
      <c r="D19" s="10" t="s">
        <v>178</v>
      </c>
      <c r="E19" s="10" t="s">
        <v>178</v>
      </c>
      <c r="F19" s="10" t="s">
        <v>178</v>
      </c>
      <c r="G19" s="10" t="s">
        <v>178</v>
      </c>
      <c r="H19" s="10" t="s">
        <v>178</v>
      </c>
      <c r="I19" s="10" t="s">
        <v>178</v>
      </c>
      <c r="J19" s="10" t="s">
        <v>178</v>
      </c>
      <c r="K19" s="10" t="s">
        <v>178</v>
      </c>
      <c r="L19" s="10" t="s">
        <v>178</v>
      </c>
      <c r="M19" s="10" t="s">
        <v>178</v>
      </c>
      <c r="N19" s="150" t="s">
        <v>178</v>
      </c>
      <c r="O19" s="150" t="s">
        <v>178</v>
      </c>
      <c r="P19" s="10" t="s">
        <v>178</v>
      </c>
      <c r="Q19" s="10" t="s">
        <v>178</v>
      </c>
      <c r="R19" s="10" t="s">
        <v>178</v>
      </c>
      <c r="S19" s="10" t="s">
        <v>178</v>
      </c>
      <c r="T19" s="10" t="s">
        <v>178</v>
      </c>
      <c r="U19" s="10" t="s">
        <v>178</v>
      </c>
      <c r="V19" s="56"/>
      <c r="W19" s="57"/>
      <c r="X19" s="56"/>
      <c r="Y19" s="56"/>
      <c r="Z19" s="46"/>
      <c r="AA19" s="23"/>
      <c r="AB19" s="23"/>
      <c r="AC19" s="23"/>
      <c r="AD19" s="23"/>
      <c r="AE19" s="23"/>
      <c r="AF19" s="10"/>
      <c r="AG19" s="56"/>
      <c r="AH19" s="56"/>
      <c r="AI19" s="56"/>
      <c r="AJ19" s="127"/>
      <c r="AK19" s="59"/>
      <c r="AL19" s="59"/>
      <c r="AM19" s="59"/>
      <c r="AN19" s="23"/>
      <c r="AO19" s="33"/>
      <c r="AP19" s="34"/>
      <c r="AQ19" s="58"/>
      <c r="AR19" s="33"/>
      <c r="AS19" s="33"/>
      <c r="AT19" s="33"/>
      <c r="AU19" s="34"/>
      <c r="AV19" s="61"/>
      <c r="AW19" s="58"/>
      <c r="AX19" s="33"/>
      <c r="AY19" s="33"/>
      <c r="AZ19" s="61"/>
      <c r="BA19" s="30"/>
      <c r="BB19" s="56"/>
      <c r="BC19" s="56"/>
      <c r="BD19" s="66"/>
      <c r="BE19" s="123"/>
      <c r="BF19" s="66"/>
      <c r="BG19" s="66"/>
      <c r="BH19" s="66"/>
      <c r="BI19" s="74"/>
      <c r="BJ19" s="38"/>
      <c r="BK19" s="38"/>
    </row>
    <row r="20" spans="1:63">
      <c r="A20" s="321"/>
      <c r="B20" s="53" t="s">
        <v>183</v>
      </c>
      <c r="C20" s="66" t="s">
        <v>180</v>
      </c>
      <c r="D20" s="116" t="s">
        <v>178</v>
      </c>
      <c r="E20" s="116" t="s">
        <v>178</v>
      </c>
      <c r="F20" s="116" t="s">
        <v>178</v>
      </c>
      <c r="G20" s="116" t="s">
        <v>178</v>
      </c>
      <c r="H20" s="116" t="s">
        <v>178</v>
      </c>
      <c r="I20" s="116" t="s">
        <v>178</v>
      </c>
      <c r="J20" s="116" t="s">
        <v>178</v>
      </c>
      <c r="K20" s="116" t="s">
        <v>178</v>
      </c>
      <c r="L20" s="116" t="s">
        <v>178</v>
      </c>
      <c r="M20" s="116" t="s">
        <v>178</v>
      </c>
      <c r="N20" s="148" t="s">
        <v>178</v>
      </c>
      <c r="O20" s="148" t="s">
        <v>178</v>
      </c>
      <c r="P20" s="116" t="s">
        <v>178</v>
      </c>
      <c r="Q20" s="116" t="s">
        <v>178</v>
      </c>
      <c r="R20" s="116" t="s">
        <v>178</v>
      </c>
      <c r="S20" s="116" t="s">
        <v>178</v>
      </c>
      <c r="T20" s="116" t="s">
        <v>178</v>
      </c>
      <c r="U20" s="116" t="s">
        <v>178</v>
      </c>
      <c r="V20" s="56"/>
      <c r="W20" s="57"/>
      <c r="X20" s="56"/>
      <c r="Y20" s="56"/>
      <c r="Z20" s="54"/>
      <c r="AA20" s="57"/>
      <c r="AB20" s="57"/>
      <c r="AC20" s="57"/>
      <c r="AD20" s="57"/>
      <c r="AE20" s="57"/>
      <c r="AF20" s="122"/>
      <c r="AG20" s="56"/>
      <c r="AH20" s="56"/>
      <c r="AI20" s="56"/>
      <c r="AJ20" s="59"/>
      <c r="AK20" s="59"/>
      <c r="AL20" s="59"/>
      <c r="AM20" s="59"/>
      <c r="AN20" s="57"/>
      <c r="AO20" s="33"/>
      <c r="AP20" s="34"/>
      <c r="AQ20" s="58"/>
      <c r="AR20" s="33"/>
      <c r="AS20" s="33"/>
      <c r="AT20" s="33"/>
      <c r="AU20" s="34"/>
      <c r="AV20" s="61"/>
      <c r="AW20" s="58"/>
      <c r="AX20" s="33"/>
      <c r="AY20" s="33"/>
      <c r="AZ20" s="61"/>
      <c r="BA20" s="30"/>
      <c r="BB20" s="56"/>
      <c r="BC20" s="56"/>
      <c r="BD20" s="66"/>
      <c r="BE20" s="66"/>
      <c r="BF20" s="66"/>
      <c r="BG20" s="66"/>
      <c r="BH20" s="66"/>
      <c r="BI20" s="74"/>
      <c r="BJ20" s="38"/>
      <c r="BK20" s="38"/>
    </row>
    <row r="21" spans="1:63">
      <c r="A21" s="321"/>
      <c r="B21" s="53" t="s">
        <v>184</v>
      </c>
      <c r="C21" s="100" t="s">
        <v>185</v>
      </c>
      <c r="D21" s="116" t="s">
        <v>178</v>
      </c>
      <c r="E21" s="116" t="s">
        <v>178</v>
      </c>
      <c r="F21" s="116" t="s">
        <v>178</v>
      </c>
      <c r="G21" s="116" t="s">
        <v>178</v>
      </c>
      <c r="H21" s="116" t="s">
        <v>178</v>
      </c>
      <c r="I21" s="116" t="s">
        <v>178</v>
      </c>
      <c r="J21" s="116" t="s">
        <v>178</v>
      </c>
      <c r="K21" s="116" t="s">
        <v>178</v>
      </c>
      <c r="L21" s="116" t="s">
        <v>178</v>
      </c>
      <c r="M21" s="116" t="s">
        <v>178</v>
      </c>
      <c r="N21" s="148" t="s">
        <v>178</v>
      </c>
      <c r="O21" s="148" t="s">
        <v>178</v>
      </c>
      <c r="P21" s="116" t="s">
        <v>178</v>
      </c>
      <c r="Q21" s="116" t="s">
        <v>178</v>
      </c>
      <c r="R21" s="116" t="s">
        <v>178</v>
      </c>
      <c r="S21" s="116" t="s">
        <v>178</v>
      </c>
      <c r="T21" s="116" t="s">
        <v>178</v>
      </c>
      <c r="U21" s="116" t="s">
        <v>178</v>
      </c>
      <c r="V21" s="56"/>
      <c r="W21" s="57"/>
      <c r="X21" s="56"/>
      <c r="Y21" s="56"/>
      <c r="Z21" s="54"/>
      <c r="AA21" s="57"/>
      <c r="AB21" s="57"/>
      <c r="AC21" s="57"/>
      <c r="AD21" s="57"/>
      <c r="AE21" s="57"/>
      <c r="AF21" s="122"/>
      <c r="AG21" s="56"/>
      <c r="AH21" s="56"/>
      <c r="AI21" s="56"/>
      <c r="AJ21" s="59"/>
      <c r="AK21" s="59"/>
      <c r="AL21" s="59"/>
      <c r="AM21" s="59"/>
      <c r="AN21" s="57"/>
      <c r="AO21" s="33"/>
      <c r="AP21" s="34"/>
      <c r="AQ21" s="58"/>
      <c r="AR21" s="33"/>
      <c r="AS21" s="33"/>
      <c r="AT21" s="33"/>
      <c r="AU21" s="34"/>
      <c r="AV21" s="61"/>
      <c r="AW21" s="58"/>
      <c r="AX21" s="33"/>
      <c r="AY21" s="33"/>
      <c r="AZ21" s="61"/>
      <c r="BA21" s="30"/>
      <c r="BB21" s="56"/>
      <c r="BC21" s="56"/>
      <c r="BD21" s="100"/>
      <c r="BE21" s="66"/>
      <c r="BF21" s="100"/>
      <c r="BG21" s="100"/>
      <c r="BH21" s="100"/>
      <c r="BI21" s="95"/>
      <c r="BJ21" s="38"/>
      <c r="BK21" s="38"/>
    </row>
    <row r="22" spans="1:63">
      <c r="A22" s="321"/>
      <c r="B22" s="53" t="s">
        <v>186</v>
      </c>
      <c r="C22" s="66" t="s">
        <v>180</v>
      </c>
      <c r="D22" s="116" t="s">
        <v>176</v>
      </c>
      <c r="E22" s="116" t="s">
        <v>176</v>
      </c>
      <c r="F22" s="116" t="s">
        <v>176</v>
      </c>
      <c r="G22" s="116" t="s">
        <v>176</v>
      </c>
      <c r="H22" s="116" t="s">
        <v>176</v>
      </c>
      <c r="I22" s="116" t="s">
        <v>176</v>
      </c>
      <c r="J22" s="116" t="s">
        <v>176</v>
      </c>
      <c r="K22" s="116" t="s">
        <v>176</v>
      </c>
      <c r="L22" s="116" t="s">
        <v>176</v>
      </c>
      <c r="M22" s="116" t="s">
        <v>176</v>
      </c>
      <c r="N22" s="148" t="s">
        <v>176</v>
      </c>
      <c r="O22" s="148" t="s">
        <v>176</v>
      </c>
      <c r="P22" s="116" t="s">
        <v>176</v>
      </c>
      <c r="Q22" s="116" t="s">
        <v>176</v>
      </c>
      <c r="R22" s="116" t="s">
        <v>176</v>
      </c>
      <c r="S22" s="116" t="s">
        <v>176</v>
      </c>
      <c r="T22" s="116" t="s">
        <v>176</v>
      </c>
      <c r="U22" s="116" t="s">
        <v>176</v>
      </c>
      <c r="V22" s="56"/>
      <c r="W22" s="57"/>
      <c r="X22" s="56"/>
      <c r="Y22" s="56"/>
      <c r="Z22" s="23"/>
      <c r="AA22" s="57"/>
      <c r="AB22" s="57"/>
      <c r="AC22" s="57"/>
      <c r="AD22" s="57"/>
      <c r="AE22" s="57"/>
      <c r="AF22" s="122"/>
      <c r="AG22" s="56"/>
      <c r="AH22" s="56"/>
      <c r="AI22" s="56"/>
      <c r="AJ22" s="32"/>
      <c r="AK22" s="59"/>
      <c r="AL22" s="59"/>
      <c r="AM22" s="59"/>
      <c r="AN22" s="57"/>
      <c r="AO22" s="33"/>
      <c r="AP22" s="34"/>
      <c r="AQ22" s="58"/>
      <c r="AR22" s="33"/>
      <c r="AS22" s="33"/>
      <c r="AT22" s="33"/>
      <c r="AU22" s="34"/>
      <c r="AV22" s="61"/>
      <c r="AW22" s="58"/>
      <c r="AX22" s="33"/>
      <c r="AY22" s="33"/>
      <c r="AZ22" s="61"/>
      <c r="BA22" s="30"/>
      <c r="BB22" s="56"/>
      <c r="BC22" s="56"/>
      <c r="BD22" s="66"/>
      <c r="BE22" s="66"/>
      <c r="BF22" s="66"/>
      <c r="BG22" s="66"/>
      <c r="BH22" s="66"/>
      <c r="BI22" s="74"/>
      <c r="BJ22" s="38"/>
      <c r="BK22" s="38"/>
    </row>
    <row r="23" spans="1:63">
      <c r="A23" s="321"/>
      <c r="B23" s="53" t="s">
        <v>187</v>
      </c>
      <c r="C23" s="66" t="s">
        <v>180</v>
      </c>
      <c r="D23" s="116" t="s">
        <v>178</v>
      </c>
      <c r="E23" s="116" t="s">
        <v>178</v>
      </c>
      <c r="F23" s="116" t="s">
        <v>178</v>
      </c>
      <c r="G23" s="116" t="s">
        <v>178</v>
      </c>
      <c r="H23" s="116" t="s">
        <v>178</v>
      </c>
      <c r="I23" s="116" t="s">
        <v>178</v>
      </c>
      <c r="J23" s="116" t="s">
        <v>178</v>
      </c>
      <c r="K23" s="116" t="s">
        <v>178</v>
      </c>
      <c r="L23" s="116" t="s">
        <v>178</v>
      </c>
      <c r="M23" s="116" t="s">
        <v>178</v>
      </c>
      <c r="N23" s="148" t="s">
        <v>178</v>
      </c>
      <c r="O23" s="148" t="s">
        <v>178</v>
      </c>
      <c r="P23" s="116" t="s">
        <v>178</v>
      </c>
      <c r="Q23" s="116" t="s">
        <v>178</v>
      </c>
      <c r="R23" s="116" t="s">
        <v>178</v>
      </c>
      <c r="S23" s="116" t="s">
        <v>178</v>
      </c>
      <c r="T23" s="116" t="s">
        <v>178</v>
      </c>
      <c r="U23" s="116" t="s">
        <v>178</v>
      </c>
      <c r="V23" s="56"/>
      <c r="W23" s="57"/>
      <c r="X23" s="56"/>
      <c r="Y23" s="56"/>
      <c r="Z23" s="54"/>
      <c r="AA23" s="57"/>
      <c r="AB23" s="57"/>
      <c r="AC23" s="57"/>
      <c r="AD23" s="57"/>
      <c r="AE23" s="57"/>
      <c r="AF23" s="122"/>
      <c r="AG23" s="56"/>
      <c r="AH23" s="56"/>
      <c r="AI23" s="56"/>
      <c r="AJ23" s="59"/>
      <c r="AK23" s="59"/>
      <c r="AL23" s="59"/>
      <c r="AM23" s="59"/>
      <c r="AN23" s="57"/>
      <c r="AO23" s="33"/>
      <c r="AP23" s="34"/>
      <c r="AQ23" s="58"/>
      <c r="AR23" s="33"/>
      <c r="AS23" s="33"/>
      <c r="AT23" s="33"/>
      <c r="AU23" s="34"/>
      <c r="AV23" s="61"/>
      <c r="AW23" s="58"/>
      <c r="AX23" s="33"/>
      <c r="AY23" s="33"/>
      <c r="AZ23" s="61"/>
      <c r="BA23" s="30"/>
      <c r="BB23" s="56"/>
      <c r="BC23" s="56"/>
      <c r="BD23" s="66"/>
      <c r="BE23" s="66"/>
      <c r="BF23" s="66"/>
      <c r="BG23" s="66"/>
      <c r="BH23" s="66"/>
      <c r="BI23" s="74"/>
      <c r="BJ23" s="38"/>
      <c r="BK23" s="38"/>
    </row>
    <row r="24" spans="1:63">
      <c r="A24" s="321"/>
      <c r="B24" s="53" t="s">
        <v>188</v>
      </c>
      <c r="C24" s="66" t="s">
        <v>180</v>
      </c>
      <c r="D24" s="116" t="s">
        <v>178</v>
      </c>
      <c r="E24" s="116" t="s">
        <v>178</v>
      </c>
      <c r="F24" s="116" t="s">
        <v>178</v>
      </c>
      <c r="G24" s="116" t="s">
        <v>178</v>
      </c>
      <c r="H24" s="116" t="s">
        <v>178</v>
      </c>
      <c r="I24" s="116" t="s">
        <v>178</v>
      </c>
      <c r="J24" s="116" t="s">
        <v>178</v>
      </c>
      <c r="K24" s="116" t="s">
        <v>178</v>
      </c>
      <c r="L24" s="116" t="s">
        <v>178</v>
      </c>
      <c r="M24" s="116" t="s">
        <v>178</v>
      </c>
      <c r="N24" s="148" t="s">
        <v>178</v>
      </c>
      <c r="O24" s="148" t="s">
        <v>178</v>
      </c>
      <c r="P24" s="116" t="s">
        <v>178</v>
      </c>
      <c r="Q24" s="116" t="s">
        <v>178</v>
      </c>
      <c r="R24" s="116" t="s">
        <v>178</v>
      </c>
      <c r="S24" s="116" t="s">
        <v>178</v>
      </c>
      <c r="T24" s="116" t="s">
        <v>178</v>
      </c>
      <c r="U24" s="116" t="s">
        <v>178</v>
      </c>
      <c r="V24" s="56"/>
      <c r="W24" s="57"/>
      <c r="X24" s="56"/>
      <c r="Y24" s="56"/>
      <c r="Z24" s="54"/>
      <c r="AA24" s="57"/>
      <c r="AB24" s="57"/>
      <c r="AC24" s="57"/>
      <c r="AD24" s="57"/>
      <c r="AE24" s="57"/>
      <c r="AF24" s="122"/>
      <c r="AG24" s="56"/>
      <c r="AH24" s="56"/>
      <c r="AI24" s="56"/>
      <c r="AJ24" s="59"/>
      <c r="AK24" s="59"/>
      <c r="AL24" s="59"/>
      <c r="AM24" s="59"/>
      <c r="AN24" s="57"/>
      <c r="AO24" s="33"/>
      <c r="AP24" s="34"/>
      <c r="AQ24" s="58"/>
      <c r="AR24" s="33"/>
      <c r="AS24" s="33"/>
      <c r="AT24" s="33"/>
      <c r="AU24" s="34"/>
      <c r="AV24" s="61"/>
      <c r="AW24" s="58"/>
      <c r="AX24" s="33"/>
      <c r="AY24" s="33"/>
      <c r="AZ24" s="61"/>
      <c r="BA24" s="30"/>
      <c r="BB24" s="56"/>
      <c r="BC24" s="56"/>
      <c r="BD24" s="66"/>
      <c r="BE24" s="66"/>
      <c r="BF24" s="66"/>
      <c r="BG24" s="66"/>
      <c r="BH24" s="66"/>
      <c r="BI24" s="74"/>
      <c r="BJ24" s="38"/>
      <c r="BK24" s="38"/>
    </row>
    <row r="25" spans="1:63">
      <c r="A25" s="322"/>
      <c r="B25" s="128" t="s">
        <v>189</v>
      </c>
      <c r="C25" s="66" t="s">
        <v>180</v>
      </c>
      <c r="D25" s="116" t="s">
        <v>178</v>
      </c>
      <c r="E25" s="116" t="s">
        <v>178</v>
      </c>
      <c r="F25" s="116" t="s">
        <v>178</v>
      </c>
      <c r="G25" s="116" t="s">
        <v>178</v>
      </c>
      <c r="H25" s="116" t="s">
        <v>178</v>
      </c>
      <c r="I25" s="116" t="s">
        <v>178</v>
      </c>
      <c r="J25" s="116" t="s">
        <v>178</v>
      </c>
      <c r="K25" s="116" t="s">
        <v>178</v>
      </c>
      <c r="L25" s="116" t="s">
        <v>178</v>
      </c>
      <c r="M25" s="116" t="s">
        <v>178</v>
      </c>
      <c r="N25" s="148" t="s">
        <v>178</v>
      </c>
      <c r="O25" s="148" t="s">
        <v>178</v>
      </c>
      <c r="P25" s="116" t="s">
        <v>178</v>
      </c>
      <c r="Q25" s="116" t="s">
        <v>178</v>
      </c>
      <c r="R25" s="116" t="s">
        <v>178</v>
      </c>
      <c r="S25" s="116" t="s">
        <v>178</v>
      </c>
      <c r="T25" s="116" t="s">
        <v>178</v>
      </c>
      <c r="U25" s="116" t="s">
        <v>178</v>
      </c>
      <c r="V25" s="85"/>
      <c r="W25" s="86"/>
      <c r="X25" s="85"/>
      <c r="Y25" s="87"/>
      <c r="Z25" s="88"/>
      <c r="AA25" s="57"/>
      <c r="AB25" s="57"/>
      <c r="AC25" s="57"/>
      <c r="AD25" s="57"/>
      <c r="AE25" s="57"/>
      <c r="AF25" s="122"/>
      <c r="AG25" s="87"/>
      <c r="AH25" s="87"/>
      <c r="AI25" s="87"/>
      <c r="AJ25" s="59"/>
      <c r="AK25" s="91"/>
      <c r="AL25" s="91"/>
      <c r="AM25" s="91"/>
      <c r="AN25" s="57"/>
      <c r="AO25" s="33"/>
      <c r="AP25" s="34"/>
      <c r="AQ25" s="58"/>
      <c r="AR25" s="33"/>
      <c r="AS25" s="33"/>
      <c r="AT25" s="33"/>
      <c r="AU25" s="34"/>
      <c r="AV25" s="61"/>
      <c r="AW25" s="58"/>
      <c r="AX25" s="33"/>
      <c r="AY25" s="33"/>
      <c r="AZ25" s="61"/>
      <c r="BA25" s="30"/>
      <c r="BB25" s="87"/>
      <c r="BC25" s="87"/>
      <c r="BD25" s="66"/>
      <c r="BE25" s="66"/>
      <c r="BF25" s="66"/>
      <c r="BG25" s="66"/>
      <c r="BH25" s="66"/>
      <c r="BI25" s="74"/>
      <c r="BJ25" s="38"/>
      <c r="BK25" s="38"/>
    </row>
    <row r="26" spans="1:63">
      <c r="A26" s="323" t="s">
        <v>190</v>
      </c>
      <c r="B26" s="129" t="s">
        <v>136</v>
      </c>
      <c r="C26" s="70" t="s">
        <v>191</v>
      </c>
      <c r="D26" s="161" t="s">
        <v>191</v>
      </c>
      <c r="E26" s="161" t="s">
        <v>191</v>
      </c>
      <c r="F26" s="161" t="s">
        <v>191</v>
      </c>
      <c r="G26" s="161" t="s">
        <v>191</v>
      </c>
      <c r="H26" s="161" t="s">
        <v>191</v>
      </c>
      <c r="I26" s="161" t="s">
        <v>191</v>
      </c>
      <c r="J26" s="161" t="s">
        <v>191</v>
      </c>
      <c r="K26" s="161" t="s">
        <v>191</v>
      </c>
      <c r="L26" s="161" t="s">
        <v>191</v>
      </c>
      <c r="M26" s="161" t="s">
        <v>191</v>
      </c>
      <c r="N26" s="162" t="s">
        <v>191</v>
      </c>
      <c r="O26" s="162" t="s">
        <v>191</v>
      </c>
      <c r="P26" s="161" t="s">
        <v>191</v>
      </c>
      <c r="Q26" s="161" t="s">
        <v>191</v>
      </c>
      <c r="R26" s="161" t="s">
        <v>191</v>
      </c>
      <c r="S26" s="161" t="s">
        <v>191</v>
      </c>
      <c r="T26" s="161" t="s">
        <v>191</v>
      </c>
      <c r="U26" s="161" t="s">
        <v>191</v>
      </c>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row>
    <row r="27" spans="1:63">
      <c r="A27" s="323"/>
      <c r="B27" s="129" t="s">
        <v>192</v>
      </c>
      <c r="C27" s="130" t="s">
        <v>178</v>
      </c>
      <c r="D27" s="123" t="s">
        <v>178</v>
      </c>
      <c r="E27" s="123" t="s">
        <v>178</v>
      </c>
      <c r="F27" s="123" t="s">
        <v>178</v>
      </c>
      <c r="G27" s="123" t="s">
        <v>178</v>
      </c>
      <c r="H27" s="123" t="s">
        <v>178</v>
      </c>
      <c r="I27" s="123" t="s">
        <v>178</v>
      </c>
      <c r="J27" s="123" t="s">
        <v>178</v>
      </c>
      <c r="K27" s="123" t="s">
        <v>178</v>
      </c>
      <c r="L27" s="123" t="s">
        <v>178</v>
      </c>
      <c r="M27" s="123" t="s">
        <v>178</v>
      </c>
      <c r="N27" s="149" t="s">
        <v>178</v>
      </c>
      <c r="O27" s="149" t="s">
        <v>178</v>
      </c>
      <c r="P27" s="123" t="s">
        <v>178</v>
      </c>
      <c r="Q27" s="123" t="s">
        <v>178</v>
      </c>
      <c r="R27" s="123" t="s">
        <v>178</v>
      </c>
      <c r="S27" s="123" t="s">
        <v>178</v>
      </c>
      <c r="T27" s="123" t="s">
        <v>178</v>
      </c>
      <c r="U27" s="123" t="s">
        <v>178</v>
      </c>
      <c r="V27" s="66"/>
      <c r="W27" s="66"/>
      <c r="X27" s="66"/>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row>
    <row r="28" spans="1:63">
      <c r="A28" s="323"/>
      <c r="B28" s="129" t="s">
        <v>193</v>
      </c>
      <c r="C28" s="131" t="s">
        <v>180</v>
      </c>
      <c r="D28" s="163" t="s">
        <v>180</v>
      </c>
      <c r="E28" s="163" t="s">
        <v>180</v>
      </c>
      <c r="F28" s="163" t="s">
        <v>180</v>
      </c>
      <c r="G28" s="163" t="s">
        <v>180</v>
      </c>
      <c r="H28" s="163" t="s">
        <v>180</v>
      </c>
      <c r="I28" s="163" t="s">
        <v>180</v>
      </c>
      <c r="J28" s="163" t="s">
        <v>180</v>
      </c>
      <c r="K28" s="163" t="s">
        <v>180</v>
      </c>
      <c r="L28" s="163" t="s">
        <v>180</v>
      </c>
      <c r="M28" s="163" t="s">
        <v>180</v>
      </c>
      <c r="N28" s="164" t="s">
        <v>180</v>
      </c>
      <c r="O28" s="164" t="s">
        <v>180</v>
      </c>
      <c r="P28" s="163" t="s">
        <v>180</v>
      </c>
      <c r="Q28" s="163" t="s">
        <v>180</v>
      </c>
      <c r="R28" s="163" t="s">
        <v>180</v>
      </c>
      <c r="S28" s="163" t="s">
        <v>180</v>
      </c>
      <c r="T28" s="163" t="s">
        <v>180</v>
      </c>
      <c r="U28" s="163" t="s">
        <v>180</v>
      </c>
      <c r="V28" s="165"/>
      <c r="W28" s="165"/>
      <c r="X28" s="165"/>
      <c r="Y28" s="166"/>
      <c r="Z28" s="166"/>
      <c r="AA28" s="166"/>
      <c r="AB28" s="166"/>
      <c r="AC28" s="166"/>
      <c r="AD28" s="166"/>
      <c r="AE28" s="166"/>
      <c r="AF28" s="166"/>
      <c r="AG28" s="166"/>
      <c r="AH28" s="166"/>
      <c r="AI28" s="166"/>
      <c r="AJ28" s="166"/>
      <c r="AK28" s="166"/>
      <c r="AL28" s="166"/>
      <c r="AM28" s="100"/>
      <c r="AN28" s="100"/>
      <c r="AO28" s="100"/>
      <c r="AP28" s="100"/>
      <c r="AQ28" s="100"/>
      <c r="AR28" s="100"/>
      <c r="AS28" s="100"/>
      <c r="AT28" s="100"/>
      <c r="AU28" s="100"/>
      <c r="AV28" s="100"/>
      <c r="AW28" s="100"/>
      <c r="AX28" s="100"/>
      <c r="AY28" s="100"/>
      <c r="AZ28" s="100"/>
      <c r="BA28" s="100"/>
      <c r="BB28" s="100"/>
      <c r="BC28" s="100"/>
      <c r="BD28" s="100"/>
      <c r="BE28" s="100"/>
      <c r="BF28" s="100"/>
      <c r="BG28" s="100"/>
      <c r="BH28" s="100"/>
      <c r="BI28" s="100"/>
      <c r="BJ28" s="100"/>
      <c r="BK28" s="100"/>
    </row>
    <row r="29" spans="1:63" hidden="1">
      <c r="V29" s="134"/>
      <c r="W29" s="134"/>
      <c r="X29" s="134"/>
      <c r="AK29" s="135"/>
      <c r="AL29" s="135"/>
      <c r="AO29" s="20"/>
      <c r="AP29" s="20"/>
    </row>
    <row r="30" spans="1:63" hidden="1">
      <c r="B30" t="s">
        <v>180</v>
      </c>
      <c r="V30" s="134"/>
      <c r="W30" s="134"/>
      <c r="X30" s="134"/>
      <c r="AK30" s="135"/>
      <c r="AL30" s="135"/>
      <c r="AO30" s="20"/>
      <c r="AP30" s="20"/>
    </row>
    <row r="31" spans="1:63" hidden="1">
      <c r="B31" t="s">
        <v>185</v>
      </c>
      <c r="V31" s="134"/>
      <c r="W31" s="134"/>
      <c r="X31" s="134"/>
      <c r="AK31" s="135"/>
      <c r="AL31" s="135"/>
      <c r="AO31" s="20"/>
      <c r="AP31" s="20"/>
    </row>
    <row r="32" spans="1:63" hidden="1">
      <c r="B32" t="s">
        <v>194</v>
      </c>
      <c r="V32" s="134"/>
      <c r="W32" s="134"/>
      <c r="X32" s="134"/>
      <c r="AK32" s="135"/>
      <c r="AL32" s="135"/>
      <c r="AO32" s="20"/>
      <c r="AP32" s="20"/>
    </row>
    <row r="33" spans="1:63" hidden="1">
      <c r="B33" t="s">
        <v>195</v>
      </c>
      <c r="V33" s="134"/>
      <c r="W33" s="134"/>
      <c r="X33" s="134"/>
      <c r="AK33" s="135"/>
      <c r="AL33" s="135"/>
      <c r="AO33" s="20"/>
      <c r="AP33" s="20"/>
    </row>
    <row r="34" spans="1:63" hidden="1">
      <c r="B34" t="s">
        <v>196</v>
      </c>
      <c r="V34" s="134"/>
      <c r="W34" s="134"/>
      <c r="X34" s="134"/>
      <c r="AK34" s="135"/>
      <c r="AL34" s="135"/>
      <c r="AO34" s="20"/>
      <c r="AP34" s="20"/>
    </row>
    <row r="35" spans="1:63" hidden="1">
      <c r="AK35" s="135"/>
      <c r="AL35" s="135"/>
      <c r="AO35" s="20"/>
      <c r="AP35" s="20"/>
      <c r="BD35" s="30"/>
      <c r="BF35" s="30"/>
      <c r="BG35" s="30"/>
      <c r="BH35" s="30"/>
      <c r="BI35" s="38"/>
    </row>
    <row r="36" spans="1:63">
      <c r="A36" s="189" t="s">
        <v>197</v>
      </c>
      <c r="B36" s="190" t="s">
        <v>198</v>
      </c>
      <c r="D36" t="s">
        <v>178</v>
      </c>
      <c r="H36" t="s">
        <v>178</v>
      </c>
      <c r="K36" s="133" t="s">
        <v>178</v>
      </c>
      <c r="N36" s="151" t="s">
        <v>178</v>
      </c>
      <c r="O36" s="151" t="s">
        <v>178</v>
      </c>
      <c r="P36" t="s">
        <v>178</v>
      </c>
      <c r="R36" t="s">
        <v>178</v>
      </c>
      <c r="AK36" s="135"/>
      <c r="AL36" s="135"/>
      <c r="AO36" s="20"/>
      <c r="AP36" s="20"/>
    </row>
    <row r="37" spans="1:63">
      <c r="B37" t="s">
        <v>199</v>
      </c>
      <c r="D37" s="151" t="s">
        <v>200</v>
      </c>
      <c r="G37" t="s">
        <v>201</v>
      </c>
      <c r="H37" t="s">
        <v>202</v>
      </c>
      <c r="J37" s="133" t="s">
        <v>203</v>
      </c>
      <c r="K37" t="s">
        <v>204</v>
      </c>
      <c r="M37" s="151" t="s">
        <v>205</v>
      </c>
      <c r="N37" t="s">
        <v>206</v>
      </c>
      <c r="O37" s="163" t="s">
        <v>207</v>
      </c>
      <c r="P37" s="168" t="s">
        <v>200</v>
      </c>
      <c r="R37" s="163" t="s">
        <v>207</v>
      </c>
      <c r="S37" s="163"/>
      <c r="T37" s="173"/>
      <c r="AK37" s="135"/>
      <c r="AL37" s="135"/>
      <c r="AO37" s="20"/>
      <c r="AP37" s="20"/>
    </row>
    <row r="38" spans="1:63">
      <c r="B38" t="s">
        <v>208</v>
      </c>
      <c r="D38" t="s">
        <v>209</v>
      </c>
      <c r="AK38" s="135"/>
      <c r="AL38" s="135"/>
      <c r="AO38" s="20"/>
      <c r="AP38" s="20"/>
    </row>
    <row r="39" spans="1:63">
      <c r="AK39" s="135"/>
      <c r="AL39" s="135"/>
      <c r="AO39" s="20"/>
      <c r="AP39" s="20"/>
    </row>
    <row r="40" spans="1:63">
      <c r="AK40" s="135"/>
      <c r="AL40" s="135"/>
      <c r="AO40" s="20"/>
      <c r="AP40" s="20"/>
    </row>
    <row r="41" spans="1:63">
      <c r="AK41" s="135"/>
      <c r="AL41" s="135"/>
      <c r="AO41" s="20"/>
      <c r="AP41" s="20"/>
    </row>
    <row r="42" spans="1:63">
      <c r="AK42" s="135"/>
      <c r="AL42" s="135"/>
      <c r="AO42" s="20"/>
      <c r="AP42" s="20"/>
    </row>
    <row r="43" spans="1:63">
      <c r="AK43" s="135"/>
      <c r="AL43" s="135"/>
      <c r="AO43" s="20"/>
      <c r="AP43" s="20"/>
    </row>
    <row r="44" spans="1:63">
      <c r="AK44" s="135"/>
      <c r="AL44" s="135"/>
      <c r="AO44" s="20"/>
      <c r="AP44" s="20"/>
    </row>
    <row r="45" spans="1:63">
      <c r="AK45" s="135"/>
      <c r="AL45" s="135"/>
      <c r="AO45" s="20"/>
      <c r="AP45" s="20"/>
    </row>
    <row r="46" spans="1:63" s="132" customFormat="1">
      <c r="A46"/>
      <c r="B46"/>
      <c r="C46"/>
      <c r="D46"/>
      <c r="E46"/>
      <c r="F46"/>
      <c r="G46"/>
      <c r="H46"/>
      <c r="I46"/>
      <c r="J46" s="133"/>
      <c r="K46" s="133"/>
      <c r="L46"/>
      <c r="M46"/>
      <c r="N46" s="151"/>
      <c r="O46" s="151"/>
      <c r="P46"/>
      <c r="Q46"/>
      <c r="R46"/>
      <c r="S46"/>
      <c r="T46"/>
      <c r="U46"/>
      <c r="V46"/>
      <c r="W46"/>
      <c r="X46"/>
      <c r="Y46"/>
      <c r="Z46"/>
      <c r="AA46"/>
      <c r="AB46"/>
      <c r="AC46"/>
      <c r="AD46"/>
      <c r="AE46"/>
      <c r="AF46"/>
      <c r="AG46"/>
      <c r="AH46"/>
      <c r="AI46"/>
      <c r="AJ46"/>
      <c r="AK46" s="135"/>
      <c r="AL46" s="135"/>
      <c r="AM46"/>
      <c r="AN46"/>
      <c r="AO46" s="20"/>
      <c r="AP46" s="20"/>
      <c r="AR46"/>
      <c r="AS46"/>
      <c r="AT46"/>
      <c r="AU46"/>
      <c r="AV46"/>
      <c r="AW46"/>
      <c r="AX46"/>
      <c r="AY46"/>
      <c r="AZ46"/>
      <c r="BA46"/>
      <c r="BB46"/>
      <c r="BC46"/>
      <c r="BD46"/>
      <c r="BE46"/>
      <c r="BF46"/>
      <c r="BG46"/>
      <c r="BH46"/>
      <c r="BI46"/>
      <c r="BJ46"/>
      <c r="BK46"/>
    </row>
    <row r="47" spans="1:63" s="132" customFormat="1">
      <c r="A47"/>
      <c r="B47"/>
      <c r="C47"/>
      <c r="D47"/>
      <c r="E47"/>
      <c r="F47"/>
      <c r="G47"/>
      <c r="H47"/>
      <c r="I47"/>
      <c r="J47" s="133"/>
      <c r="K47" s="133"/>
      <c r="L47"/>
      <c r="M47"/>
      <c r="N47" s="151"/>
      <c r="O47" s="151"/>
      <c r="P47"/>
      <c r="Q47"/>
      <c r="R47"/>
      <c r="S47"/>
      <c r="T47"/>
      <c r="U47"/>
      <c r="V47"/>
      <c r="W47"/>
      <c r="X47"/>
      <c r="Y47"/>
      <c r="Z47"/>
      <c r="AA47"/>
      <c r="AB47"/>
      <c r="AC47"/>
      <c r="AD47"/>
      <c r="AE47"/>
      <c r="AF47"/>
      <c r="AG47"/>
      <c r="AH47"/>
      <c r="AI47"/>
      <c r="AJ47"/>
      <c r="AK47" s="135"/>
      <c r="AL47" s="135"/>
      <c r="AM47"/>
      <c r="AN47"/>
      <c r="AO47" s="20"/>
      <c r="AP47" s="20"/>
      <c r="AR47"/>
      <c r="AS47"/>
      <c r="AT47"/>
      <c r="AU47"/>
      <c r="AV47"/>
      <c r="AW47"/>
      <c r="AX47"/>
      <c r="AY47"/>
      <c r="AZ47"/>
      <c r="BA47"/>
      <c r="BB47"/>
      <c r="BC47"/>
      <c r="BD47"/>
      <c r="BE47"/>
      <c r="BF47"/>
      <c r="BG47"/>
      <c r="BH47"/>
      <c r="BI47"/>
      <c r="BJ47"/>
      <c r="BK47"/>
    </row>
    <row r="48" spans="1:63" s="132" customFormat="1">
      <c r="A48"/>
      <c r="B48"/>
      <c r="C48"/>
      <c r="D48"/>
      <c r="E48"/>
      <c r="F48"/>
      <c r="G48"/>
      <c r="H48"/>
      <c r="I48"/>
      <c r="J48" s="133"/>
      <c r="K48" s="133"/>
      <c r="L48"/>
      <c r="M48"/>
      <c r="N48" s="151"/>
      <c r="O48" s="151"/>
      <c r="P48"/>
      <c r="Q48"/>
      <c r="R48"/>
      <c r="S48"/>
      <c r="T48"/>
      <c r="U48"/>
      <c r="V48"/>
      <c r="W48"/>
      <c r="X48"/>
      <c r="Y48"/>
      <c r="Z48"/>
      <c r="AA48"/>
      <c r="AB48"/>
      <c r="AC48"/>
      <c r="AD48"/>
      <c r="AE48"/>
      <c r="AF48"/>
      <c r="AG48"/>
      <c r="AH48"/>
      <c r="AI48"/>
      <c r="AJ48"/>
      <c r="AK48" s="135"/>
      <c r="AL48" s="135"/>
      <c r="AM48"/>
      <c r="AN48"/>
      <c r="AO48" s="20"/>
      <c r="AP48" s="20"/>
      <c r="AR48"/>
      <c r="AS48"/>
      <c r="AT48"/>
      <c r="AU48"/>
      <c r="AV48"/>
      <c r="AW48"/>
      <c r="AX48"/>
      <c r="AY48"/>
      <c r="AZ48"/>
      <c r="BA48"/>
      <c r="BB48"/>
      <c r="BC48"/>
      <c r="BD48"/>
      <c r="BE48"/>
      <c r="BF48"/>
      <c r="BG48"/>
      <c r="BH48"/>
      <c r="BI48"/>
      <c r="BJ48"/>
      <c r="BK48"/>
    </row>
    <row r="49" spans="1:63" s="132" customFormat="1">
      <c r="A49"/>
      <c r="B49"/>
      <c r="C49"/>
      <c r="D49"/>
      <c r="E49"/>
      <c r="F49"/>
      <c r="G49"/>
      <c r="H49"/>
      <c r="I49"/>
      <c r="J49" s="133"/>
      <c r="K49" s="133"/>
      <c r="L49"/>
      <c r="M49"/>
      <c r="N49" s="151"/>
      <c r="O49" s="151"/>
      <c r="P49"/>
      <c r="Q49"/>
      <c r="R49"/>
      <c r="S49"/>
      <c r="T49"/>
      <c r="U49"/>
      <c r="V49"/>
      <c r="W49"/>
      <c r="X49"/>
      <c r="Y49"/>
      <c r="Z49"/>
      <c r="AA49"/>
      <c r="AB49"/>
      <c r="AC49"/>
      <c r="AD49"/>
      <c r="AE49"/>
      <c r="AF49"/>
      <c r="AG49"/>
      <c r="AH49"/>
      <c r="AI49"/>
      <c r="AJ49"/>
      <c r="AK49" s="135"/>
      <c r="AL49" s="135"/>
      <c r="AM49"/>
      <c r="AN49"/>
      <c r="AO49" s="20"/>
      <c r="AP49" s="20"/>
      <c r="AR49"/>
      <c r="AS49"/>
      <c r="AT49"/>
      <c r="AU49"/>
      <c r="AV49"/>
      <c r="AW49"/>
      <c r="AX49"/>
      <c r="AY49"/>
      <c r="AZ49"/>
      <c r="BA49"/>
      <c r="BB49"/>
      <c r="BC49"/>
      <c r="BD49"/>
      <c r="BE49"/>
      <c r="BF49"/>
      <c r="BG49"/>
      <c r="BH49"/>
      <c r="BI49"/>
      <c r="BJ49"/>
      <c r="BK49"/>
    </row>
    <row r="50" spans="1:63" s="132" customFormat="1">
      <c r="A50"/>
      <c r="B50"/>
      <c r="C50"/>
      <c r="D50"/>
      <c r="E50"/>
      <c r="F50"/>
      <c r="G50"/>
      <c r="H50"/>
      <c r="I50"/>
      <c r="J50" s="133"/>
      <c r="K50" s="133"/>
      <c r="L50"/>
      <c r="M50"/>
      <c r="N50" s="151"/>
      <c r="O50" s="151"/>
      <c r="P50"/>
      <c r="Q50"/>
      <c r="R50"/>
      <c r="S50"/>
      <c r="T50"/>
      <c r="U50"/>
      <c r="V50"/>
      <c r="W50"/>
      <c r="X50"/>
      <c r="Y50"/>
      <c r="Z50"/>
      <c r="AA50"/>
      <c r="AB50"/>
      <c r="AC50"/>
      <c r="AD50"/>
      <c r="AE50"/>
      <c r="AF50"/>
      <c r="AG50"/>
      <c r="AH50"/>
      <c r="AI50"/>
      <c r="AJ50"/>
      <c r="AK50" s="135"/>
      <c r="AL50" s="135"/>
      <c r="AM50"/>
      <c r="AN50"/>
      <c r="AO50" s="20"/>
      <c r="AP50" s="20"/>
      <c r="AR50"/>
      <c r="AS50"/>
      <c r="AT50"/>
      <c r="AU50"/>
      <c r="AV50"/>
      <c r="AW50"/>
      <c r="AX50"/>
      <c r="AY50"/>
      <c r="AZ50"/>
      <c r="BA50"/>
      <c r="BB50"/>
      <c r="BC50"/>
      <c r="BD50"/>
      <c r="BE50"/>
      <c r="BF50"/>
      <c r="BG50"/>
      <c r="BH50"/>
      <c r="BI50"/>
      <c r="BJ50"/>
      <c r="BK50"/>
    </row>
    <row r="51" spans="1:63" s="132" customFormat="1">
      <c r="A51"/>
      <c r="B51"/>
      <c r="C51"/>
      <c r="D51"/>
      <c r="E51"/>
      <c r="F51"/>
      <c r="G51"/>
      <c r="H51"/>
      <c r="I51"/>
      <c r="J51" s="133"/>
      <c r="K51" s="133"/>
      <c r="L51"/>
      <c r="M51"/>
      <c r="N51" s="151"/>
      <c r="O51" s="151"/>
      <c r="P51"/>
      <c r="Q51"/>
      <c r="R51"/>
      <c r="S51"/>
      <c r="T51"/>
      <c r="U51"/>
      <c r="V51"/>
      <c r="W51"/>
      <c r="X51"/>
      <c r="Y51"/>
      <c r="Z51"/>
      <c r="AA51"/>
      <c r="AB51"/>
      <c r="AC51"/>
      <c r="AD51"/>
      <c r="AE51"/>
      <c r="AF51"/>
      <c r="AG51"/>
      <c r="AH51"/>
      <c r="AI51"/>
      <c r="AJ51"/>
      <c r="AK51" s="135"/>
      <c r="AL51" s="135"/>
      <c r="AM51"/>
      <c r="AN51"/>
      <c r="AO51" s="20"/>
      <c r="AP51" s="20"/>
      <c r="AR51"/>
      <c r="AS51"/>
      <c r="AT51"/>
      <c r="AU51"/>
      <c r="AV51"/>
      <c r="AW51"/>
      <c r="AX51"/>
      <c r="AY51"/>
      <c r="AZ51"/>
      <c r="BA51"/>
      <c r="BB51"/>
      <c r="BC51"/>
      <c r="BD51"/>
      <c r="BE51"/>
      <c r="BF51"/>
      <c r="BG51"/>
      <c r="BH51"/>
      <c r="BI51"/>
      <c r="BJ51"/>
      <c r="BK51"/>
    </row>
    <row r="52" spans="1:63" s="132" customFormat="1">
      <c r="A52"/>
      <c r="B52"/>
      <c r="C52"/>
      <c r="D52"/>
      <c r="E52"/>
      <c r="F52"/>
      <c r="G52"/>
      <c r="H52"/>
      <c r="I52"/>
      <c r="J52" s="133"/>
      <c r="K52" s="133"/>
      <c r="L52"/>
      <c r="M52"/>
      <c r="N52" s="151"/>
      <c r="O52" s="151"/>
      <c r="P52"/>
      <c r="Q52"/>
      <c r="R52"/>
      <c r="S52"/>
      <c r="T52"/>
      <c r="U52"/>
      <c r="V52"/>
      <c r="W52"/>
      <c r="X52"/>
      <c r="Y52"/>
      <c r="Z52"/>
      <c r="AA52"/>
      <c r="AB52"/>
      <c r="AC52"/>
      <c r="AD52"/>
      <c r="AE52"/>
      <c r="AF52"/>
      <c r="AG52"/>
      <c r="AH52"/>
      <c r="AI52"/>
      <c r="AJ52"/>
      <c r="AK52" s="135"/>
      <c r="AL52" s="135"/>
      <c r="AM52"/>
      <c r="AN52"/>
      <c r="AO52" s="20"/>
      <c r="AP52" s="20"/>
      <c r="AR52"/>
      <c r="AS52"/>
      <c r="AT52"/>
      <c r="AU52"/>
      <c r="AV52"/>
      <c r="AW52"/>
      <c r="AX52"/>
      <c r="AY52"/>
      <c r="AZ52"/>
      <c r="BA52"/>
      <c r="BB52"/>
      <c r="BC52"/>
      <c r="BD52"/>
      <c r="BE52"/>
      <c r="BF52"/>
      <c r="BG52"/>
      <c r="BH52"/>
      <c r="BI52"/>
      <c r="BJ52"/>
      <c r="BK52"/>
    </row>
    <row r="53" spans="1:63" s="132" customFormat="1">
      <c r="A53"/>
      <c r="B53"/>
      <c r="C53"/>
      <c r="D53"/>
      <c r="E53"/>
      <c r="F53"/>
      <c r="G53"/>
      <c r="H53"/>
      <c r="I53"/>
      <c r="J53" s="133"/>
      <c r="K53" s="133"/>
      <c r="L53"/>
      <c r="M53"/>
      <c r="N53" s="151"/>
      <c r="O53" s="151"/>
      <c r="P53"/>
      <c r="Q53"/>
      <c r="R53"/>
      <c r="S53"/>
      <c r="T53"/>
      <c r="U53"/>
      <c r="V53"/>
      <c r="W53"/>
      <c r="X53"/>
      <c r="Y53"/>
      <c r="Z53"/>
      <c r="AA53"/>
      <c r="AB53"/>
      <c r="AC53"/>
      <c r="AD53"/>
      <c r="AE53"/>
      <c r="AF53"/>
      <c r="AG53"/>
      <c r="AH53"/>
      <c r="AI53"/>
      <c r="AJ53"/>
      <c r="AK53" s="135"/>
      <c r="AL53" s="135"/>
      <c r="AM53"/>
      <c r="AN53"/>
      <c r="AO53" s="20"/>
      <c r="AP53" s="20"/>
      <c r="AR53"/>
      <c r="AS53"/>
      <c r="AT53"/>
      <c r="AU53"/>
      <c r="AV53"/>
      <c r="AW53"/>
      <c r="AX53"/>
      <c r="AY53"/>
      <c r="AZ53"/>
      <c r="BA53"/>
      <c r="BB53"/>
      <c r="BC53"/>
      <c r="BD53"/>
      <c r="BE53"/>
      <c r="BF53"/>
      <c r="BG53"/>
      <c r="BH53"/>
      <c r="BI53"/>
      <c r="BJ53"/>
      <c r="BK53"/>
    </row>
    <row r="54" spans="1:63" s="132" customFormat="1">
      <c r="A54"/>
      <c r="B54"/>
      <c r="C54"/>
      <c r="D54"/>
      <c r="E54"/>
      <c r="F54"/>
      <c r="G54"/>
      <c r="H54"/>
      <c r="I54"/>
      <c r="J54" s="133"/>
      <c r="K54" s="133"/>
      <c r="L54"/>
      <c r="M54"/>
      <c r="N54" s="151"/>
      <c r="O54" s="151"/>
      <c r="P54"/>
      <c r="Q54"/>
      <c r="R54"/>
      <c r="S54"/>
      <c r="T54"/>
      <c r="U54"/>
      <c r="V54"/>
      <c r="W54"/>
      <c r="X54"/>
      <c r="Y54"/>
      <c r="Z54"/>
      <c r="AA54"/>
      <c r="AB54"/>
      <c r="AC54"/>
      <c r="AD54"/>
      <c r="AE54"/>
      <c r="AF54"/>
      <c r="AG54"/>
      <c r="AH54"/>
      <c r="AI54"/>
      <c r="AJ54"/>
      <c r="AK54" s="135"/>
      <c r="AL54" s="135"/>
      <c r="AM54"/>
      <c r="AN54"/>
      <c r="AO54" s="20"/>
      <c r="AP54" s="20"/>
      <c r="AR54"/>
      <c r="AS54"/>
      <c r="AT54"/>
      <c r="AU54"/>
      <c r="AV54"/>
      <c r="AW54"/>
      <c r="AX54"/>
      <c r="AY54"/>
      <c r="AZ54"/>
      <c r="BA54"/>
      <c r="BB54"/>
      <c r="BC54"/>
      <c r="BD54"/>
      <c r="BE54"/>
      <c r="BF54"/>
      <c r="BG54"/>
      <c r="BH54"/>
      <c r="BI54"/>
      <c r="BJ54"/>
      <c r="BK54"/>
    </row>
    <row r="55" spans="1:63" s="132" customFormat="1">
      <c r="A55"/>
      <c r="B55"/>
      <c r="C55"/>
      <c r="D55"/>
      <c r="E55"/>
      <c r="F55"/>
      <c r="G55"/>
      <c r="H55"/>
      <c r="I55"/>
      <c r="J55" s="133"/>
      <c r="K55" s="133"/>
      <c r="L55"/>
      <c r="M55"/>
      <c r="N55" s="151"/>
      <c r="O55" s="151"/>
      <c r="P55"/>
      <c r="Q55"/>
      <c r="R55"/>
      <c r="S55"/>
      <c r="T55"/>
      <c r="U55"/>
      <c r="V55"/>
      <c r="W55"/>
      <c r="X55"/>
      <c r="Y55"/>
      <c r="Z55"/>
      <c r="AA55"/>
      <c r="AB55"/>
      <c r="AC55"/>
      <c r="AD55"/>
      <c r="AE55"/>
      <c r="AF55"/>
      <c r="AG55"/>
      <c r="AH55"/>
      <c r="AI55"/>
      <c r="AJ55"/>
      <c r="AK55" s="135"/>
      <c r="AL55" s="135"/>
      <c r="AM55"/>
      <c r="AN55"/>
      <c r="AO55" s="20"/>
      <c r="AP55" s="20"/>
      <c r="AR55"/>
      <c r="AS55"/>
      <c r="AT55"/>
      <c r="AU55"/>
      <c r="AV55"/>
      <c r="AW55"/>
      <c r="AX55"/>
      <c r="AY55"/>
      <c r="AZ55"/>
      <c r="BA55"/>
      <c r="BB55"/>
      <c r="BC55"/>
      <c r="BD55"/>
      <c r="BE55"/>
      <c r="BF55"/>
      <c r="BG55"/>
      <c r="BH55"/>
      <c r="BI55"/>
      <c r="BJ55"/>
      <c r="BK55"/>
    </row>
    <row r="56" spans="1:63" s="132" customFormat="1">
      <c r="A56"/>
      <c r="B56"/>
      <c r="C56"/>
      <c r="D56"/>
      <c r="E56"/>
      <c r="F56"/>
      <c r="G56"/>
      <c r="H56"/>
      <c r="I56"/>
      <c r="J56" s="133"/>
      <c r="K56" s="133"/>
      <c r="L56"/>
      <c r="M56"/>
      <c r="N56" s="151"/>
      <c r="O56" s="151"/>
      <c r="P56"/>
      <c r="Q56"/>
      <c r="R56"/>
      <c r="S56"/>
      <c r="T56"/>
      <c r="U56"/>
      <c r="V56"/>
      <c r="W56"/>
      <c r="X56"/>
      <c r="Y56"/>
      <c r="Z56"/>
      <c r="AA56"/>
      <c r="AB56"/>
      <c r="AC56"/>
      <c r="AD56"/>
      <c r="AE56"/>
      <c r="AF56"/>
      <c r="AG56"/>
      <c r="AH56"/>
      <c r="AI56"/>
      <c r="AJ56"/>
      <c r="AK56" s="135"/>
      <c r="AL56" s="135"/>
      <c r="AM56"/>
      <c r="AN56"/>
      <c r="AO56" s="20"/>
      <c r="AP56" s="20"/>
      <c r="AR56"/>
      <c r="AS56"/>
      <c r="AT56"/>
      <c r="AU56"/>
      <c r="AV56"/>
      <c r="AW56"/>
      <c r="AX56"/>
      <c r="AY56"/>
      <c r="AZ56"/>
      <c r="BA56"/>
      <c r="BB56"/>
      <c r="BC56"/>
      <c r="BD56"/>
      <c r="BE56"/>
      <c r="BF56"/>
      <c r="BG56"/>
      <c r="BH56"/>
      <c r="BI56"/>
      <c r="BJ56"/>
      <c r="BK56"/>
    </row>
    <row r="57" spans="1:63" s="132" customFormat="1">
      <c r="A57"/>
      <c r="B57"/>
      <c r="C57"/>
      <c r="D57"/>
      <c r="E57"/>
      <c r="F57"/>
      <c r="G57"/>
      <c r="H57"/>
      <c r="I57"/>
      <c r="J57" s="133"/>
      <c r="K57" s="133"/>
      <c r="L57"/>
      <c r="M57"/>
      <c r="N57" s="151"/>
      <c r="O57" s="151"/>
      <c r="P57"/>
      <c r="Q57"/>
      <c r="R57"/>
      <c r="S57"/>
      <c r="T57"/>
      <c r="U57"/>
      <c r="V57"/>
      <c r="W57"/>
      <c r="X57"/>
      <c r="Y57"/>
      <c r="Z57"/>
      <c r="AA57"/>
      <c r="AB57"/>
      <c r="AC57"/>
      <c r="AD57"/>
      <c r="AE57"/>
      <c r="AF57"/>
      <c r="AG57"/>
      <c r="AH57"/>
      <c r="AI57"/>
      <c r="AJ57"/>
      <c r="AK57" s="135"/>
      <c r="AL57" s="135"/>
      <c r="AM57"/>
      <c r="AN57"/>
      <c r="AO57" s="20"/>
      <c r="AP57" s="20"/>
      <c r="AR57"/>
      <c r="AS57"/>
      <c r="AT57"/>
      <c r="AU57"/>
      <c r="AV57"/>
      <c r="AW57"/>
      <c r="AX57"/>
      <c r="AY57"/>
      <c r="AZ57"/>
      <c r="BA57"/>
      <c r="BB57"/>
      <c r="BC57"/>
      <c r="BD57"/>
      <c r="BE57"/>
      <c r="BF57"/>
      <c r="BG57"/>
      <c r="BH57"/>
      <c r="BI57"/>
      <c r="BJ57"/>
      <c r="BK57"/>
    </row>
    <row r="58" spans="1:63" s="132" customFormat="1">
      <c r="A58"/>
      <c r="B58"/>
      <c r="C58"/>
      <c r="D58"/>
      <c r="E58"/>
      <c r="F58"/>
      <c r="G58"/>
      <c r="H58"/>
      <c r="I58"/>
      <c r="J58" s="133"/>
      <c r="K58" s="133"/>
      <c r="L58"/>
      <c r="M58"/>
      <c r="N58" s="151"/>
      <c r="O58" s="151"/>
      <c r="P58"/>
      <c r="Q58"/>
      <c r="R58"/>
      <c r="S58"/>
      <c r="T58"/>
      <c r="U58"/>
      <c r="V58"/>
      <c r="W58"/>
      <c r="X58"/>
      <c r="Y58"/>
      <c r="Z58"/>
      <c r="AA58"/>
      <c r="AB58"/>
      <c r="AC58"/>
      <c r="AD58"/>
      <c r="AE58"/>
      <c r="AF58"/>
      <c r="AG58"/>
      <c r="AH58"/>
      <c r="AI58"/>
      <c r="AJ58"/>
      <c r="AK58" s="135"/>
      <c r="AL58" s="135"/>
      <c r="AM58"/>
      <c r="AN58"/>
      <c r="AO58" s="20"/>
      <c r="AP58" s="20"/>
      <c r="AR58"/>
      <c r="AS58"/>
      <c r="AT58"/>
      <c r="AU58"/>
      <c r="AV58"/>
      <c r="AW58"/>
      <c r="AX58"/>
      <c r="AY58"/>
      <c r="AZ58"/>
      <c r="BA58"/>
      <c r="BB58"/>
      <c r="BC58"/>
      <c r="BD58"/>
      <c r="BE58"/>
      <c r="BF58"/>
      <c r="BG58"/>
      <c r="BH58"/>
      <c r="BI58"/>
      <c r="BJ58"/>
      <c r="BK58"/>
    </row>
    <row r="59" spans="1:63" s="132" customFormat="1">
      <c r="A59"/>
      <c r="B59"/>
      <c r="C59"/>
      <c r="D59"/>
      <c r="E59"/>
      <c r="F59"/>
      <c r="G59"/>
      <c r="H59"/>
      <c r="I59"/>
      <c r="J59" s="133"/>
      <c r="K59" s="133"/>
      <c r="L59"/>
      <c r="M59"/>
      <c r="N59" s="151"/>
      <c r="O59" s="151"/>
      <c r="P59"/>
      <c r="Q59"/>
      <c r="R59"/>
      <c r="S59"/>
      <c r="T59"/>
      <c r="U59"/>
      <c r="V59"/>
      <c r="W59"/>
      <c r="X59"/>
      <c r="Y59"/>
      <c r="Z59"/>
      <c r="AA59"/>
      <c r="AB59"/>
      <c r="AC59"/>
      <c r="AD59"/>
      <c r="AE59"/>
      <c r="AF59"/>
      <c r="AG59"/>
      <c r="AH59"/>
      <c r="AI59"/>
      <c r="AJ59"/>
      <c r="AK59" s="135"/>
      <c r="AL59" s="135"/>
      <c r="AM59"/>
      <c r="AN59"/>
      <c r="AO59" s="20"/>
      <c r="AP59" s="20"/>
      <c r="AR59"/>
      <c r="AS59"/>
      <c r="AT59"/>
      <c r="AU59"/>
      <c r="AV59"/>
      <c r="AW59"/>
      <c r="AX59"/>
      <c r="AY59"/>
      <c r="AZ59"/>
      <c r="BA59"/>
      <c r="BB59"/>
      <c r="BC59"/>
      <c r="BD59"/>
      <c r="BE59"/>
      <c r="BF59"/>
      <c r="BG59"/>
      <c r="BH59"/>
      <c r="BI59"/>
      <c r="BJ59"/>
      <c r="BK59"/>
    </row>
    <row r="60" spans="1:63" s="132" customFormat="1">
      <c r="A60"/>
      <c r="B60"/>
      <c r="C60"/>
      <c r="D60"/>
      <c r="E60"/>
      <c r="F60"/>
      <c r="G60"/>
      <c r="H60"/>
      <c r="I60"/>
      <c r="J60" s="133"/>
      <c r="K60" s="133"/>
      <c r="L60"/>
      <c r="M60"/>
      <c r="N60" s="151"/>
      <c r="O60" s="151"/>
      <c r="P60"/>
      <c r="Q60"/>
      <c r="R60"/>
      <c r="S60"/>
      <c r="T60"/>
      <c r="U60"/>
      <c r="V60"/>
      <c r="W60"/>
      <c r="X60"/>
      <c r="Y60"/>
      <c r="Z60"/>
      <c r="AA60"/>
      <c r="AB60"/>
      <c r="AC60"/>
      <c r="AD60"/>
      <c r="AE60"/>
      <c r="AF60"/>
      <c r="AG60"/>
      <c r="AH60"/>
      <c r="AI60"/>
      <c r="AJ60"/>
      <c r="AK60" s="135"/>
      <c r="AL60" s="135"/>
      <c r="AM60"/>
      <c r="AN60"/>
      <c r="AO60" s="20"/>
      <c r="AP60" s="20"/>
      <c r="AR60"/>
      <c r="AS60"/>
      <c r="AT60"/>
      <c r="AU60"/>
      <c r="AV60"/>
      <c r="AW60"/>
      <c r="AX60"/>
      <c r="AY60"/>
      <c r="AZ60"/>
      <c r="BA60"/>
      <c r="BB60"/>
      <c r="BC60"/>
      <c r="BD60"/>
      <c r="BE60"/>
      <c r="BF60"/>
      <c r="BG60"/>
      <c r="BH60"/>
      <c r="BI60"/>
      <c r="BJ60"/>
      <c r="BK60"/>
    </row>
    <row r="61" spans="1:63" s="132" customFormat="1">
      <c r="A61"/>
      <c r="B61"/>
      <c r="C61"/>
      <c r="D61"/>
      <c r="E61"/>
      <c r="F61"/>
      <c r="G61"/>
      <c r="H61"/>
      <c r="I61"/>
      <c r="J61" s="133"/>
      <c r="K61" s="133"/>
      <c r="L61"/>
      <c r="M61"/>
      <c r="N61" s="151"/>
      <c r="O61" s="151"/>
      <c r="P61"/>
      <c r="Q61"/>
      <c r="R61"/>
      <c r="S61"/>
      <c r="T61"/>
      <c r="U61"/>
      <c r="V61"/>
      <c r="W61"/>
      <c r="X61"/>
      <c r="Y61"/>
      <c r="Z61"/>
      <c r="AA61"/>
      <c r="AB61"/>
      <c r="AC61"/>
      <c r="AD61"/>
      <c r="AE61"/>
      <c r="AF61"/>
      <c r="AG61"/>
      <c r="AH61"/>
      <c r="AI61"/>
      <c r="AJ61"/>
      <c r="AK61" s="135"/>
      <c r="AL61" s="135"/>
      <c r="AM61"/>
      <c r="AN61"/>
      <c r="AO61" s="20"/>
      <c r="AP61" s="20"/>
      <c r="AR61"/>
      <c r="AS61"/>
      <c r="AT61"/>
      <c r="AU61"/>
      <c r="AV61"/>
      <c r="AW61"/>
      <c r="AX61"/>
      <c r="AY61"/>
      <c r="AZ61"/>
      <c r="BA61"/>
      <c r="BB61"/>
      <c r="BC61"/>
      <c r="BD61"/>
      <c r="BE61"/>
      <c r="BF61"/>
      <c r="BG61"/>
      <c r="BH61"/>
      <c r="BI61"/>
      <c r="BJ61"/>
      <c r="BK61"/>
    </row>
    <row r="62" spans="1:63" s="132" customFormat="1">
      <c r="A62"/>
      <c r="B62"/>
      <c r="C62"/>
      <c r="D62"/>
      <c r="E62"/>
      <c r="F62"/>
      <c r="G62"/>
      <c r="H62"/>
      <c r="I62"/>
      <c r="J62" s="133"/>
      <c r="K62" s="133"/>
      <c r="L62"/>
      <c r="M62"/>
      <c r="N62" s="151"/>
      <c r="O62" s="151"/>
      <c r="P62"/>
      <c r="Q62"/>
      <c r="R62"/>
      <c r="S62"/>
      <c r="T62"/>
      <c r="U62"/>
      <c r="V62"/>
      <c r="W62"/>
      <c r="X62"/>
      <c r="Y62"/>
      <c r="Z62"/>
      <c r="AA62"/>
      <c r="AB62"/>
      <c r="AC62"/>
      <c r="AD62"/>
      <c r="AE62"/>
      <c r="AF62"/>
      <c r="AG62"/>
      <c r="AH62"/>
      <c r="AI62"/>
      <c r="AJ62"/>
      <c r="AK62" s="135"/>
      <c r="AL62" s="135"/>
      <c r="AM62"/>
      <c r="AN62"/>
      <c r="AO62" s="20"/>
      <c r="AP62" s="20"/>
      <c r="AR62"/>
      <c r="AS62"/>
      <c r="AT62"/>
      <c r="AU62"/>
      <c r="AV62"/>
      <c r="AW62"/>
      <c r="AX62"/>
      <c r="AY62"/>
      <c r="AZ62"/>
      <c r="BA62"/>
      <c r="BB62"/>
      <c r="BC62"/>
      <c r="BD62"/>
      <c r="BE62"/>
      <c r="BF62"/>
      <c r="BG62"/>
      <c r="BH62"/>
      <c r="BI62"/>
      <c r="BJ62"/>
      <c r="BK62"/>
    </row>
    <row r="63" spans="1:63" s="132" customFormat="1">
      <c r="A63"/>
      <c r="B63"/>
      <c r="C63"/>
      <c r="D63"/>
      <c r="E63"/>
      <c r="F63"/>
      <c r="G63"/>
      <c r="H63"/>
      <c r="I63"/>
      <c r="J63" s="133"/>
      <c r="K63" s="133"/>
      <c r="L63"/>
      <c r="M63"/>
      <c r="N63" s="151"/>
      <c r="O63" s="151"/>
      <c r="P63"/>
      <c r="Q63"/>
      <c r="R63"/>
      <c r="S63"/>
      <c r="T63"/>
      <c r="U63"/>
      <c r="V63"/>
      <c r="W63"/>
      <c r="X63"/>
      <c r="Y63"/>
      <c r="Z63"/>
      <c r="AA63"/>
      <c r="AB63"/>
      <c r="AC63"/>
      <c r="AD63"/>
      <c r="AE63"/>
      <c r="AF63"/>
      <c r="AG63"/>
      <c r="AH63"/>
      <c r="AI63"/>
      <c r="AJ63"/>
      <c r="AK63" s="135"/>
      <c r="AL63" s="135"/>
      <c r="AM63"/>
      <c r="AN63"/>
      <c r="AO63" s="20"/>
      <c r="AP63" s="20"/>
      <c r="AR63"/>
      <c r="AS63"/>
      <c r="AT63"/>
      <c r="AU63"/>
      <c r="AV63"/>
      <c r="AW63"/>
      <c r="AX63"/>
      <c r="AY63"/>
      <c r="AZ63"/>
      <c r="BA63"/>
      <c r="BB63"/>
      <c r="BC63"/>
      <c r="BD63"/>
      <c r="BE63"/>
      <c r="BF63"/>
      <c r="BG63"/>
      <c r="BH63"/>
      <c r="BI63"/>
      <c r="BJ63"/>
      <c r="BK63"/>
    </row>
    <row r="64" spans="1:63" s="132" customFormat="1">
      <c r="A64"/>
      <c r="B64"/>
      <c r="C64"/>
      <c r="D64"/>
      <c r="E64"/>
      <c r="F64"/>
      <c r="G64"/>
      <c r="H64"/>
      <c r="I64"/>
      <c r="J64" s="133"/>
      <c r="K64" s="133"/>
      <c r="L64"/>
      <c r="M64"/>
      <c r="N64" s="151"/>
      <c r="O64" s="151"/>
      <c r="P64"/>
      <c r="Q64"/>
      <c r="R64"/>
      <c r="S64"/>
      <c r="T64"/>
      <c r="U64"/>
      <c r="V64"/>
      <c r="W64"/>
      <c r="X64"/>
      <c r="Y64"/>
      <c r="Z64"/>
      <c r="AA64"/>
      <c r="AB64"/>
      <c r="AC64"/>
      <c r="AD64"/>
      <c r="AE64"/>
      <c r="AF64"/>
      <c r="AG64"/>
      <c r="AH64"/>
      <c r="AI64"/>
      <c r="AJ64"/>
      <c r="AK64" s="135"/>
      <c r="AL64" s="135"/>
      <c r="AM64"/>
      <c r="AN64"/>
      <c r="AO64" s="20"/>
      <c r="AP64" s="20"/>
      <c r="AR64"/>
      <c r="AS64"/>
      <c r="AT64"/>
      <c r="AU64"/>
      <c r="AV64"/>
      <c r="AW64"/>
      <c r="AX64"/>
      <c r="AY64"/>
      <c r="AZ64"/>
      <c r="BA64"/>
      <c r="BB64"/>
      <c r="BC64"/>
      <c r="BD64"/>
      <c r="BE64"/>
      <c r="BF64"/>
      <c r="BG64"/>
      <c r="BH64"/>
      <c r="BI64"/>
      <c r="BJ64"/>
      <c r="BK64"/>
    </row>
    <row r="65" spans="1:63" s="132" customFormat="1">
      <c r="A65"/>
      <c r="B65"/>
      <c r="C65"/>
      <c r="D65"/>
      <c r="E65"/>
      <c r="F65"/>
      <c r="G65"/>
      <c r="H65"/>
      <c r="I65"/>
      <c r="J65" s="133"/>
      <c r="K65" s="133"/>
      <c r="L65"/>
      <c r="M65"/>
      <c r="N65" s="151"/>
      <c r="O65" s="151"/>
      <c r="P65"/>
      <c r="Q65"/>
      <c r="R65"/>
      <c r="S65"/>
      <c r="T65"/>
      <c r="U65"/>
      <c r="V65"/>
      <c r="W65"/>
      <c r="X65"/>
      <c r="Y65"/>
      <c r="Z65"/>
      <c r="AA65"/>
      <c r="AB65"/>
      <c r="AC65"/>
      <c r="AD65"/>
      <c r="AE65"/>
      <c r="AF65"/>
      <c r="AG65"/>
      <c r="AH65"/>
      <c r="AI65"/>
      <c r="AJ65"/>
      <c r="AK65" s="135"/>
      <c r="AL65" s="135"/>
      <c r="AM65"/>
      <c r="AN65"/>
      <c r="AO65" s="20"/>
      <c r="AP65" s="20"/>
      <c r="AR65"/>
      <c r="AS65"/>
      <c r="AT65"/>
      <c r="AU65"/>
      <c r="AV65"/>
      <c r="AW65"/>
      <c r="AX65"/>
      <c r="AY65"/>
      <c r="AZ65"/>
      <c r="BA65"/>
      <c r="BB65"/>
      <c r="BC65"/>
      <c r="BD65"/>
      <c r="BE65"/>
      <c r="BF65"/>
      <c r="BG65"/>
      <c r="BH65"/>
      <c r="BI65"/>
      <c r="BJ65"/>
      <c r="BK65"/>
    </row>
    <row r="66" spans="1:63" s="132" customFormat="1">
      <c r="A66"/>
      <c r="B66"/>
      <c r="C66"/>
      <c r="D66"/>
      <c r="E66"/>
      <c r="F66"/>
      <c r="G66"/>
      <c r="H66"/>
      <c r="I66"/>
      <c r="J66" s="133"/>
      <c r="K66" s="133"/>
      <c r="L66"/>
      <c r="M66"/>
      <c r="N66" s="151"/>
      <c r="O66" s="151"/>
      <c r="P66"/>
      <c r="Q66"/>
      <c r="R66"/>
      <c r="S66"/>
      <c r="T66"/>
      <c r="U66"/>
      <c r="V66"/>
      <c r="W66"/>
      <c r="X66"/>
      <c r="Y66"/>
      <c r="Z66"/>
      <c r="AA66"/>
      <c r="AB66"/>
      <c r="AC66"/>
      <c r="AD66"/>
      <c r="AE66"/>
      <c r="AF66"/>
      <c r="AG66"/>
      <c r="AH66"/>
      <c r="AI66"/>
      <c r="AJ66"/>
      <c r="AK66" s="135"/>
      <c r="AL66" s="135"/>
      <c r="AM66"/>
      <c r="AN66"/>
      <c r="AO66" s="20"/>
      <c r="AP66" s="20"/>
      <c r="AR66"/>
      <c r="AS66"/>
      <c r="AT66"/>
      <c r="AU66"/>
      <c r="AV66"/>
      <c r="AW66"/>
      <c r="AX66"/>
      <c r="AY66"/>
      <c r="AZ66"/>
      <c r="BA66"/>
      <c r="BB66"/>
      <c r="BC66"/>
      <c r="BD66"/>
      <c r="BE66"/>
      <c r="BF66"/>
      <c r="BG66"/>
      <c r="BH66"/>
      <c r="BI66"/>
      <c r="BJ66"/>
      <c r="BK66"/>
    </row>
    <row r="67" spans="1:63" s="132" customFormat="1">
      <c r="A67"/>
      <c r="B67"/>
      <c r="C67"/>
      <c r="D67"/>
      <c r="E67"/>
      <c r="F67"/>
      <c r="G67"/>
      <c r="H67"/>
      <c r="I67"/>
      <c r="J67" s="133"/>
      <c r="K67" s="133"/>
      <c r="L67"/>
      <c r="M67"/>
      <c r="N67" s="151"/>
      <c r="O67" s="151"/>
      <c r="P67"/>
      <c r="Q67"/>
      <c r="R67"/>
      <c r="S67"/>
      <c r="T67"/>
      <c r="U67"/>
      <c r="V67"/>
      <c r="W67"/>
      <c r="X67"/>
      <c r="Y67"/>
      <c r="Z67"/>
      <c r="AA67"/>
      <c r="AB67"/>
      <c r="AC67"/>
      <c r="AD67"/>
      <c r="AE67"/>
      <c r="AF67"/>
      <c r="AG67"/>
      <c r="AH67"/>
      <c r="AI67"/>
      <c r="AJ67"/>
      <c r="AK67" s="135"/>
      <c r="AL67" s="135"/>
      <c r="AM67"/>
      <c r="AN67"/>
      <c r="AO67" s="20"/>
      <c r="AP67" s="20"/>
      <c r="AR67"/>
      <c r="AS67"/>
      <c r="AT67"/>
      <c r="AU67"/>
      <c r="AV67"/>
      <c r="AW67"/>
      <c r="AX67"/>
      <c r="AY67"/>
      <c r="AZ67"/>
      <c r="BA67"/>
      <c r="BB67"/>
      <c r="BC67"/>
      <c r="BD67"/>
      <c r="BE67"/>
      <c r="BF67"/>
      <c r="BG67"/>
      <c r="BH67"/>
      <c r="BI67"/>
      <c r="BJ67"/>
      <c r="BK67"/>
    </row>
    <row r="68" spans="1:63" s="132" customFormat="1">
      <c r="A68"/>
      <c r="B68"/>
      <c r="C68"/>
      <c r="D68"/>
      <c r="E68"/>
      <c r="F68"/>
      <c r="G68"/>
      <c r="H68"/>
      <c r="I68"/>
      <c r="J68" s="133"/>
      <c r="K68" s="133"/>
      <c r="L68"/>
      <c r="M68"/>
      <c r="N68" s="151"/>
      <c r="O68" s="151"/>
      <c r="P68"/>
      <c r="Q68"/>
      <c r="R68"/>
      <c r="S68"/>
      <c r="T68"/>
      <c r="U68"/>
      <c r="V68"/>
      <c r="W68"/>
      <c r="X68"/>
      <c r="Y68"/>
      <c r="Z68"/>
      <c r="AA68"/>
      <c r="AB68"/>
      <c r="AC68"/>
      <c r="AD68"/>
      <c r="AE68"/>
      <c r="AF68"/>
      <c r="AG68"/>
      <c r="AH68"/>
      <c r="AI68"/>
      <c r="AJ68"/>
      <c r="AK68" s="135"/>
      <c r="AL68" s="135"/>
      <c r="AM68"/>
      <c r="AN68"/>
      <c r="AO68" s="20"/>
      <c r="AP68" s="20"/>
      <c r="AR68"/>
      <c r="AS68"/>
      <c r="AT68"/>
      <c r="AU68"/>
      <c r="AV68"/>
      <c r="AW68"/>
      <c r="AX68"/>
      <c r="AY68"/>
      <c r="AZ68"/>
      <c r="BA68"/>
      <c r="BB68"/>
      <c r="BC68"/>
      <c r="BD68"/>
      <c r="BE68"/>
      <c r="BF68"/>
      <c r="BG68"/>
      <c r="BH68"/>
      <c r="BI68"/>
      <c r="BJ68"/>
      <c r="BK68"/>
    </row>
    <row r="69" spans="1:63" s="132" customFormat="1">
      <c r="A69"/>
      <c r="B69"/>
      <c r="C69"/>
      <c r="D69"/>
      <c r="E69"/>
      <c r="F69"/>
      <c r="G69"/>
      <c r="H69"/>
      <c r="I69"/>
      <c r="J69" s="133"/>
      <c r="K69" s="133"/>
      <c r="L69"/>
      <c r="M69"/>
      <c r="N69" s="151"/>
      <c r="O69" s="151"/>
      <c r="P69"/>
      <c r="Q69"/>
      <c r="R69"/>
      <c r="S69"/>
      <c r="T69"/>
      <c r="U69"/>
      <c r="V69"/>
      <c r="W69"/>
      <c r="X69"/>
      <c r="Y69"/>
      <c r="Z69"/>
      <c r="AA69"/>
      <c r="AB69"/>
      <c r="AC69"/>
      <c r="AD69"/>
      <c r="AE69"/>
      <c r="AF69"/>
      <c r="AG69"/>
      <c r="AH69"/>
      <c r="AI69"/>
      <c r="AJ69"/>
      <c r="AK69" s="135"/>
      <c r="AL69" s="135"/>
      <c r="AM69"/>
      <c r="AN69"/>
      <c r="AO69" s="20"/>
      <c r="AP69" s="20"/>
      <c r="AR69"/>
      <c r="AS69"/>
      <c r="AT69"/>
      <c r="AU69"/>
      <c r="AV69"/>
      <c r="AW69"/>
      <c r="AX69"/>
      <c r="AY69"/>
      <c r="AZ69"/>
      <c r="BA69"/>
      <c r="BB69"/>
      <c r="BC69"/>
      <c r="BD69"/>
      <c r="BE69"/>
      <c r="BF69"/>
      <c r="BG69"/>
      <c r="BH69"/>
      <c r="BI69"/>
      <c r="BJ69"/>
      <c r="BK69"/>
    </row>
    <row r="70" spans="1:63" s="132" customFormat="1">
      <c r="A70"/>
      <c r="B70"/>
      <c r="C70"/>
      <c r="D70"/>
      <c r="E70"/>
      <c r="F70"/>
      <c r="G70"/>
      <c r="H70"/>
      <c r="I70"/>
      <c r="J70" s="133"/>
      <c r="K70" s="133"/>
      <c r="L70"/>
      <c r="M70"/>
      <c r="N70" s="151"/>
      <c r="O70" s="151"/>
      <c r="P70"/>
      <c r="Q70"/>
      <c r="R70"/>
      <c r="S70"/>
      <c r="T70"/>
      <c r="U70"/>
      <c r="V70"/>
      <c r="W70"/>
      <c r="X70"/>
      <c r="Y70"/>
      <c r="Z70"/>
      <c r="AA70"/>
      <c r="AB70"/>
      <c r="AC70"/>
      <c r="AD70"/>
      <c r="AE70"/>
      <c r="AF70"/>
      <c r="AG70"/>
      <c r="AH70"/>
      <c r="AI70"/>
      <c r="AJ70"/>
      <c r="AK70" s="135"/>
      <c r="AL70" s="135"/>
      <c r="AM70"/>
      <c r="AN70"/>
      <c r="AO70" s="20"/>
      <c r="AP70" s="20"/>
      <c r="AR70"/>
      <c r="AS70"/>
      <c r="AT70"/>
      <c r="AU70"/>
      <c r="AV70"/>
      <c r="AW70"/>
      <c r="AX70"/>
      <c r="AY70"/>
      <c r="AZ70"/>
      <c r="BA70"/>
      <c r="BB70"/>
      <c r="BC70"/>
      <c r="BD70"/>
      <c r="BE70"/>
      <c r="BF70"/>
      <c r="BG70"/>
      <c r="BH70"/>
      <c r="BI70"/>
      <c r="BJ70"/>
      <c r="BK70"/>
    </row>
    <row r="71" spans="1:63" s="132" customFormat="1">
      <c r="A71"/>
      <c r="B71"/>
      <c r="C71"/>
      <c r="D71"/>
      <c r="E71"/>
      <c r="F71"/>
      <c r="G71"/>
      <c r="H71"/>
      <c r="I71"/>
      <c r="J71" s="133"/>
      <c r="K71" s="133"/>
      <c r="L71"/>
      <c r="M71"/>
      <c r="N71" s="151"/>
      <c r="O71" s="151"/>
      <c r="P71"/>
      <c r="Q71"/>
      <c r="R71"/>
      <c r="S71"/>
      <c r="T71"/>
      <c r="U71"/>
      <c r="V71"/>
      <c r="W71"/>
      <c r="X71"/>
      <c r="Y71"/>
      <c r="Z71"/>
      <c r="AA71"/>
      <c r="AB71"/>
      <c r="AC71"/>
      <c r="AD71"/>
      <c r="AE71"/>
      <c r="AF71"/>
      <c r="AG71"/>
      <c r="AH71"/>
      <c r="AI71"/>
      <c r="AJ71"/>
      <c r="AK71" s="135"/>
      <c r="AL71" s="135"/>
      <c r="AM71"/>
      <c r="AN71"/>
      <c r="AO71" s="20"/>
      <c r="AP71" s="20"/>
      <c r="AR71"/>
      <c r="AS71"/>
      <c r="AT71"/>
      <c r="AU71"/>
      <c r="AV71"/>
      <c r="AW71"/>
      <c r="AX71"/>
      <c r="AY71"/>
      <c r="AZ71"/>
      <c r="BA71"/>
      <c r="BB71"/>
      <c r="BC71"/>
      <c r="BD71"/>
      <c r="BE71"/>
      <c r="BF71"/>
      <c r="BG71"/>
      <c r="BH71"/>
      <c r="BI71"/>
      <c r="BJ71"/>
      <c r="BK71"/>
    </row>
    <row r="72" spans="1:63" s="132" customFormat="1">
      <c r="A72"/>
      <c r="B72"/>
      <c r="C72"/>
      <c r="D72"/>
      <c r="E72"/>
      <c r="F72"/>
      <c r="G72"/>
      <c r="H72"/>
      <c r="I72"/>
      <c r="J72" s="133"/>
      <c r="K72" s="133"/>
      <c r="L72"/>
      <c r="M72"/>
      <c r="N72" s="151"/>
      <c r="O72" s="151"/>
      <c r="P72"/>
      <c r="Q72"/>
      <c r="R72"/>
      <c r="S72"/>
      <c r="T72"/>
      <c r="U72"/>
      <c r="V72"/>
      <c r="W72"/>
      <c r="X72"/>
      <c r="Y72"/>
      <c r="Z72"/>
      <c r="AA72"/>
      <c r="AB72"/>
      <c r="AC72"/>
      <c r="AD72"/>
      <c r="AE72"/>
      <c r="AF72"/>
      <c r="AG72"/>
      <c r="AH72"/>
      <c r="AI72"/>
      <c r="AJ72"/>
      <c r="AK72" s="135"/>
      <c r="AL72" s="135"/>
      <c r="AM72"/>
      <c r="AN72"/>
      <c r="AO72" s="20"/>
      <c r="AP72" s="20"/>
      <c r="AR72"/>
      <c r="AS72"/>
      <c r="AT72"/>
      <c r="AU72"/>
      <c r="AV72"/>
      <c r="AW72"/>
      <c r="AX72"/>
      <c r="AY72"/>
      <c r="AZ72"/>
      <c r="BA72"/>
      <c r="BB72"/>
      <c r="BC72"/>
      <c r="BD72"/>
      <c r="BE72"/>
      <c r="BF72"/>
      <c r="BG72"/>
      <c r="BH72"/>
      <c r="BI72"/>
      <c r="BJ72"/>
      <c r="BK72"/>
    </row>
    <row r="73" spans="1:63" s="132" customFormat="1">
      <c r="A73"/>
      <c r="B73"/>
      <c r="C73"/>
      <c r="D73"/>
      <c r="E73"/>
      <c r="F73"/>
      <c r="G73"/>
      <c r="H73"/>
      <c r="I73"/>
      <c r="J73" s="133"/>
      <c r="K73" s="133"/>
      <c r="L73"/>
      <c r="M73"/>
      <c r="N73" s="151"/>
      <c r="O73" s="151"/>
      <c r="P73"/>
      <c r="Q73"/>
      <c r="R73"/>
      <c r="S73"/>
      <c r="T73"/>
      <c r="U73"/>
      <c r="V73"/>
      <c r="W73"/>
      <c r="X73"/>
      <c r="Y73"/>
      <c r="Z73"/>
      <c r="AA73"/>
      <c r="AB73"/>
      <c r="AC73"/>
      <c r="AD73"/>
      <c r="AE73"/>
      <c r="AF73"/>
      <c r="AG73"/>
      <c r="AH73"/>
      <c r="AI73"/>
      <c r="AJ73"/>
      <c r="AK73" s="135"/>
      <c r="AL73" s="135"/>
      <c r="AM73"/>
      <c r="AN73"/>
      <c r="AO73" s="20"/>
      <c r="AP73" s="20"/>
      <c r="AR73"/>
      <c r="AS73"/>
      <c r="AT73"/>
      <c r="AU73"/>
      <c r="AV73"/>
      <c r="AW73"/>
      <c r="AX73"/>
      <c r="AY73"/>
      <c r="AZ73"/>
      <c r="BA73"/>
      <c r="BB73"/>
      <c r="BC73"/>
      <c r="BD73"/>
      <c r="BE73"/>
      <c r="BF73"/>
      <c r="BG73"/>
      <c r="BH73"/>
      <c r="BI73"/>
      <c r="BJ73"/>
      <c r="BK73"/>
    </row>
    <row r="74" spans="1:63" s="132" customFormat="1">
      <c r="A74"/>
      <c r="B74"/>
      <c r="C74"/>
      <c r="D74"/>
      <c r="E74"/>
      <c r="F74"/>
      <c r="G74"/>
      <c r="H74"/>
      <c r="I74"/>
      <c r="J74" s="133"/>
      <c r="K74" s="133"/>
      <c r="L74"/>
      <c r="M74"/>
      <c r="N74" s="151"/>
      <c r="O74" s="151"/>
      <c r="P74"/>
      <c r="Q74"/>
      <c r="R74"/>
      <c r="S74"/>
      <c r="T74"/>
      <c r="U74"/>
      <c r="V74"/>
      <c r="W74"/>
      <c r="X74"/>
      <c r="Y74"/>
      <c r="Z74"/>
      <c r="AA74"/>
      <c r="AB74"/>
      <c r="AC74"/>
      <c r="AD74"/>
      <c r="AE74"/>
      <c r="AF74"/>
      <c r="AG74"/>
      <c r="AH74"/>
      <c r="AI74"/>
      <c r="AJ74"/>
      <c r="AK74" s="135"/>
      <c r="AL74" s="135"/>
      <c r="AM74"/>
      <c r="AN74"/>
      <c r="AO74" s="20"/>
      <c r="AP74" s="20"/>
      <c r="AR74"/>
      <c r="AS74"/>
      <c r="AT74"/>
      <c r="AU74"/>
      <c r="AV74"/>
      <c r="AW74"/>
      <c r="AX74"/>
      <c r="AY74"/>
      <c r="AZ74"/>
      <c r="BA74"/>
      <c r="BB74"/>
      <c r="BC74"/>
      <c r="BD74"/>
      <c r="BE74"/>
      <c r="BF74"/>
      <c r="BG74"/>
      <c r="BH74"/>
      <c r="BI74"/>
      <c r="BJ74"/>
      <c r="BK74"/>
    </row>
    <row r="75" spans="1:63" s="132" customFormat="1">
      <c r="A75"/>
      <c r="B75"/>
      <c r="C75"/>
      <c r="D75"/>
      <c r="E75"/>
      <c r="F75"/>
      <c r="G75"/>
      <c r="H75"/>
      <c r="I75"/>
      <c r="J75" s="133"/>
      <c r="K75" s="133"/>
      <c r="L75"/>
      <c r="M75"/>
      <c r="N75" s="151"/>
      <c r="O75" s="151"/>
      <c r="P75"/>
      <c r="Q75"/>
      <c r="R75"/>
      <c r="S75"/>
      <c r="T75"/>
      <c r="U75"/>
      <c r="V75"/>
      <c r="W75"/>
      <c r="X75"/>
      <c r="Y75"/>
      <c r="Z75"/>
      <c r="AA75"/>
      <c r="AB75"/>
      <c r="AC75"/>
      <c r="AD75"/>
      <c r="AE75"/>
      <c r="AF75"/>
      <c r="AG75"/>
      <c r="AH75"/>
      <c r="AI75"/>
      <c r="AJ75"/>
      <c r="AK75" s="135"/>
      <c r="AL75" s="135"/>
      <c r="AM75"/>
      <c r="AN75"/>
      <c r="AO75" s="20"/>
      <c r="AP75" s="20"/>
      <c r="AR75"/>
      <c r="AS75"/>
      <c r="AT75"/>
      <c r="AU75"/>
      <c r="AV75"/>
      <c r="AW75"/>
      <c r="AX75"/>
      <c r="AY75"/>
      <c r="AZ75"/>
      <c r="BA75"/>
      <c r="BB75"/>
      <c r="BC75"/>
      <c r="BD75"/>
      <c r="BE75"/>
      <c r="BF75"/>
      <c r="BG75"/>
      <c r="BH75"/>
      <c r="BI75"/>
      <c r="BJ75"/>
      <c r="BK75"/>
    </row>
    <row r="76" spans="1:63" s="132" customFormat="1">
      <c r="A76"/>
      <c r="B76"/>
      <c r="C76"/>
      <c r="D76"/>
      <c r="E76"/>
      <c r="F76"/>
      <c r="G76"/>
      <c r="H76"/>
      <c r="I76"/>
      <c r="J76" s="133"/>
      <c r="K76" s="133"/>
      <c r="L76"/>
      <c r="M76"/>
      <c r="N76" s="151"/>
      <c r="O76" s="151"/>
      <c r="P76"/>
      <c r="Q76"/>
      <c r="R76"/>
      <c r="S76"/>
      <c r="T76"/>
      <c r="U76"/>
      <c r="V76"/>
      <c r="W76"/>
      <c r="X76"/>
      <c r="Y76"/>
      <c r="Z76"/>
      <c r="AA76"/>
      <c r="AB76"/>
      <c r="AC76"/>
      <c r="AD76"/>
      <c r="AE76"/>
      <c r="AF76"/>
      <c r="AG76"/>
      <c r="AH76"/>
      <c r="AI76"/>
      <c r="AJ76"/>
      <c r="AK76" s="135"/>
      <c r="AL76" s="135"/>
      <c r="AM76"/>
      <c r="AN76"/>
      <c r="AO76" s="20"/>
      <c r="AP76" s="20"/>
      <c r="AR76"/>
      <c r="AS76"/>
      <c r="AT76"/>
      <c r="AU76"/>
      <c r="AV76"/>
      <c r="AW76"/>
      <c r="AX76"/>
      <c r="AY76"/>
      <c r="AZ76"/>
      <c r="BA76"/>
      <c r="BB76"/>
      <c r="BC76"/>
      <c r="BD76"/>
      <c r="BE76"/>
      <c r="BF76"/>
      <c r="BG76"/>
      <c r="BH76"/>
      <c r="BI76"/>
      <c r="BJ76"/>
      <c r="BK76"/>
    </row>
    <row r="77" spans="1:63" s="132" customFormat="1">
      <c r="A77"/>
      <c r="B77"/>
      <c r="C77"/>
      <c r="D77"/>
      <c r="E77"/>
      <c r="F77"/>
      <c r="G77"/>
      <c r="H77"/>
      <c r="I77"/>
      <c r="J77" s="133"/>
      <c r="K77" s="133"/>
      <c r="L77"/>
      <c r="M77"/>
      <c r="N77" s="151"/>
      <c r="O77" s="151"/>
      <c r="P77"/>
      <c r="Q77"/>
      <c r="R77"/>
      <c r="S77"/>
      <c r="T77"/>
      <c r="U77"/>
      <c r="V77"/>
      <c r="W77"/>
      <c r="X77"/>
      <c r="Y77"/>
      <c r="Z77"/>
      <c r="AA77"/>
      <c r="AB77"/>
      <c r="AC77"/>
      <c r="AD77"/>
      <c r="AE77"/>
      <c r="AF77"/>
      <c r="AG77"/>
      <c r="AH77"/>
      <c r="AI77"/>
      <c r="AJ77"/>
      <c r="AK77" s="135"/>
      <c r="AL77" s="135"/>
      <c r="AM77"/>
      <c r="AN77"/>
      <c r="AO77" s="20"/>
      <c r="AP77" s="20"/>
      <c r="AR77"/>
      <c r="AS77"/>
      <c r="AT77"/>
      <c r="AU77"/>
      <c r="AV77"/>
      <c r="AW77"/>
      <c r="AX77"/>
      <c r="AY77"/>
      <c r="AZ77"/>
      <c r="BA77"/>
      <c r="BB77"/>
      <c r="BC77"/>
      <c r="BD77"/>
      <c r="BE77"/>
      <c r="BF77"/>
      <c r="BG77"/>
      <c r="BH77"/>
      <c r="BI77"/>
      <c r="BJ77"/>
      <c r="BK77"/>
    </row>
    <row r="78" spans="1:63" s="132" customFormat="1">
      <c r="A78"/>
      <c r="B78"/>
      <c r="C78"/>
      <c r="D78"/>
      <c r="E78"/>
      <c r="F78"/>
      <c r="G78"/>
      <c r="H78"/>
      <c r="I78"/>
      <c r="J78" s="133"/>
      <c r="K78" s="133"/>
      <c r="L78"/>
      <c r="M78"/>
      <c r="N78" s="151"/>
      <c r="O78" s="151"/>
      <c r="P78"/>
      <c r="Q78"/>
      <c r="R78"/>
      <c r="S78"/>
      <c r="T78"/>
      <c r="U78"/>
      <c r="V78"/>
      <c r="W78"/>
      <c r="X78"/>
      <c r="Y78"/>
      <c r="Z78"/>
      <c r="AA78"/>
      <c r="AB78"/>
      <c r="AC78"/>
      <c r="AD78"/>
      <c r="AE78"/>
      <c r="AF78"/>
      <c r="AG78"/>
      <c r="AH78"/>
      <c r="AI78"/>
      <c r="AJ78"/>
      <c r="AK78" s="135"/>
      <c r="AL78" s="135"/>
      <c r="AM78"/>
      <c r="AN78"/>
      <c r="AO78" s="20"/>
      <c r="AP78" s="20"/>
      <c r="AR78"/>
      <c r="AS78"/>
      <c r="AT78"/>
      <c r="AU78"/>
      <c r="AV78"/>
      <c r="AW78"/>
      <c r="AX78"/>
      <c r="AY78"/>
      <c r="AZ78"/>
      <c r="BA78"/>
      <c r="BB78"/>
      <c r="BC78"/>
      <c r="BD78"/>
      <c r="BE78"/>
      <c r="BF78"/>
      <c r="BG78"/>
      <c r="BH78"/>
      <c r="BI78"/>
      <c r="BJ78"/>
      <c r="BK78"/>
    </row>
    <row r="79" spans="1:63" s="132" customFormat="1">
      <c r="A79"/>
      <c r="B79"/>
      <c r="C79"/>
      <c r="D79"/>
      <c r="E79"/>
      <c r="F79"/>
      <c r="G79"/>
      <c r="H79"/>
      <c r="I79"/>
      <c r="J79" s="133"/>
      <c r="K79" s="133"/>
      <c r="L79"/>
      <c r="M79"/>
      <c r="N79" s="151"/>
      <c r="O79" s="151"/>
      <c r="P79"/>
      <c r="Q79"/>
      <c r="R79"/>
      <c r="S79"/>
      <c r="T79"/>
      <c r="U79"/>
      <c r="V79"/>
      <c r="W79"/>
      <c r="X79"/>
      <c r="Y79"/>
      <c r="Z79"/>
      <c r="AA79"/>
      <c r="AB79"/>
      <c r="AC79"/>
      <c r="AD79"/>
      <c r="AE79"/>
      <c r="AF79"/>
      <c r="AG79"/>
      <c r="AH79"/>
      <c r="AI79"/>
      <c r="AJ79"/>
      <c r="AK79" s="135"/>
      <c r="AL79" s="135"/>
      <c r="AM79"/>
      <c r="AN79"/>
      <c r="AO79" s="20"/>
      <c r="AP79" s="20"/>
      <c r="AR79"/>
      <c r="AS79"/>
      <c r="AT79"/>
      <c r="AU79"/>
      <c r="AV79"/>
      <c r="AW79"/>
      <c r="AX79"/>
      <c r="AY79"/>
      <c r="AZ79"/>
      <c r="BA79"/>
      <c r="BB79"/>
      <c r="BC79"/>
      <c r="BD79"/>
      <c r="BE79"/>
      <c r="BF79"/>
      <c r="BG79"/>
      <c r="BH79"/>
      <c r="BI79"/>
      <c r="BJ79"/>
      <c r="BK79"/>
    </row>
    <row r="80" spans="1:63" s="132" customFormat="1">
      <c r="A80"/>
      <c r="B80"/>
      <c r="C80"/>
      <c r="D80"/>
      <c r="E80"/>
      <c r="F80"/>
      <c r="G80"/>
      <c r="H80"/>
      <c r="I80"/>
      <c r="J80" s="133"/>
      <c r="K80" s="133"/>
      <c r="L80"/>
      <c r="M80"/>
      <c r="N80" s="151"/>
      <c r="O80" s="151"/>
      <c r="P80"/>
      <c r="Q80"/>
      <c r="R80"/>
      <c r="S80"/>
      <c r="T80"/>
      <c r="U80"/>
      <c r="V80"/>
      <c r="W80"/>
      <c r="X80"/>
      <c r="Y80"/>
      <c r="Z80"/>
      <c r="AA80"/>
      <c r="AB80"/>
      <c r="AC80"/>
      <c r="AD80"/>
      <c r="AE80"/>
      <c r="AF80"/>
      <c r="AG80"/>
      <c r="AH80"/>
      <c r="AI80"/>
      <c r="AJ80"/>
      <c r="AK80" s="135"/>
      <c r="AL80" s="135"/>
      <c r="AM80"/>
      <c r="AN80"/>
      <c r="AO80" s="20"/>
      <c r="AP80" s="20"/>
      <c r="AR80"/>
      <c r="AS80"/>
      <c r="AT80"/>
      <c r="AU80"/>
      <c r="AV80"/>
      <c r="AW80"/>
      <c r="AX80"/>
      <c r="AY80"/>
      <c r="AZ80"/>
      <c r="BA80"/>
      <c r="BB80"/>
      <c r="BC80"/>
      <c r="BD80"/>
      <c r="BE80"/>
      <c r="BF80"/>
      <c r="BG80"/>
      <c r="BH80"/>
      <c r="BI80"/>
      <c r="BJ80"/>
      <c r="BK80"/>
    </row>
    <row r="81" spans="1:63" s="132" customFormat="1">
      <c r="A81"/>
      <c r="B81"/>
      <c r="C81"/>
      <c r="D81"/>
      <c r="E81"/>
      <c r="F81"/>
      <c r="G81"/>
      <c r="H81"/>
      <c r="I81"/>
      <c r="J81" s="133"/>
      <c r="K81" s="133"/>
      <c r="L81"/>
      <c r="M81"/>
      <c r="N81" s="151"/>
      <c r="O81" s="151"/>
      <c r="P81"/>
      <c r="Q81"/>
      <c r="R81"/>
      <c r="S81"/>
      <c r="T81"/>
      <c r="U81"/>
      <c r="V81"/>
      <c r="W81"/>
      <c r="X81"/>
      <c r="Y81"/>
      <c r="Z81"/>
      <c r="AA81"/>
      <c r="AB81"/>
      <c r="AC81"/>
      <c r="AD81"/>
      <c r="AE81"/>
      <c r="AF81"/>
      <c r="AG81"/>
      <c r="AH81"/>
      <c r="AI81"/>
      <c r="AJ81"/>
      <c r="AK81" s="135"/>
      <c r="AL81" s="135"/>
      <c r="AM81"/>
      <c r="AN81"/>
      <c r="AO81" s="20"/>
      <c r="AP81" s="20"/>
      <c r="AR81"/>
      <c r="AS81"/>
      <c r="AT81"/>
      <c r="AU81"/>
      <c r="AV81"/>
      <c r="AW81"/>
      <c r="AX81"/>
      <c r="AY81"/>
      <c r="AZ81"/>
      <c r="BA81"/>
      <c r="BB81"/>
      <c r="BC81"/>
      <c r="BD81"/>
      <c r="BE81"/>
      <c r="BF81"/>
      <c r="BG81"/>
      <c r="BH81"/>
      <c r="BI81"/>
      <c r="BJ81"/>
      <c r="BK81"/>
    </row>
    <row r="82" spans="1:63" s="132" customFormat="1">
      <c r="A82"/>
      <c r="B82"/>
      <c r="C82"/>
      <c r="D82"/>
      <c r="E82"/>
      <c r="F82"/>
      <c r="G82"/>
      <c r="H82"/>
      <c r="I82"/>
      <c r="J82" s="133"/>
      <c r="K82" s="133"/>
      <c r="L82"/>
      <c r="M82"/>
      <c r="N82" s="151"/>
      <c r="O82" s="151"/>
      <c r="P82"/>
      <c r="Q82"/>
      <c r="R82"/>
      <c r="S82"/>
      <c r="T82"/>
      <c r="U82"/>
      <c r="V82"/>
      <c r="W82"/>
      <c r="X82"/>
      <c r="Y82"/>
      <c r="Z82"/>
      <c r="AA82"/>
      <c r="AB82"/>
      <c r="AC82"/>
      <c r="AD82"/>
      <c r="AE82"/>
      <c r="AF82"/>
      <c r="AG82"/>
      <c r="AH82"/>
      <c r="AI82"/>
      <c r="AJ82"/>
      <c r="AK82" s="135"/>
      <c r="AL82" s="135"/>
      <c r="AM82"/>
      <c r="AN82"/>
      <c r="AO82" s="20"/>
      <c r="AP82" s="20"/>
      <c r="AR82"/>
      <c r="AS82"/>
      <c r="AT82"/>
      <c r="AU82"/>
      <c r="AV82"/>
      <c r="AW82"/>
      <c r="AX82"/>
      <c r="AY82"/>
      <c r="AZ82"/>
      <c r="BA82"/>
      <c r="BB82"/>
      <c r="BC82"/>
      <c r="BD82"/>
      <c r="BE82"/>
      <c r="BF82"/>
      <c r="BG82"/>
      <c r="BH82"/>
      <c r="BI82"/>
      <c r="BJ82"/>
      <c r="BK82"/>
    </row>
    <row r="83" spans="1:63" s="132" customFormat="1">
      <c r="A83"/>
      <c r="B83"/>
      <c r="C83"/>
      <c r="D83"/>
      <c r="E83"/>
      <c r="F83"/>
      <c r="G83"/>
      <c r="H83"/>
      <c r="I83"/>
      <c r="J83" s="133"/>
      <c r="K83" s="133"/>
      <c r="L83"/>
      <c r="M83"/>
      <c r="N83" s="151"/>
      <c r="O83" s="151"/>
      <c r="P83"/>
      <c r="Q83"/>
      <c r="R83"/>
      <c r="S83"/>
      <c r="T83"/>
      <c r="U83"/>
      <c r="V83"/>
      <c r="W83"/>
      <c r="X83"/>
      <c r="Y83"/>
      <c r="Z83"/>
      <c r="AA83"/>
      <c r="AB83"/>
      <c r="AC83"/>
      <c r="AD83"/>
      <c r="AE83"/>
      <c r="AF83"/>
      <c r="AG83"/>
      <c r="AH83"/>
      <c r="AI83"/>
      <c r="AJ83"/>
      <c r="AK83" s="135"/>
      <c r="AL83" s="135"/>
      <c r="AM83"/>
      <c r="AN83"/>
      <c r="AO83" s="20"/>
      <c r="AP83" s="20"/>
      <c r="AR83"/>
      <c r="AS83"/>
      <c r="AT83"/>
      <c r="AU83"/>
      <c r="AV83"/>
      <c r="AW83"/>
      <c r="AX83"/>
      <c r="AY83"/>
      <c r="AZ83"/>
      <c r="BA83"/>
      <c r="BB83"/>
      <c r="BC83"/>
      <c r="BD83"/>
      <c r="BE83"/>
      <c r="BF83"/>
      <c r="BG83"/>
      <c r="BH83"/>
      <c r="BI83"/>
      <c r="BJ83"/>
      <c r="BK83"/>
    </row>
    <row r="84" spans="1:63" s="132" customFormat="1">
      <c r="A84"/>
      <c r="B84"/>
      <c r="C84"/>
      <c r="D84"/>
      <c r="E84"/>
      <c r="F84"/>
      <c r="G84"/>
      <c r="H84"/>
      <c r="I84"/>
      <c r="J84" s="133"/>
      <c r="K84" s="133"/>
      <c r="L84"/>
      <c r="M84"/>
      <c r="N84" s="151"/>
      <c r="O84" s="151"/>
      <c r="P84"/>
      <c r="Q84"/>
      <c r="R84"/>
      <c r="S84"/>
      <c r="T84"/>
      <c r="U84"/>
      <c r="V84"/>
      <c r="W84"/>
      <c r="X84"/>
      <c r="Y84"/>
      <c r="Z84"/>
      <c r="AA84"/>
      <c r="AB84"/>
      <c r="AC84"/>
      <c r="AD84"/>
      <c r="AE84"/>
      <c r="AF84"/>
      <c r="AG84"/>
      <c r="AH84"/>
      <c r="AI84"/>
      <c r="AJ84"/>
      <c r="AK84" s="135"/>
      <c r="AL84" s="135"/>
      <c r="AM84"/>
      <c r="AN84"/>
      <c r="AO84" s="20"/>
      <c r="AP84" s="20"/>
      <c r="AR84"/>
      <c r="AS84"/>
      <c r="AT84"/>
      <c r="AU84"/>
      <c r="AV84"/>
      <c r="AW84"/>
      <c r="AX84"/>
      <c r="AY84"/>
      <c r="AZ84"/>
      <c r="BA84"/>
      <c r="BB84"/>
      <c r="BC84"/>
      <c r="BD84"/>
      <c r="BE84"/>
      <c r="BF84"/>
      <c r="BG84"/>
      <c r="BH84"/>
      <c r="BI84"/>
      <c r="BJ84"/>
      <c r="BK84"/>
    </row>
    <row r="85" spans="1:63" s="132" customFormat="1">
      <c r="A85"/>
      <c r="B85"/>
      <c r="C85"/>
      <c r="D85"/>
      <c r="E85"/>
      <c r="F85"/>
      <c r="G85"/>
      <c r="H85"/>
      <c r="I85"/>
      <c r="J85" s="133"/>
      <c r="K85" s="133"/>
      <c r="L85"/>
      <c r="M85"/>
      <c r="N85" s="151"/>
      <c r="O85" s="151"/>
      <c r="P85"/>
      <c r="Q85"/>
      <c r="R85"/>
      <c r="S85"/>
      <c r="T85"/>
      <c r="U85"/>
      <c r="V85"/>
      <c r="W85"/>
      <c r="X85"/>
      <c r="Y85"/>
      <c r="Z85"/>
      <c r="AA85"/>
      <c r="AB85"/>
      <c r="AC85"/>
      <c r="AD85"/>
      <c r="AE85"/>
      <c r="AF85"/>
      <c r="AG85"/>
      <c r="AH85"/>
      <c r="AI85"/>
      <c r="AJ85"/>
      <c r="AK85" s="135"/>
      <c r="AL85" s="135"/>
      <c r="AM85"/>
      <c r="AN85"/>
      <c r="AO85" s="20"/>
      <c r="AP85" s="20"/>
      <c r="AR85"/>
      <c r="AS85"/>
      <c r="AT85"/>
      <c r="AU85"/>
      <c r="AV85"/>
      <c r="AW85"/>
      <c r="AX85"/>
      <c r="AY85"/>
      <c r="AZ85"/>
      <c r="BA85"/>
      <c r="BB85"/>
      <c r="BC85"/>
      <c r="BD85"/>
      <c r="BE85"/>
      <c r="BF85"/>
      <c r="BG85"/>
      <c r="BH85"/>
      <c r="BI85"/>
      <c r="BJ85"/>
      <c r="BK85"/>
    </row>
    <row r="86" spans="1:63" s="132" customFormat="1">
      <c r="A86"/>
      <c r="B86"/>
      <c r="C86"/>
      <c r="D86"/>
      <c r="E86"/>
      <c r="F86"/>
      <c r="G86"/>
      <c r="H86"/>
      <c r="I86"/>
      <c r="J86" s="133"/>
      <c r="K86" s="133"/>
      <c r="L86"/>
      <c r="M86"/>
      <c r="N86" s="151"/>
      <c r="O86" s="151"/>
      <c r="P86"/>
      <c r="Q86"/>
      <c r="R86"/>
      <c r="S86"/>
      <c r="T86"/>
      <c r="U86"/>
      <c r="V86"/>
      <c r="W86"/>
      <c r="X86"/>
      <c r="Y86"/>
      <c r="Z86"/>
      <c r="AA86"/>
      <c r="AB86"/>
      <c r="AC86"/>
      <c r="AD86"/>
      <c r="AE86"/>
      <c r="AF86"/>
      <c r="AG86"/>
      <c r="AH86"/>
      <c r="AI86"/>
      <c r="AJ86"/>
      <c r="AK86" s="135"/>
      <c r="AL86" s="135"/>
      <c r="AM86"/>
      <c r="AN86"/>
      <c r="AO86" s="20"/>
      <c r="AP86" s="20"/>
      <c r="AR86"/>
      <c r="AS86"/>
      <c r="AT86"/>
      <c r="AU86"/>
      <c r="AV86"/>
      <c r="AW86"/>
      <c r="AX86"/>
      <c r="AY86"/>
      <c r="AZ86"/>
      <c r="BA86"/>
      <c r="BB86"/>
      <c r="BC86"/>
      <c r="BD86"/>
      <c r="BE86"/>
      <c r="BF86"/>
      <c r="BG86"/>
      <c r="BH86"/>
      <c r="BI86"/>
      <c r="BJ86"/>
      <c r="BK86"/>
    </row>
    <row r="87" spans="1:63" s="132" customFormat="1">
      <c r="A87"/>
      <c r="B87"/>
      <c r="C87"/>
      <c r="D87"/>
      <c r="E87"/>
      <c r="F87"/>
      <c r="G87"/>
      <c r="H87"/>
      <c r="I87"/>
      <c r="J87" s="133"/>
      <c r="K87" s="133"/>
      <c r="L87"/>
      <c r="M87"/>
      <c r="N87" s="151"/>
      <c r="O87" s="151"/>
      <c r="P87"/>
      <c r="Q87"/>
      <c r="R87"/>
      <c r="S87"/>
      <c r="T87"/>
      <c r="U87"/>
      <c r="V87"/>
      <c r="W87"/>
      <c r="X87"/>
      <c r="Y87"/>
      <c r="Z87"/>
      <c r="AA87"/>
      <c r="AB87"/>
      <c r="AC87"/>
      <c r="AD87"/>
      <c r="AE87"/>
      <c r="AF87"/>
      <c r="AG87"/>
      <c r="AH87"/>
      <c r="AI87"/>
      <c r="AJ87"/>
      <c r="AK87" s="135"/>
      <c r="AL87" s="135"/>
      <c r="AM87"/>
      <c r="AN87"/>
      <c r="AO87" s="20"/>
      <c r="AP87" s="20"/>
      <c r="AR87"/>
      <c r="AS87"/>
      <c r="AT87"/>
      <c r="AU87"/>
      <c r="AV87"/>
      <c r="AW87"/>
      <c r="AX87"/>
      <c r="AY87"/>
      <c r="AZ87"/>
      <c r="BA87"/>
      <c r="BB87"/>
      <c r="BC87"/>
      <c r="BD87"/>
      <c r="BE87"/>
      <c r="BF87"/>
      <c r="BG87"/>
      <c r="BH87"/>
      <c r="BI87"/>
      <c r="BJ87"/>
      <c r="BK87"/>
    </row>
    <row r="88" spans="1:63" s="132" customFormat="1">
      <c r="A88"/>
      <c r="B88"/>
      <c r="C88"/>
      <c r="D88"/>
      <c r="E88"/>
      <c r="F88"/>
      <c r="G88"/>
      <c r="H88"/>
      <c r="I88"/>
      <c r="J88" s="133"/>
      <c r="K88" s="133"/>
      <c r="L88"/>
      <c r="M88"/>
      <c r="N88" s="151"/>
      <c r="O88" s="151"/>
      <c r="P88"/>
      <c r="Q88"/>
      <c r="R88"/>
      <c r="S88"/>
      <c r="T88"/>
      <c r="U88"/>
      <c r="V88"/>
      <c r="W88"/>
      <c r="X88"/>
      <c r="Y88"/>
      <c r="Z88"/>
      <c r="AA88"/>
      <c r="AB88"/>
      <c r="AC88"/>
      <c r="AD88"/>
      <c r="AE88"/>
      <c r="AF88"/>
      <c r="AG88"/>
      <c r="AH88"/>
      <c r="AI88"/>
      <c r="AJ88"/>
      <c r="AK88" s="135"/>
      <c r="AL88" s="135"/>
      <c r="AM88"/>
      <c r="AN88"/>
      <c r="AO88" s="20"/>
      <c r="AP88" s="20"/>
      <c r="AR88"/>
      <c r="AS88"/>
      <c r="AT88"/>
      <c r="AU88"/>
      <c r="AV88"/>
      <c r="AW88"/>
      <c r="AX88"/>
      <c r="AY88"/>
      <c r="AZ88"/>
      <c r="BA88"/>
      <c r="BB88"/>
      <c r="BC88"/>
      <c r="BD88"/>
      <c r="BE88"/>
      <c r="BF88"/>
      <c r="BG88"/>
      <c r="BH88"/>
      <c r="BI88"/>
      <c r="BJ88"/>
      <c r="BK88"/>
    </row>
    <row r="89" spans="1:63" s="132" customFormat="1">
      <c r="A89"/>
      <c r="B89"/>
      <c r="C89"/>
      <c r="D89"/>
      <c r="E89"/>
      <c r="F89"/>
      <c r="G89"/>
      <c r="H89"/>
      <c r="I89"/>
      <c r="J89" s="133"/>
      <c r="K89" s="133"/>
      <c r="L89"/>
      <c r="M89"/>
      <c r="N89" s="151"/>
      <c r="O89" s="151"/>
      <c r="P89"/>
      <c r="Q89"/>
      <c r="R89"/>
      <c r="S89"/>
      <c r="T89"/>
      <c r="U89"/>
      <c r="V89"/>
      <c r="W89"/>
      <c r="X89"/>
      <c r="Y89"/>
      <c r="Z89"/>
      <c r="AA89"/>
      <c r="AB89"/>
      <c r="AC89"/>
      <c r="AD89"/>
      <c r="AE89"/>
      <c r="AF89"/>
      <c r="AG89"/>
      <c r="AH89"/>
      <c r="AI89"/>
      <c r="AJ89"/>
      <c r="AK89" s="135"/>
      <c r="AL89" s="135"/>
      <c r="AM89"/>
      <c r="AN89"/>
      <c r="AO89" s="20"/>
      <c r="AP89" s="20"/>
      <c r="AR89"/>
      <c r="AS89"/>
      <c r="AT89"/>
      <c r="AU89"/>
      <c r="AV89"/>
      <c r="AW89"/>
      <c r="AX89"/>
      <c r="AY89"/>
      <c r="AZ89"/>
      <c r="BA89"/>
      <c r="BB89"/>
      <c r="BC89"/>
      <c r="BD89"/>
      <c r="BE89"/>
      <c r="BF89"/>
      <c r="BG89"/>
      <c r="BH89"/>
      <c r="BI89"/>
      <c r="BJ89"/>
      <c r="BK89"/>
    </row>
    <row r="90" spans="1:63" s="132" customFormat="1">
      <c r="A90"/>
      <c r="B90"/>
      <c r="C90"/>
      <c r="D90"/>
      <c r="E90"/>
      <c r="F90"/>
      <c r="G90"/>
      <c r="H90"/>
      <c r="I90"/>
      <c r="J90" s="133"/>
      <c r="K90" s="133"/>
      <c r="L90"/>
      <c r="M90"/>
      <c r="N90" s="151"/>
      <c r="O90" s="151"/>
      <c r="P90"/>
      <c r="Q90"/>
      <c r="R90"/>
      <c r="S90"/>
      <c r="T90"/>
      <c r="U90"/>
      <c r="V90"/>
      <c r="W90"/>
      <c r="X90"/>
      <c r="Y90"/>
      <c r="Z90"/>
      <c r="AA90"/>
      <c r="AB90"/>
      <c r="AC90"/>
      <c r="AD90"/>
      <c r="AE90"/>
      <c r="AF90"/>
      <c r="AG90"/>
      <c r="AH90"/>
      <c r="AI90"/>
      <c r="AJ90"/>
      <c r="AK90" s="135"/>
      <c r="AL90" s="135"/>
      <c r="AM90"/>
      <c r="AN90"/>
      <c r="AO90" s="20"/>
      <c r="AP90" s="20"/>
      <c r="AR90"/>
      <c r="AS90"/>
      <c r="AT90"/>
      <c r="AU90"/>
      <c r="AV90"/>
      <c r="AW90"/>
      <c r="AX90"/>
      <c r="AY90"/>
      <c r="AZ90"/>
      <c r="BA90"/>
      <c r="BB90"/>
      <c r="BC90"/>
      <c r="BD90"/>
      <c r="BE90"/>
      <c r="BF90"/>
      <c r="BG90"/>
      <c r="BH90"/>
      <c r="BI90"/>
      <c r="BJ90"/>
      <c r="BK90"/>
    </row>
    <row r="91" spans="1:63" s="132" customFormat="1">
      <c r="A91"/>
      <c r="B91"/>
      <c r="C91"/>
      <c r="D91"/>
      <c r="E91"/>
      <c r="F91"/>
      <c r="G91"/>
      <c r="H91"/>
      <c r="I91"/>
      <c r="J91" s="133"/>
      <c r="K91" s="133"/>
      <c r="L91"/>
      <c r="M91"/>
      <c r="N91" s="151"/>
      <c r="O91" s="151"/>
      <c r="P91"/>
      <c r="Q91"/>
      <c r="R91"/>
      <c r="S91"/>
      <c r="T91"/>
      <c r="U91"/>
      <c r="V91"/>
      <c r="W91"/>
      <c r="X91"/>
      <c r="Y91"/>
      <c r="Z91"/>
      <c r="AA91"/>
      <c r="AB91"/>
      <c r="AC91"/>
      <c r="AD91"/>
      <c r="AE91"/>
      <c r="AF91"/>
      <c r="AG91"/>
      <c r="AH91"/>
      <c r="AI91"/>
      <c r="AJ91"/>
      <c r="AK91" s="135"/>
      <c r="AL91" s="135"/>
      <c r="AM91"/>
      <c r="AN91"/>
      <c r="AO91" s="20"/>
      <c r="AP91" s="20"/>
      <c r="AR91"/>
      <c r="AS91"/>
      <c r="AT91"/>
      <c r="AU91"/>
      <c r="AV91"/>
      <c r="AW91"/>
      <c r="AX91"/>
      <c r="AY91"/>
      <c r="AZ91"/>
      <c r="BA91"/>
      <c r="BB91"/>
      <c r="BC91"/>
      <c r="BD91"/>
      <c r="BE91"/>
      <c r="BF91"/>
      <c r="BG91"/>
      <c r="BH91"/>
      <c r="BI91"/>
      <c r="BJ91"/>
      <c r="BK91"/>
    </row>
    <row r="92" spans="1:63" s="132" customFormat="1">
      <c r="A92"/>
      <c r="B92"/>
      <c r="C92"/>
      <c r="D92"/>
      <c r="E92"/>
      <c r="F92"/>
      <c r="G92"/>
      <c r="H92"/>
      <c r="I92"/>
      <c r="J92" s="133"/>
      <c r="K92" s="133"/>
      <c r="L92"/>
      <c r="M92"/>
      <c r="N92" s="151"/>
      <c r="O92" s="151"/>
      <c r="P92"/>
      <c r="Q92"/>
      <c r="R92"/>
      <c r="S92"/>
      <c r="T92"/>
      <c r="U92"/>
      <c r="V92"/>
      <c r="W92"/>
      <c r="X92"/>
      <c r="Y92"/>
      <c r="Z92"/>
      <c r="AA92"/>
      <c r="AB92"/>
      <c r="AC92"/>
      <c r="AD92"/>
      <c r="AE92"/>
      <c r="AF92"/>
      <c r="AG92"/>
      <c r="AH92"/>
      <c r="AI92"/>
      <c r="AJ92"/>
      <c r="AK92" s="135"/>
      <c r="AL92" s="135"/>
      <c r="AM92"/>
      <c r="AN92"/>
      <c r="AO92" s="20"/>
      <c r="AP92" s="20"/>
      <c r="AR92"/>
      <c r="AS92"/>
      <c r="AT92"/>
      <c r="AU92"/>
      <c r="AV92"/>
      <c r="AW92"/>
      <c r="AX92"/>
      <c r="AY92"/>
      <c r="AZ92"/>
      <c r="BA92"/>
      <c r="BB92"/>
      <c r="BC92"/>
      <c r="BD92"/>
      <c r="BE92"/>
      <c r="BF92"/>
      <c r="BG92"/>
      <c r="BH92"/>
      <c r="BI92"/>
      <c r="BJ92"/>
      <c r="BK92"/>
    </row>
    <row r="93" spans="1:63" s="132" customFormat="1">
      <c r="A93"/>
      <c r="B93"/>
      <c r="C93"/>
      <c r="D93"/>
      <c r="E93"/>
      <c r="F93"/>
      <c r="G93"/>
      <c r="H93"/>
      <c r="I93"/>
      <c r="J93" s="133"/>
      <c r="K93" s="133"/>
      <c r="L93"/>
      <c r="M93"/>
      <c r="N93" s="151"/>
      <c r="O93" s="151"/>
      <c r="P93"/>
      <c r="Q93"/>
      <c r="R93"/>
      <c r="S93"/>
      <c r="T93"/>
      <c r="U93"/>
      <c r="V93"/>
      <c r="W93"/>
      <c r="X93"/>
      <c r="Y93"/>
      <c r="Z93"/>
      <c r="AA93"/>
      <c r="AB93"/>
      <c r="AC93"/>
      <c r="AD93"/>
      <c r="AE93"/>
      <c r="AF93"/>
      <c r="AG93"/>
      <c r="AH93"/>
      <c r="AI93"/>
      <c r="AJ93"/>
      <c r="AK93" s="135"/>
      <c r="AL93" s="135"/>
      <c r="AM93"/>
      <c r="AN93"/>
      <c r="AO93" s="20"/>
      <c r="AP93" s="20"/>
      <c r="AR93"/>
      <c r="AS93"/>
      <c r="AT93"/>
      <c r="AU93"/>
      <c r="AV93"/>
      <c r="AW93"/>
      <c r="AX93"/>
      <c r="AY93"/>
      <c r="AZ93"/>
      <c r="BA93"/>
      <c r="BB93"/>
      <c r="BC93"/>
      <c r="BD93"/>
      <c r="BE93"/>
      <c r="BF93"/>
      <c r="BG93"/>
      <c r="BH93"/>
      <c r="BI93"/>
      <c r="BJ93"/>
      <c r="BK93"/>
    </row>
    <row r="94" spans="1:63" s="132" customFormat="1">
      <c r="A94"/>
      <c r="B94"/>
      <c r="C94"/>
      <c r="D94"/>
      <c r="E94"/>
      <c r="F94"/>
      <c r="G94"/>
      <c r="H94"/>
      <c r="I94"/>
      <c r="J94" s="133"/>
      <c r="K94" s="133"/>
      <c r="L94"/>
      <c r="M94"/>
      <c r="N94" s="151"/>
      <c r="O94" s="151"/>
      <c r="P94"/>
      <c r="Q94"/>
      <c r="R94"/>
      <c r="S94"/>
      <c r="T94"/>
      <c r="U94"/>
      <c r="V94"/>
      <c r="W94"/>
      <c r="X94"/>
      <c r="Y94"/>
      <c r="Z94"/>
      <c r="AA94"/>
      <c r="AB94"/>
      <c r="AC94"/>
      <c r="AD94"/>
      <c r="AE94"/>
      <c r="AF94"/>
      <c r="AG94"/>
      <c r="AH94"/>
      <c r="AI94"/>
      <c r="AJ94"/>
      <c r="AK94" s="135"/>
      <c r="AL94" s="135"/>
      <c r="AM94"/>
      <c r="AN94"/>
      <c r="AO94" s="20"/>
      <c r="AP94" s="20"/>
      <c r="AR94"/>
      <c r="AS94"/>
      <c r="AT94"/>
      <c r="AU94"/>
      <c r="AV94"/>
      <c r="AW94"/>
      <c r="AX94"/>
      <c r="AY94"/>
      <c r="AZ94"/>
      <c r="BA94"/>
      <c r="BB94"/>
      <c r="BC94"/>
      <c r="BD94"/>
      <c r="BE94"/>
      <c r="BF94"/>
      <c r="BG94"/>
      <c r="BH94"/>
      <c r="BI94"/>
      <c r="BJ94"/>
      <c r="BK94"/>
    </row>
    <row r="95" spans="1:63" s="132" customFormat="1">
      <c r="A95"/>
      <c r="B95"/>
      <c r="C95"/>
      <c r="D95"/>
      <c r="E95"/>
      <c r="F95"/>
      <c r="G95"/>
      <c r="H95"/>
      <c r="I95"/>
      <c r="J95" s="133"/>
      <c r="K95" s="133"/>
      <c r="L95"/>
      <c r="M95"/>
      <c r="N95" s="151"/>
      <c r="O95" s="151"/>
      <c r="P95"/>
      <c r="Q95"/>
      <c r="R95"/>
      <c r="S95"/>
      <c r="T95"/>
      <c r="U95"/>
      <c r="V95"/>
      <c r="W95"/>
      <c r="X95"/>
      <c r="Y95"/>
      <c r="Z95"/>
      <c r="AA95"/>
      <c r="AB95"/>
      <c r="AC95"/>
      <c r="AD95"/>
      <c r="AE95"/>
      <c r="AF95"/>
      <c r="AG95"/>
      <c r="AH95"/>
      <c r="AI95"/>
      <c r="AJ95"/>
      <c r="AK95" s="135"/>
      <c r="AL95" s="135"/>
      <c r="AM95"/>
      <c r="AN95"/>
      <c r="AO95" s="20"/>
      <c r="AP95" s="20"/>
      <c r="AR95"/>
      <c r="AS95"/>
      <c r="AT95"/>
      <c r="AU95"/>
      <c r="AV95"/>
      <c r="AW95"/>
      <c r="AX95"/>
      <c r="AY95"/>
      <c r="AZ95"/>
      <c r="BA95"/>
      <c r="BB95"/>
      <c r="BC95"/>
      <c r="BD95"/>
      <c r="BE95"/>
      <c r="BF95"/>
      <c r="BG95"/>
      <c r="BH95"/>
      <c r="BI95"/>
      <c r="BJ95"/>
      <c r="BK95"/>
    </row>
    <row r="96" spans="1:63" s="132" customFormat="1">
      <c r="A96"/>
      <c r="B96"/>
      <c r="C96"/>
      <c r="D96"/>
      <c r="E96"/>
      <c r="F96"/>
      <c r="G96"/>
      <c r="H96"/>
      <c r="I96"/>
      <c r="J96" s="133"/>
      <c r="K96" s="133"/>
      <c r="L96"/>
      <c r="M96"/>
      <c r="N96" s="151"/>
      <c r="O96" s="151"/>
      <c r="P96"/>
      <c r="Q96"/>
      <c r="R96"/>
      <c r="S96"/>
      <c r="T96"/>
      <c r="U96"/>
      <c r="V96"/>
      <c r="W96"/>
      <c r="X96"/>
      <c r="Y96"/>
      <c r="Z96"/>
      <c r="AA96"/>
      <c r="AB96"/>
      <c r="AC96"/>
      <c r="AD96"/>
      <c r="AE96"/>
      <c r="AF96"/>
      <c r="AG96"/>
      <c r="AH96"/>
      <c r="AI96"/>
      <c r="AJ96"/>
      <c r="AK96" s="135"/>
      <c r="AL96" s="135"/>
      <c r="AM96"/>
      <c r="AN96"/>
      <c r="AO96" s="20"/>
      <c r="AP96" s="20"/>
      <c r="AR96"/>
      <c r="AS96"/>
      <c r="AT96"/>
      <c r="AU96"/>
      <c r="AV96"/>
      <c r="AW96"/>
      <c r="AX96"/>
      <c r="AY96"/>
      <c r="AZ96"/>
      <c r="BA96"/>
      <c r="BB96"/>
      <c r="BC96"/>
      <c r="BD96"/>
      <c r="BE96"/>
      <c r="BF96"/>
      <c r="BG96"/>
      <c r="BH96"/>
      <c r="BI96"/>
      <c r="BJ96"/>
      <c r="BK96"/>
    </row>
    <row r="97" spans="1:63" s="132" customFormat="1">
      <c r="A97"/>
      <c r="B97"/>
      <c r="C97"/>
      <c r="D97"/>
      <c r="E97"/>
      <c r="F97"/>
      <c r="G97"/>
      <c r="H97"/>
      <c r="I97"/>
      <c r="J97" s="133"/>
      <c r="K97" s="133"/>
      <c r="L97"/>
      <c r="M97"/>
      <c r="N97" s="151"/>
      <c r="O97" s="151"/>
      <c r="P97"/>
      <c r="Q97"/>
      <c r="R97"/>
      <c r="S97"/>
      <c r="T97"/>
      <c r="U97"/>
      <c r="V97"/>
      <c r="W97"/>
      <c r="X97"/>
      <c r="Y97"/>
      <c r="Z97"/>
      <c r="AA97"/>
      <c r="AB97"/>
      <c r="AC97"/>
      <c r="AD97"/>
      <c r="AE97"/>
      <c r="AF97"/>
      <c r="AG97"/>
      <c r="AH97"/>
      <c r="AI97"/>
      <c r="AJ97"/>
      <c r="AK97" s="135"/>
      <c r="AL97" s="135"/>
      <c r="AM97"/>
      <c r="AN97"/>
      <c r="AO97" s="20"/>
      <c r="AP97" s="20"/>
      <c r="AR97"/>
      <c r="AS97"/>
      <c r="AT97"/>
      <c r="AU97"/>
      <c r="AV97"/>
      <c r="AW97"/>
      <c r="AX97"/>
      <c r="AY97"/>
      <c r="AZ97"/>
      <c r="BA97"/>
      <c r="BB97"/>
      <c r="BC97"/>
      <c r="BD97"/>
      <c r="BE97"/>
      <c r="BF97"/>
      <c r="BG97"/>
      <c r="BH97"/>
      <c r="BI97"/>
      <c r="BJ97"/>
      <c r="BK97"/>
    </row>
    <row r="98" spans="1:63" s="132" customFormat="1">
      <c r="A98"/>
      <c r="B98"/>
      <c r="C98"/>
      <c r="D98"/>
      <c r="E98"/>
      <c r="F98"/>
      <c r="G98"/>
      <c r="H98"/>
      <c r="I98"/>
      <c r="J98" s="133"/>
      <c r="K98" s="133"/>
      <c r="L98"/>
      <c r="M98"/>
      <c r="N98" s="151"/>
      <c r="O98" s="151"/>
      <c r="P98"/>
      <c r="Q98"/>
      <c r="R98"/>
      <c r="S98"/>
      <c r="T98"/>
      <c r="U98"/>
      <c r="V98"/>
      <c r="W98"/>
      <c r="X98"/>
      <c r="Y98"/>
      <c r="Z98"/>
      <c r="AA98"/>
      <c r="AB98"/>
      <c r="AC98"/>
      <c r="AD98"/>
      <c r="AE98"/>
      <c r="AF98"/>
      <c r="AG98"/>
      <c r="AH98"/>
      <c r="AI98"/>
      <c r="AJ98"/>
      <c r="AK98" s="135"/>
      <c r="AL98" s="135"/>
      <c r="AM98"/>
      <c r="AN98"/>
      <c r="AO98" s="20"/>
      <c r="AP98" s="20"/>
      <c r="AR98"/>
      <c r="AS98"/>
      <c r="AT98"/>
      <c r="AU98"/>
      <c r="AV98"/>
      <c r="AW98"/>
      <c r="AX98"/>
      <c r="AY98"/>
      <c r="AZ98"/>
      <c r="BA98"/>
      <c r="BB98"/>
      <c r="BC98"/>
      <c r="BD98"/>
      <c r="BE98"/>
      <c r="BF98"/>
      <c r="BG98"/>
      <c r="BH98"/>
      <c r="BI98"/>
      <c r="BJ98"/>
      <c r="BK98"/>
    </row>
    <row r="99" spans="1:63" s="132" customFormat="1">
      <c r="A99"/>
      <c r="B99"/>
      <c r="C99"/>
      <c r="D99"/>
      <c r="E99"/>
      <c r="F99"/>
      <c r="G99"/>
      <c r="H99"/>
      <c r="I99"/>
      <c r="J99" s="133"/>
      <c r="K99" s="133"/>
      <c r="L99"/>
      <c r="M99"/>
      <c r="N99" s="151"/>
      <c r="O99" s="151"/>
      <c r="P99"/>
      <c r="Q99"/>
      <c r="R99"/>
      <c r="S99"/>
      <c r="T99"/>
      <c r="U99"/>
      <c r="V99"/>
      <c r="W99"/>
      <c r="X99"/>
      <c r="Y99"/>
      <c r="Z99"/>
      <c r="AA99"/>
      <c r="AB99"/>
      <c r="AC99"/>
      <c r="AD99"/>
      <c r="AE99"/>
      <c r="AF99"/>
      <c r="AG99"/>
      <c r="AH99"/>
      <c r="AI99"/>
      <c r="AJ99"/>
      <c r="AK99" s="135"/>
      <c r="AL99" s="135"/>
      <c r="AM99"/>
      <c r="AN99"/>
      <c r="AO99" s="20"/>
      <c r="AP99" s="20"/>
      <c r="AR99"/>
      <c r="AS99"/>
      <c r="AT99"/>
      <c r="AU99"/>
      <c r="AV99"/>
      <c r="AW99"/>
      <c r="AX99"/>
      <c r="AY99"/>
      <c r="AZ99"/>
      <c r="BA99"/>
      <c r="BB99"/>
      <c r="BC99"/>
      <c r="BD99"/>
      <c r="BE99"/>
      <c r="BF99"/>
      <c r="BG99"/>
      <c r="BH99"/>
      <c r="BI99"/>
      <c r="BJ99"/>
      <c r="BK99"/>
    </row>
    <row r="100" spans="1:63" s="132" customFormat="1">
      <c r="A100"/>
      <c r="B100"/>
      <c r="C100"/>
      <c r="D100"/>
      <c r="E100"/>
      <c r="F100"/>
      <c r="G100"/>
      <c r="H100"/>
      <c r="I100"/>
      <c r="J100" s="133"/>
      <c r="K100" s="133"/>
      <c r="L100"/>
      <c r="M100"/>
      <c r="N100" s="151"/>
      <c r="O100" s="151"/>
      <c r="P100"/>
      <c r="Q100"/>
      <c r="R100"/>
      <c r="S100"/>
      <c r="T100"/>
      <c r="U100"/>
      <c r="V100"/>
      <c r="W100"/>
      <c r="X100"/>
      <c r="Y100"/>
      <c r="Z100"/>
      <c r="AA100"/>
      <c r="AB100"/>
      <c r="AC100"/>
      <c r="AD100"/>
      <c r="AE100"/>
      <c r="AF100"/>
      <c r="AG100"/>
      <c r="AH100"/>
      <c r="AI100"/>
      <c r="AJ100"/>
      <c r="AK100" s="135"/>
      <c r="AL100" s="135"/>
      <c r="AM100"/>
      <c r="AN100"/>
      <c r="AO100" s="20"/>
      <c r="AP100" s="20"/>
      <c r="AR100"/>
      <c r="AS100"/>
      <c r="AT100"/>
      <c r="AU100"/>
      <c r="AV100"/>
      <c r="AW100"/>
      <c r="AX100"/>
      <c r="AY100"/>
      <c r="AZ100"/>
      <c r="BA100"/>
      <c r="BB100"/>
      <c r="BC100"/>
      <c r="BD100"/>
      <c r="BE100"/>
      <c r="BF100"/>
      <c r="BG100"/>
      <c r="BH100"/>
      <c r="BI100"/>
      <c r="BJ100"/>
      <c r="BK100"/>
    </row>
    <row r="101" spans="1:63" s="132" customFormat="1">
      <c r="A101"/>
      <c r="B101"/>
      <c r="C101"/>
      <c r="D101"/>
      <c r="E101"/>
      <c r="F101"/>
      <c r="G101"/>
      <c r="H101"/>
      <c r="I101"/>
      <c r="J101" s="133"/>
      <c r="K101" s="133"/>
      <c r="L101"/>
      <c r="M101"/>
      <c r="N101" s="151"/>
      <c r="O101" s="151"/>
      <c r="P101"/>
      <c r="Q101"/>
      <c r="R101"/>
      <c r="S101"/>
      <c r="T101"/>
      <c r="U101"/>
      <c r="V101"/>
      <c r="W101"/>
      <c r="X101"/>
      <c r="Y101"/>
      <c r="Z101"/>
      <c r="AA101"/>
      <c r="AB101"/>
      <c r="AC101"/>
      <c r="AD101"/>
      <c r="AE101"/>
      <c r="AF101"/>
      <c r="AG101"/>
      <c r="AH101"/>
      <c r="AI101"/>
      <c r="AJ101"/>
      <c r="AK101" s="135"/>
      <c r="AL101" s="135"/>
      <c r="AM101"/>
      <c r="AN101"/>
      <c r="AO101" s="20"/>
      <c r="AP101" s="20"/>
      <c r="AR101"/>
      <c r="AS101"/>
      <c r="AT101"/>
      <c r="AU101"/>
      <c r="AV101"/>
      <c r="AW101"/>
      <c r="AX101"/>
      <c r="AY101"/>
      <c r="AZ101"/>
      <c r="BA101"/>
      <c r="BB101"/>
      <c r="BC101"/>
      <c r="BD101"/>
      <c r="BE101"/>
      <c r="BF101"/>
      <c r="BG101"/>
      <c r="BH101"/>
      <c r="BI101"/>
      <c r="BJ101"/>
      <c r="BK101"/>
    </row>
    <row r="102" spans="1:63" s="132" customFormat="1">
      <c r="A102"/>
      <c r="B102"/>
      <c r="C102"/>
      <c r="D102"/>
      <c r="E102"/>
      <c r="F102"/>
      <c r="G102"/>
      <c r="H102"/>
      <c r="I102"/>
      <c r="J102" s="133"/>
      <c r="K102" s="133"/>
      <c r="L102"/>
      <c r="M102"/>
      <c r="N102" s="151"/>
      <c r="O102" s="151"/>
      <c r="P102"/>
      <c r="Q102"/>
      <c r="R102"/>
      <c r="S102"/>
      <c r="T102"/>
      <c r="U102"/>
      <c r="V102"/>
      <c r="W102"/>
      <c r="X102"/>
      <c r="Y102"/>
      <c r="Z102"/>
      <c r="AA102"/>
      <c r="AB102"/>
      <c r="AC102"/>
      <c r="AD102"/>
      <c r="AE102"/>
      <c r="AF102"/>
      <c r="AG102"/>
      <c r="AH102"/>
      <c r="AI102"/>
      <c r="AJ102"/>
      <c r="AK102" s="135"/>
      <c r="AL102" s="135"/>
      <c r="AM102"/>
      <c r="AN102"/>
      <c r="AO102" s="20"/>
      <c r="AP102" s="20"/>
      <c r="AR102"/>
      <c r="AS102"/>
      <c r="AT102"/>
      <c r="AU102"/>
      <c r="AV102"/>
      <c r="AW102"/>
      <c r="AX102"/>
      <c r="AY102"/>
      <c r="AZ102"/>
      <c r="BA102"/>
      <c r="BB102"/>
      <c r="BC102"/>
      <c r="BD102"/>
      <c r="BE102"/>
      <c r="BF102"/>
      <c r="BG102"/>
      <c r="BH102"/>
      <c r="BI102"/>
      <c r="BJ102"/>
      <c r="BK102"/>
    </row>
    <row r="103" spans="1:63" s="132" customFormat="1">
      <c r="A103"/>
      <c r="B103"/>
      <c r="C103"/>
      <c r="D103"/>
      <c r="E103"/>
      <c r="F103"/>
      <c r="G103"/>
      <c r="H103"/>
      <c r="I103"/>
      <c r="J103" s="133"/>
      <c r="K103" s="133"/>
      <c r="L103"/>
      <c r="M103"/>
      <c r="N103" s="151"/>
      <c r="O103" s="151"/>
      <c r="P103"/>
      <c r="Q103"/>
      <c r="R103"/>
      <c r="S103"/>
      <c r="T103"/>
      <c r="U103"/>
      <c r="V103"/>
      <c r="W103"/>
      <c r="X103"/>
      <c r="Y103"/>
      <c r="Z103"/>
      <c r="AA103"/>
      <c r="AB103"/>
      <c r="AC103"/>
      <c r="AD103"/>
      <c r="AE103"/>
      <c r="AF103"/>
      <c r="AG103"/>
      <c r="AH103"/>
      <c r="AI103"/>
      <c r="AJ103"/>
      <c r="AK103" s="135"/>
      <c r="AL103" s="135"/>
      <c r="AM103"/>
      <c r="AN103"/>
      <c r="AO103" s="20"/>
      <c r="AP103" s="20"/>
      <c r="AR103"/>
      <c r="AS103"/>
      <c r="AT103"/>
      <c r="AU103"/>
      <c r="AV103"/>
      <c r="AW103"/>
      <c r="AX103"/>
      <c r="AY103"/>
      <c r="AZ103"/>
      <c r="BA103"/>
      <c r="BB103"/>
      <c r="BC103"/>
      <c r="BD103"/>
      <c r="BE103"/>
      <c r="BF103"/>
      <c r="BG103"/>
      <c r="BH103"/>
      <c r="BI103"/>
      <c r="BJ103"/>
      <c r="BK103"/>
    </row>
    <row r="104" spans="1:63" s="132" customFormat="1">
      <c r="A104"/>
      <c r="B104"/>
      <c r="C104"/>
      <c r="D104"/>
      <c r="E104"/>
      <c r="F104"/>
      <c r="G104"/>
      <c r="H104"/>
      <c r="I104"/>
      <c r="J104" s="133"/>
      <c r="K104" s="133"/>
      <c r="L104"/>
      <c r="M104"/>
      <c r="N104" s="151"/>
      <c r="O104" s="151"/>
      <c r="P104"/>
      <c r="Q104"/>
      <c r="R104"/>
      <c r="S104"/>
      <c r="T104"/>
      <c r="U104"/>
      <c r="V104"/>
      <c r="W104"/>
      <c r="X104"/>
      <c r="Y104"/>
      <c r="Z104"/>
      <c r="AA104"/>
      <c r="AB104"/>
      <c r="AC104"/>
      <c r="AD104"/>
      <c r="AE104"/>
      <c r="AF104"/>
      <c r="AG104"/>
      <c r="AH104"/>
      <c r="AI104"/>
      <c r="AJ104"/>
      <c r="AK104" s="135"/>
      <c r="AL104" s="135"/>
      <c r="AM104"/>
      <c r="AN104"/>
      <c r="AO104" s="20"/>
      <c r="AP104" s="20"/>
      <c r="AR104"/>
      <c r="AS104"/>
      <c r="AT104"/>
      <c r="AU104"/>
      <c r="AV104"/>
      <c r="AW104"/>
      <c r="AX104"/>
      <c r="AY104"/>
      <c r="AZ104"/>
      <c r="BA104"/>
      <c r="BB104"/>
      <c r="BC104"/>
      <c r="BD104"/>
      <c r="BE104"/>
      <c r="BF104"/>
      <c r="BG104"/>
      <c r="BH104"/>
      <c r="BI104"/>
      <c r="BJ104"/>
      <c r="BK104"/>
    </row>
    <row r="105" spans="1:63" s="132" customFormat="1">
      <c r="A105"/>
      <c r="B105"/>
      <c r="C105"/>
      <c r="D105"/>
      <c r="E105"/>
      <c r="F105"/>
      <c r="G105"/>
      <c r="H105"/>
      <c r="I105"/>
      <c r="J105" s="133"/>
      <c r="K105" s="133"/>
      <c r="L105"/>
      <c r="M105"/>
      <c r="N105" s="151"/>
      <c r="O105" s="151"/>
      <c r="P105"/>
      <c r="Q105"/>
      <c r="R105"/>
      <c r="S105"/>
      <c r="T105"/>
      <c r="U105"/>
      <c r="V105"/>
      <c r="W105"/>
      <c r="X105"/>
      <c r="Y105"/>
      <c r="Z105"/>
      <c r="AA105"/>
      <c r="AB105"/>
      <c r="AC105"/>
      <c r="AD105"/>
      <c r="AE105"/>
      <c r="AF105"/>
      <c r="AG105"/>
      <c r="AH105"/>
      <c r="AI105"/>
      <c r="AJ105"/>
      <c r="AK105" s="135"/>
      <c r="AL105" s="135"/>
      <c r="AM105"/>
      <c r="AN105"/>
      <c r="AO105" s="20"/>
      <c r="AP105" s="20"/>
      <c r="AR105"/>
      <c r="AS105"/>
      <c r="AT105"/>
      <c r="AU105"/>
      <c r="AV105"/>
      <c r="AW105"/>
      <c r="AX105"/>
      <c r="AY105"/>
      <c r="AZ105"/>
      <c r="BA105"/>
      <c r="BB105"/>
      <c r="BC105"/>
      <c r="BD105"/>
      <c r="BE105"/>
      <c r="BF105"/>
      <c r="BG105"/>
      <c r="BH105"/>
      <c r="BI105"/>
      <c r="BJ105"/>
      <c r="BK105"/>
    </row>
    <row r="106" spans="1:63" s="132" customFormat="1">
      <c r="A106"/>
      <c r="B106"/>
      <c r="C106"/>
      <c r="D106"/>
      <c r="E106"/>
      <c r="F106"/>
      <c r="G106"/>
      <c r="H106"/>
      <c r="I106"/>
      <c r="J106" s="133"/>
      <c r="K106" s="133"/>
      <c r="L106"/>
      <c r="M106"/>
      <c r="N106" s="151"/>
      <c r="O106" s="151"/>
      <c r="P106"/>
      <c r="Q106"/>
      <c r="R106"/>
      <c r="S106"/>
      <c r="T106"/>
      <c r="U106"/>
      <c r="V106"/>
      <c r="W106"/>
      <c r="X106"/>
      <c r="Y106"/>
      <c r="Z106"/>
      <c r="AA106"/>
      <c r="AB106"/>
      <c r="AC106"/>
      <c r="AD106"/>
      <c r="AE106"/>
      <c r="AF106"/>
      <c r="AG106"/>
      <c r="AH106"/>
      <c r="AI106"/>
      <c r="AJ106"/>
      <c r="AK106" s="135"/>
      <c r="AL106" s="135"/>
      <c r="AM106"/>
      <c r="AN106"/>
      <c r="AO106" s="20"/>
      <c r="AP106" s="20"/>
      <c r="AR106"/>
      <c r="AS106"/>
      <c r="AT106"/>
      <c r="AU106"/>
      <c r="AV106"/>
      <c r="AW106"/>
      <c r="AX106"/>
      <c r="AY106"/>
      <c r="AZ106"/>
      <c r="BA106"/>
      <c r="BB106"/>
      <c r="BC106"/>
      <c r="BD106"/>
      <c r="BE106"/>
      <c r="BF106"/>
      <c r="BG106"/>
      <c r="BH106"/>
      <c r="BI106"/>
      <c r="BJ106"/>
      <c r="BK106"/>
    </row>
    <row r="107" spans="1:63" s="132" customFormat="1">
      <c r="A107"/>
      <c r="B107"/>
      <c r="C107"/>
      <c r="D107"/>
      <c r="E107"/>
      <c r="F107"/>
      <c r="G107"/>
      <c r="H107"/>
      <c r="I107"/>
      <c r="J107" s="133"/>
      <c r="K107" s="133"/>
      <c r="L107"/>
      <c r="M107"/>
      <c r="N107" s="151"/>
      <c r="O107" s="151"/>
      <c r="P107"/>
      <c r="Q107"/>
      <c r="R107"/>
      <c r="S107"/>
      <c r="T107"/>
      <c r="U107"/>
      <c r="V107"/>
      <c r="W107"/>
      <c r="X107"/>
      <c r="Y107"/>
      <c r="Z107"/>
      <c r="AA107"/>
      <c r="AB107"/>
      <c r="AC107"/>
      <c r="AD107"/>
      <c r="AE107"/>
      <c r="AF107"/>
      <c r="AG107"/>
      <c r="AH107"/>
      <c r="AI107"/>
      <c r="AJ107"/>
      <c r="AK107" s="135"/>
      <c r="AL107" s="135"/>
      <c r="AM107"/>
      <c r="AN107"/>
      <c r="AO107" s="20"/>
      <c r="AP107" s="20"/>
      <c r="AR107"/>
      <c r="AS107"/>
      <c r="AT107"/>
      <c r="AU107"/>
      <c r="AV107"/>
      <c r="AW107"/>
      <c r="AX107"/>
      <c r="AY107"/>
      <c r="AZ107"/>
      <c r="BA107"/>
      <c r="BB107"/>
      <c r="BC107"/>
      <c r="BD107"/>
      <c r="BE107"/>
      <c r="BF107"/>
      <c r="BG107"/>
      <c r="BH107"/>
      <c r="BI107"/>
      <c r="BJ107"/>
      <c r="BK107"/>
    </row>
    <row r="108" spans="1:63" s="132" customFormat="1">
      <c r="A108"/>
      <c r="B108"/>
      <c r="C108"/>
      <c r="D108"/>
      <c r="E108"/>
      <c r="F108"/>
      <c r="G108"/>
      <c r="H108"/>
      <c r="I108"/>
      <c r="J108" s="133"/>
      <c r="K108" s="133"/>
      <c r="L108"/>
      <c r="M108"/>
      <c r="N108" s="151"/>
      <c r="O108" s="151"/>
      <c r="P108"/>
      <c r="Q108"/>
      <c r="R108"/>
      <c r="S108"/>
      <c r="T108"/>
      <c r="U108"/>
      <c r="V108"/>
      <c r="W108"/>
      <c r="X108"/>
      <c r="Y108"/>
      <c r="Z108"/>
      <c r="AA108"/>
      <c r="AB108"/>
      <c r="AC108"/>
      <c r="AD108"/>
      <c r="AE108"/>
      <c r="AF108"/>
      <c r="AG108"/>
      <c r="AH108"/>
      <c r="AI108"/>
      <c r="AJ108"/>
      <c r="AK108" s="135"/>
      <c r="AL108" s="135"/>
      <c r="AM108"/>
      <c r="AN108"/>
      <c r="AO108" s="20"/>
      <c r="AP108" s="20"/>
      <c r="AR108"/>
      <c r="AS108"/>
      <c r="AT108"/>
      <c r="AU108"/>
      <c r="AV108"/>
      <c r="AW108"/>
      <c r="AX108"/>
      <c r="AY108"/>
      <c r="AZ108"/>
      <c r="BA108"/>
      <c r="BB108"/>
      <c r="BC108"/>
      <c r="BD108"/>
      <c r="BE108"/>
      <c r="BF108"/>
      <c r="BG108"/>
      <c r="BH108"/>
      <c r="BI108"/>
      <c r="BJ108"/>
      <c r="BK108"/>
    </row>
    <row r="109" spans="1:63" s="132" customFormat="1">
      <c r="A109"/>
      <c r="B109"/>
      <c r="C109"/>
      <c r="D109"/>
      <c r="E109"/>
      <c r="F109"/>
      <c r="G109"/>
      <c r="H109"/>
      <c r="I109"/>
      <c r="J109" s="133"/>
      <c r="K109" s="133"/>
      <c r="L109"/>
      <c r="M109"/>
      <c r="N109" s="151"/>
      <c r="O109" s="151"/>
      <c r="P109"/>
      <c r="Q109"/>
      <c r="R109"/>
      <c r="S109"/>
      <c r="T109"/>
      <c r="U109"/>
      <c r="V109"/>
      <c r="W109"/>
      <c r="X109"/>
      <c r="Y109"/>
      <c r="Z109"/>
      <c r="AA109"/>
      <c r="AB109"/>
      <c r="AC109"/>
      <c r="AD109"/>
      <c r="AE109"/>
      <c r="AF109"/>
      <c r="AG109"/>
      <c r="AH109"/>
      <c r="AI109"/>
      <c r="AJ109"/>
      <c r="AK109" s="135"/>
      <c r="AL109" s="135"/>
      <c r="AM109"/>
      <c r="AN109"/>
      <c r="AO109" s="20"/>
      <c r="AP109" s="20"/>
      <c r="AR109"/>
      <c r="AS109"/>
      <c r="AT109"/>
      <c r="AU109"/>
      <c r="AV109"/>
      <c r="AW109"/>
      <c r="AX109"/>
      <c r="AY109"/>
      <c r="AZ109"/>
      <c r="BA109"/>
      <c r="BB109"/>
      <c r="BC109"/>
      <c r="BD109"/>
      <c r="BE109"/>
      <c r="BF109"/>
      <c r="BG109"/>
      <c r="BH109"/>
      <c r="BI109"/>
      <c r="BJ109"/>
      <c r="BK109"/>
    </row>
    <row r="110" spans="1:63" s="132" customFormat="1">
      <c r="A110"/>
      <c r="B110"/>
      <c r="C110"/>
      <c r="D110"/>
      <c r="E110"/>
      <c r="F110"/>
      <c r="G110"/>
      <c r="H110"/>
      <c r="I110"/>
      <c r="J110" s="133"/>
      <c r="K110" s="133"/>
      <c r="L110"/>
      <c r="M110"/>
      <c r="N110" s="151"/>
      <c r="O110" s="151"/>
      <c r="P110"/>
      <c r="Q110"/>
      <c r="R110"/>
      <c r="S110"/>
      <c r="T110"/>
      <c r="U110"/>
      <c r="V110"/>
      <c r="W110"/>
      <c r="X110"/>
      <c r="Y110"/>
      <c r="Z110"/>
      <c r="AA110"/>
      <c r="AB110"/>
      <c r="AC110"/>
      <c r="AD110"/>
      <c r="AE110"/>
      <c r="AF110"/>
      <c r="AG110"/>
      <c r="AH110"/>
      <c r="AI110"/>
      <c r="AJ110"/>
      <c r="AK110" s="135"/>
      <c r="AL110" s="135"/>
      <c r="AM110"/>
      <c r="AN110"/>
      <c r="AO110" s="20"/>
      <c r="AP110" s="20"/>
      <c r="AR110"/>
      <c r="AS110"/>
      <c r="AT110"/>
      <c r="AU110"/>
      <c r="AV110"/>
      <c r="AW110"/>
      <c r="AX110"/>
      <c r="AY110"/>
      <c r="AZ110"/>
      <c r="BA110"/>
      <c r="BB110"/>
      <c r="BC110"/>
      <c r="BD110"/>
      <c r="BE110"/>
      <c r="BF110"/>
      <c r="BG110"/>
      <c r="BH110"/>
      <c r="BI110"/>
      <c r="BJ110"/>
      <c r="BK110"/>
    </row>
    <row r="111" spans="1:63" s="132" customFormat="1">
      <c r="A111"/>
      <c r="B111"/>
      <c r="C111"/>
      <c r="D111"/>
      <c r="E111"/>
      <c r="F111"/>
      <c r="G111"/>
      <c r="H111"/>
      <c r="I111"/>
      <c r="J111" s="133"/>
      <c r="K111" s="133"/>
      <c r="L111"/>
      <c r="M111"/>
      <c r="N111" s="151"/>
      <c r="O111" s="151"/>
      <c r="P111"/>
      <c r="Q111"/>
      <c r="R111"/>
      <c r="S111"/>
      <c r="T111"/>
      <c r="U111"/>
      <c r="V111"/>
      <c r="W111"/>
      <c r="X111"/>
      <c r="Y111"/>
      <c r="Z111"/>
      <c r="AA111"/>
      <c r="AB111"/>
      <c r="AC111"/>
      <c r="AD111"/>
      <c r="AE111"/>
      <c r="AF111"/>
      <c r="AG111"/>
      <c r="AH111"/>
      <c r="AI111"/>
      <c r="AJ111"/>
      <c r="AK111" s="135"/>
      <c r="AL111" s="135"/>
      <c r="AM111"/>
      <c r="AN111"/>
      <c r="AO111" s="20"/>
      <c r="AP111" s="20"/>
      <c r="AR111"/>
      <c r="AS111"/>
      <c r="AT111"/>
      <c r="AU111"/>
      <c r="AV111"/>
      <c r="AW111"/>
      <c r="AX111"/>
      <c r="AY111"/>
      <c r="AZ111"/>
      <c r="BA111"/>
      <c r="BB111"/>
      <c r="BC111"/>
      <c r="BD111"/>
      <c r="BE111"/>
      <c r="BF111"/>
      <c r="BG111"/>
      <c r="BH111"/>
      <c r="BI111"/>
      <c r="BJ111"/>
      <c r="BK111"/>
    </row>
    <row r="112" spans="1:63" s="132" customFormat="1">
      <c r="A112"/>
      <c r="B112"/>
      <c r="C112"/>
      <c r="D112"/>
      <c r="E112"/>
      <c r="F112"/>
      <c r="G112"/>
      <c r="H112"/>
      <c r="I112"/>
      <c r="J112" s="133"/>
      <c r="K112" s="133"/>
      <c r="L112"/>
      <c r="M112"/>
      <c r="N112" s="151"/>
      <c r="O112" s="151"/>
      <c r="P112"/>
      <c r="Q112"/>
      <c r="R112"/>
      <c r="S112"/>
      <c r="T112"/>
      <c r="U112"/>
      <c r="V112"/>
      <c r="W112"/>
      <c r="X112"/>
      <c r="Y112"/>
      <c r="Z112"/>
      <c r="AA112"/>
      <c r="AB112"/>
      <c r="AC112"/>
      <c r="AD112"/>
      <c r="AE112"/>
      <c r="AF112"/>
      <c r="AG112"/>
      <c r="AH112"/>
      <c r="AI112"/>
      <c r="AJ112"/>
      <c r="AK112" s="135"/>
      <c r="AL112" s="135"/>
      <c r="AM112"/>
      <c r="AN112"/>
      <c r="AO112" s="20"/>
      <c r="AP112" s="20"/>
      <c r="AR112"/>
      <c r="AS112"/>
      <c r="AT112"/>
      <c r="AU112"/>
      <c r="AV112"/>
      <c r="AW112"/>
      <c r="AX112"/>
      <c r="AY112"/>
      <c r="AZ112"/>
      <c r="BA112"/>
      <c r="BB112"/>
      <c r="BC112"/>
      <c r="BD112"/>
      <c r="BE112"/>
      <c r="BF112"/>
      <c r="BG112"/>
      <c r="BH112"/>
      <c r="BI112"/>
      <c r="BJ112"/>
      <c r="BK112"/>
    </row>
    <row r="113" spans="1:63" s="132" customFormat="1">
      <c r="A113"/>
      <c r="B113"/>
      <c r="C113"/>
      <c r="D113"/>
      <c r="E113"/>
      <c r="F113"/>
      <c r="G113"/>
      <c r="H113"/>
      <c r="I113"/>
      <c r="J113" s="133"/>
      <c r="K113" s="133"/>
      <c r="L113"/>
      <c r="M113"/>
      <c r="N113" s="151"/>
      <c r="O113" s="151"/>
      <c r="P113"/>
      <c r="Q113"/>
      <c r="R113"/>
      <c r="S113"/>
      <c r="T113"/>
      <c r="U113"/>
      <c r="V113"/>
      <c r="W113"/>
      <c r="X113"/>
      <c r="Y113"/>
      <c r="Z113"/>
      <c r="AA113"/>
      <c r="AB113"/>
      <c r="AC113"/>
      <c r="AD113"/>
      <c r="AE113"/>
      <c r="AF113"/>
      <c r="AG113"/>
      <c r="AH113"/>
      <c r="AI113"/>
      <c r="AJ113"/>
      <c r="AK113" s="135"/>
      <c r="AL113" s="135"/>
      <c r="AM113"/>
      <c r="AN113"/>
      <c r="AO113" s="20"/>
      <c r="AP113" s="20"/>
      <c r="AR113"/>
      <c r="AS113"/>
      <c r="AT113"/>
      <c r="AU113"/>
      <c r="AV113"/>
      <c r="AW113"/>
      <c r="AX113"/>
      <c r="AY113"/>
      <c r="AZ113"/>
      <c r="BA113"/>
      <c r="BB113"/>
      <c r="BC113"/>
      <c r="BD113"/>
      <c r="BE113"/>
      <c r="BF113"/>
      <c r="BG113"/>
      <c r="BH113"/>
      <c r="BI113"/>
      <c r="BJ113"/>
      <c r="BK113"/>
    </row>
    <row r="114" spans="1:63" s="132" customFormat="1">
      <c r="A114"/>
      <c r="B114"/>
      <c r="C114"/>
      <c r="D114"/>
      <c r="E114"/>
      <c r="F114"/>
      <c r="G114"/>
      <c r="H114"/>
      <c r="I114"/>
      <c r="J114" s="133"/>
      <c r="K114" s="133"/>
      <c r="L114"/>
      <c r="M114"/>
      <c r="N114" s="151"/>
      <c r="O114" s="151"/>
      <c r="P114"/>
      <c r="Q114"/>
      <c r="R114"/>
      <c r="S114"/>
      <c r="T114"/>
      <c r="U114"/>
      <c r="V114"/>
      <c r="W114"/>
      <c r="X114"/>
      <c r="Y114"/>
      <c r="Z114"/>
      <c r="AA114"/>
      <c r="AB114"/>
      <c r="AC114"/>
      <c r="AD114"/>
      <c r="AE114"/>
      <c r="AF114"/>
      <c r="AG114"/>
      <c r="AH114"/>
      <c r="AI114"/>
      <c r="AJ114"/>
      <c r="AK114" s="135"/>
      <c r="AL114" s="135"/>
      <c r="AM114"/>
      <c r="AN114"/>
      <c r="AO114" s="20"/>
      <c r="AP114" s="20"/>
      <c r="AR114"/>
      <c r="AS114"/>
      <c r="AT114"/>
      <c r="AU114"/>
      <c r="AV114"/>
      <c r="AW114"/>
      <c r="AX114"/>
      <c r="AY114"/>
      <c r="AZ114"/>
      <c r="BA114"/>
      <c r="BB114"/>
      <c r="BC114"/>
      <c r="BD114"/>
      <c r="BE114"/>
      <c r="BF114"/>
      <c r="BG114"/>
      <c r="BH114"/>
      <c r="BI114"/>
      <c r="BJ114"/>
      <c r="BK114"/>
    </row>
    <row r="115" spans="1:63" s="132" customFormat="1">
      <c r="A115"/>
      <c r="B115"/>
      <c r="C115"/>
      <c r="D115"/>
      <c r="E115"/>
      <c r="F115"/>
      <c r="G115"/>
      <c r="H115"/>
      <c r="I115"/>
      <c r="J115" s="133"/>
      <c r="K115" s="133"/>
      <c r="L115"/>
      <c r="M115"/>
      <c r="N115" s="151"/>
      <c r="O115" s="151"/>
      <c r="P115"/>
      <c r="Q115"/>
      <c r="R115"/>
      <c r="S115"/>
      <c r="T115"/>
      <c r="U115"/>
      <c r="V115"/>
      <c r="W115"/>
      <c r="X115"/>
      <c r="Y115"/>
      <c r="Z115"/>
      <c r="AA115"/>
      <c r="AB115"/>
      <c r="AC115"/>
      <c r="AD115"/>
      <c r="AE115"/>
      <c r="AF115"/>
      <c r="AG115"/>
      <c r="AH115"/>
      <c r="AI115"/>
      <c r="AJ115"/>
      <c r="AK115" s="135"/>
      <c r="AL115" s="135"/>
      <c r="AM115"/>
      <c r="AN115"/>
      <c r="AO115" s="20"/>
      <c r="AP115" s="20"/>
      <c r="AR115"/>
      <c r="AS115"/>
      <c r="AT115"/>
      <c r="AU115"/>
      <c r="AV115"/>
      <c r="AW115"/>
      <c r="AX115"/>
      <c r="AY115"/>
      <c r="AZ115"/>
      <c r="BA115"/>
      <c r="BB115"/>
      <c r="BC115"/>
      <c r="BD115"/>
      <c r="BE115"/>
      <c r="BF115"/>
      <c r="BG115"/>
      <c r="BH115"/>
      <c r="BI115"/>
      <c r="BJ115"/>
      <c r="BK115"/>
    </row>
    <row r="116" spans="1:63" s="132" customFormat="1">
      <c r="A116"/>
      <c r="B116"/>
      <c r="C116"/>
      <c r="D116"/>
      <c r="E116"/>
      <c r="F116"/>
      <c r="G116"/>
      <c r="H116"/>
      <c r="I116"/>
      <c r="J116" s="133"/>
      <c r="K116" s="133"/>
      <c r="L116"/>
      <c r="M116"/>
      <c r="N116" s="151"/>
      <c r="O116" s="151"/>
      <c r="P116"/>
      <c r="Q116"/>
      <c r="R116"/>
      <c r="S116"/>
      <c r="T116"/>
      <c r="U116"/>
      <c r="V116"/>
      <c r="W116"/>
      <c r="X116"/>
      <c r="Y116"/>
      <c r="Z116"/>
      <c r="AA116"/>
      <c r="AB116"/>
      <c r="AC116"/>
      <c r="AD116"/>
      <c r="AE116"/>
      <c r="AF116"/>
      <c r="AG116"/>
      <c r="AH116"/>
      <c r="AI116"/>
      <c r="AJ116"/>
      <c r="AK116" s="135"/>
      <c r="AL116" s="135"/>
      <c r="AM116"/>
      <c r="AN116"/>
      <c r="AO116" s="20"/>
      <c r="AP116" s="20"/>
      <c r="AR116"/>
      <c r="AS116"/>
      <c r="AT116"/>
      <c r="AU116"/>
      <c r="AV116"/>
      <c r="AW116"/>
      <c r="AX116"/>
      <c r="AY116"/>
      <c r="AZ116"/>
      <c r="BA116"/>
      <c r="BB116"/>
      <c r="BC116"/>
      <c r="BD116"/>
      <c r="BE116"/>
      <c r="BF116"/>
      <c r="BG116"/>
      <c r="BH116"/>
      <c r="BI116"/>
      <c r="BJ116"/>
      <c r="BK116"/>
    </row>
    <row r="117" spans="1:63" s="132" customFormat="1">
      <c r="A117"/>
      <c r="B117"/>
      <c r="C117"/>
      <c r="D117"/>
      <c r="E117"/>
      <c r="F117"/>
      <c r="G117"/>
      <c r="H117"/>
      <c r="I117"/>
      <c r="J117" s="133"/>
      <c r="K117" s="133"/>
      <c r="L117"/>
      <c r="M117"/>
      <c r="N117" s="151"/>
      <c r="O117" s="151"/>
      <c r="P117"/>
      <c r="Q117"/>
      <c r="R117"/>
      <c r="S117"/>
      <c r="T117"/>
      <c r="U117"/>
      <c r="V117"/>
      <c r="W117"/>
      <c r="X117"/>
      <c r="Y117"/>
      <c r="Z117"/>
      <c r="AA117"/>
      <c r="AB117"/>
      <c r="AC117"/>
      <c r="AD117"/>
      <c r="AE117"/>
      <c r="AF117"/>
      <c r="AG117"/>
      <c r="AH117"/>
      <c r="AI117"/>
      <c r="AJ117"/>
      <c r="AK117" s="135"/>
      <c r="AL117" s="135"/>
      <c r="AM117"/>
      <c r="AN117"/>
      <c r="AO117" s="20"/>
      <c r="AP117" s="20"/>
      <c r="AR117"/>
      <c r="AS117"/>
      <c r="AT117"/>
      <c r="AU117"/>
      <c r="AV117"/>
      <c r="AW117"/>
      <c r="AX117"/>
      <c r="AY117"/>
      <c r="AZ117"/>
      <c r="BA117"/>
      <c r="BB117"/>
      <c r="BC117"/>
      <c r="BD117"/>
      <c r="BE117"/>
      <c r="BF117"/>
      <c r="BG117"/>
      <c r="BH117"/>
      <c r="BI117"/>
      <c r="BJ117"/>
      <c r="BK117"/>
    </row>
    <row r="118" spans="1:63" s="132" customFormat="1">
      <c r="A118"/>
      <c r="B118"/>
      <c r="C118"/>
      <c r="D118"/>
      <c r="E118"/>
      <c r="F118"/>
      <c r="G118"/>
      <c r="H118"/>
      <c r="I118"/>
      <c r="J118" s="133"/>
      <c r="K118" s="133"/>
      <c r="L118"/>
      <c r="M118"/>
      <c r="N118" s="151"/>
      <c r="O118" s="151"/>
      <c r="P118"/>
      <c r="Q118"/>
      <c r="R118"/>
      <c r="S118"/>
      <c r="T118"/>
      <c r="U118"/>
      <c r="V118"/>
      <c r="W118"/>
      <c r="X118"/>
      <c r="Y118"/>
      <c r="Z118"/>
      <c r="AA118"/>
      <c r="AB118"/>
      <c r="AC118"/>
      <c r="AD118"/>
      <c r="AE118"/>
      <c r="AF118"/>
      <c r="AG118"/>
      <c r="AH118"/>
      <c r="AI118"/>
      <c r="AJ118"/>
      <c r="AK118" s="135"/>
      <c r="AL118" s="135"/>
      <c r="AM118"/>
      <c r="AN118"/>
      <c r="AO118" s="20"/>
      <c r="AP118" s="20"/>
      <c r="AR118"/>
      <c r="AS118"/>
      <c r="AT118"/>
      <c r="AU118"/>
      <c r="AV118"/>
      <c r="AW118"/>
      <c r="AX118"/>
      <c r="AY118"/>
      <c r="AZ118"/>
      <c r="BA118"/>
      <c r="BB118"/>
      <c r="BC118"/>
      <c r="BD118"/>
      <c r="BE118"/>
      <c r="BF118"/>
      <c r="BG118"/>
      <c r="BH118"/>
      <c r="BI118"/>
      <c r="BJ118"/>
      <c r="BK118"/>
    </row>
    <row r="119" spans="1:63" s="132" customFormat="1">
      <c r="A119"/>
      <c r="B119"/>
      <c r="C119"/>
      <c r="D119"/>
      <c r="E119"/>
      <c r="F119"/>
      <c r="G119"/>
      <c r="H119"/>
      <c r="I119"/>
      <c r="J119" s="133"/>
      <c r="K119" s="133"/>
      <c r="L119"/>
      <c r="M119"/>
      <c r="N119" s="151"/>
      <c r="O119" s="151"/>
      <c r="P119"/>
      <c r="Q119"/>
      <c r="R119"/>
      <c r="S119"/>
      <c r="T119"/>
      <c r="U119"/>
      <c r="V119"/>
      <c r="W119"/>
      <c r="X119"/>
      <c r="Y119"/>
      <c r="Z119"/>
      <c r="AA119"/>
      <c r="AB119"/>
      <c r="AC119"/>
      <c r="AD119"/>
      <c r="AE119"/>
      <c r="AF119"/>
      <c r="AG119"/>
      <c r="AH119"/>
      <c r="AI119"/>
      <c r="AJ119"/>
      <c r="AK119" s="135"/>
      <c r="AL119" s="135"/>
      <c r="AM119"/>
      <c r="AN119"/>
      <c r="AO119" s="20"/>
      <c r="AP119" s="20"/>
      <c r="AR119"/>
      <c r="AS119"/>
      <c r="AT119"/>
      <c r="AU119"/>
      <c r="AV119"/>
      <c r="AW119"/>
      <c r="AX119"/>
      <c r="AY119"/>
      <c r="AZ119"/>
      <c r="BA119"/>
      <c r="BB119"/>
      <c r="BC119"/>
      <c r="BD119"/>
      <c r="BE119"/>
      <c r="BF119"/>
      <c r="BG119"/>
      <c r="BH119"/>
      <c r="BI119"/>
      <c r="BJ119"/>
      <c r="BK119"/>
    </row>
    <row r="120" spans="1:63" s="132" customFormat="1">
      <c r="A120"/>
      <c r="B120"/>
      <c r="C120"/>
      <c r="D120"/>
      <c r="E120"/>
      <c r="F120"/>
      <c r="G120"/>
      <c r="H120"/>
      <c r="I120"/>
      <c r="J120" s="133"/>
      <c r="K120" s="133"/>
      <c r="L120"/>
      <c r="M120"/>
      <c r="N120" s="151"/>
      <c r="O120" s="151"/>
      <c r="P120"/>
      <c r="Q120"/>
      <c r="R120"/>
      <c r="S120"/>
      <c r="T120"/>
      <c r="U120"/>
      <c r="V120"/>
      <c r="W120"/>
      <c r="X120"/>
      <c r="Y120"/>
      <c r="Z120"/>
      <c r="AA120"/>
      <c r="AB120"/>
      <c r="AC120"/>
      <c r="AD120"/>
      <c r="AE120"/>
      <c r="AF120"/>
      <c r="AG120"/>
      <c r="AH120"/>
      <c r="AI120"/>
      <c r="AJ120"/>
      <c r="AK120" s="135"/>
      <c r="AL120" s="135"/>
      <c r="AM120"/>
      <c r="AN120"/>
      <c r="AO120" s="20"/>
      <c r="AP120" s="20"/>
      <c r="AR120"/>
      <c r="AS120"/>
      <c r="AT120"/>
      <c r="AU120"/>
      <c r="AV120"/>
      <c r="AW120"/>
      <c r="AX120"/>
      <c r="AY120"/>
      <c r="AZ120"/>
      <c r="BA120"/>
      <c r="BB120"/>
      <c r="BC120"/>
      <c r="BD120"/>
      <c r="BE120"/>
      <c r="BF120"/>
      <c r="BG120"/>
      <c r="BH120"/>
      <c r="BI120"/>
      <c r="BJ120"/>
      <c r="BK120"/>
    </row>
    <row r="121" spans="1:63" s="132" customFormat="1">
      <c r="A121"/>
      <c r="B121"/>
      <c r="C121"/>
      <c r="D121"/>
      <c r="E121"/>
      <c r="F121"/>
      <c r="G121"/>
      <c r="H121"/>
      <c r="I121"/>
      <c r="J121" s="133"/>
      <c r="K121" s="133"/>
      <c r="L121"/>
      <c r="M121"/>
      <c r="N121" s="151"/>
      <c r="O121" s="151"/>
      <c r="P121"/>
      <c r="Q121"/>
      <c r="R121"/>
      <c r="S121"/>
      <c r="T121"/>
      <c r="U121"/>
      <c r="V121"/>
      <c r="W121"/>
      <c r="X121"/>
      <c r="Y121"/>
      <c r="Z121"/>
      <c r="AA121"/>
      <c r="AB121"/>
      <c r="AC121"/>
      <c r="AD121"/>
      <c r="AE121"/>
      <c r="AF121"/>
      <c r="AG121"/>
      <c r="AH121"/>
      <c r="AI121"/>
      <c r="AJ121"/>
      <c r="AK121" s="135"/>
      <c r="AL121" s="135"/>
      <c r="AM121"/>
      <c r="AN121"/>
      <c r="AO121" s="20"/>
      <c r="AP121" s="20"/>
      <c r="AR121"/>
      <c r="AS121"/>
      <c r="AT121"/>
      <c r="AU121"/>
      <c r="AV121"/>
      <c r="AW121"/>
      <c r="AX121"/>
      <c r="AY121"/>
      <c r="AZ121"/>
      <c r="BA121"/>
      <c r="BB121"/>
      <c r="BC121"/>
      <c r="BD121"/>
      <c r="BE121"/>
      <c r="BF121"/>
      <c r="BG121"/>
      <c r="BH121"/>
      <c r="BI121"/>
      <c r="BJ121"/>
      <c r="BK121"/>
    </row>
    <row r="122" spans="1:63" s="132" customFormat="1">
      <c r="A122"/>
      <c r="B122"/>
      <c r="C122"/>
      <c r="D122"/>
      <c r="E122"/>
      <c r="F122"/>
      <c r="G122"/>
      <c r="H122"/>
      <c r="I122"/>
      <c r="J122" s="133"/>
      <c r="K122" s="133"/>
      <c r="L122"/>
      <c r="M122"/>
      <c r="N122" s="151"/>
      <c r="O122" s="151"/>
      <c r="P122"/>
      <c r="Q122"/>
      <c r="R122"/>
      <c r="S122"/>
      <c r="T122"/>
      <c r="U122"/>
      <c r="V122"/>
      <c r="W122"/>
      <c r="X122"/>
      <c r="Y122"/>
      <c r="Z122"/>
      <c r="AA122"/>
      <c r="AB122"/>
      <c r="AC122"/>
      <c r="AD122"/>
      <c r="AE122"/>
      <c r="AF122"/>
      <c r="AG122"/>
      <c r="AH122"/>
      <c r="AI122"/>
      <c r="AJ122"/>
      <c r="AK122" s="135"/>
      <c r="AL122" s="135"/>
      <c r="AM122"/>
      <c r="AN122"/>
      <c r="AO122" s="20"/>
      <c r="AP122" s="20"/>
      <c r="AR122"/>
      <c r="AS122"/>
      <c r="AT122"/>
      <c r="AU122"/>
      <c r="AV122"/>
      <c r="AW122"/>
      <c r="AX122"/>
      <c r="AY122"/>
      <c r="AZ122"/>
      <c r="BA122"/>
      <c r="BB122"/>
      <c r="BC122"/>
      <c r="BD122"/>
      <c r="BE122"/>
      <c r="BF122"/>
      <c r="BG122"/>
      <c r="BH122"/>
      <c r="BI122"/>
      <c r="BJ122"/>
      <c r="BK122"/>
    </row>
    <row r="123" spans="1:63" s="132" customFormat="1">
      <c r="A123"/>
      <c r="B123"/>
      <c r="C123"/>
      <c r="D123"/>
      <c r="E123"/>
      <c r="F123"/>
      <c r="G123"/>
      <c r="H123"/>
      <c r="I123"/>
      <c r="J123" s="133"/>
      <c r="K123" s="133"/>
      <c r="L123"/>
      <c r="M123"/>
      <c r="N123" s="151"/>
      <c r="O123" s="151"/>
      <c r="P123"/>
      <c r="Q123"/>
      <c r="R123"/>
      <c r="S123"/>
      <c r="T123"/>
      <c r="U123"/>
      <c r="V123"/>
      <c r="W123"/>
      <c r="X123"/>
      <c r="Y123"/>
      <c r="Z123"/>
      <c r="AA123"/>
      <c r="AB123"/>
      <c r="AC123"/>
      <c r="AD123"/>
      <c r="AE123"/>
      <c r="AF123"/>
      <c r="AG123"/>
      <c r="AH123"/>
      <c r="AI123"/>
      <c r="AJ123"/>
      <c r="AK123" s="135"/>
      <c r="AL123" s="135"/>
      <c r="AM123"/>
      <c r="AN123"/>
      <c r="AO123" s="20"/>
      <c r="AP123" s="20"/>
      <c r="AR123"/>
      <c r="AS123"/>
      <c r="AT123"/>
      <c r="AU123"/>
      <c r="AV123"/>
      <c r="AW123"/>
      <c r="AX123"/>
      <c r="AY123"/>
      <c r="AZ123"/>
      <c r="BA123"/>
      <c r="BB123"/>
      <c r="BC123"/>
      <c r="BD123"/>
      <c r="BE123"/>
      <c r="BF123"/>
      <c r="BG123"/>
      <c r="BH123"/>
      <c r="BI123"/>
      <c r="BJ123"/>
      <c r="BK123"/>
    </row>
    <row r="124" spans="1:63" s="132" customFormat="1">
      <c r="A124"/>
      <c r="B124"/>
      <c r="C124"/>
      <c r="D124"/>
      <c r="E124"/>
      <c r="F124"/>
      <c r="G124"/>
      <c r="H124"/>
      <c r="I124"/>
      <c r="J124" s="133"/>
      <c r="K124" s="133"/>
      <c r="L124"/>
      <c r="M124"/>
      <c r="N124" s="151"/>
      <c r="O124" s="151"/>
      <c r="P124"/>
      <c r="Q124"/>
      <c r="R124"/>
      <c r="S124"/>
      <c r="T124"/>
      <c r="U124"/>
      <c r="V124"/>
      <c r="W124"/>
      <c r="X124"/>
      <c r="Y124"/>
      <c r="Z124"/>
      <c r="AA124"/>
      <c r="AB124"/>
      <c r="AC124"/>
      <c r="AD124"/>
      <c r="AE124"/>
      <c r="AF124"/>
      <c r="AG124"/>
      <c r="AH124"/>
      <c r="AI124"/>
      <c r="AJ124"/>
      <c r="AK124" s="135"/>
      <c r="AL124" s="135"/>
      <c r="AM124"/>
      <c r="AN124"/>
      <c r="AO124" s="20"/>
      <c r="AP124" s="20"/>
      <c r="AR124"/>
      <c r="AS124"/>
      <c r="AT124"/>
      <c r="AU124"/>
      <c r="AV124"/>
      <c r="AW124"/>
      <c r="AX124"/>
      <c r="AY124"/>
      <c r="AZ124"/>
      <c r="BA124"/>
      <c r="BB124"/>
      <c r="BC124"/>
      <c r="BD124"/>
      <c r="BE124"/>
      <c r="BF124"/>
      <c r="BG124"/>
      <c r="BH124"/>
      <c r="BI124"/>
      <c r="BJ124"/>
      <c r="BK124"/>
    </row>
    <row r="125" spans="1:63" s="132" customFormat="1">
      <c r="A125"/>
      <c r="B125"/>
      <c r="C125"/>
      <c r="D125"/>
      <c r="E125"/>
      <c r="F125"/>
      <c r="G125"/>
      <c r="H125"/>
      <c r="I125"/>
      <c r="J125" s="133"/>
      <c r="K125" s="133"/>
      <c r="L125"/>
      <c r="M125"/>
      <c r="N125" s="151"/>
      <c r="O125" s="151"/>
      <c r="P125"/>
      <c r="Q125"/>
      <c r="R125"/>
      <c r="S125"/>
      <c r="T125"/>
      <c r="U125"/>
      <c r="V125"/>
      <c r="W125"/>
      <c r="X125"/>
      <c r="Y125"/>
      <c r="Z125"/>
      <c r="AA125"/>
      <c r="AB125"/>
      <c r="AC125"/>
      <c r="AD125"/>
      <c r="AE125"/>
      <c r="AF125"/>
      <c r="AG125"/>
      <c r="AH125"/>
      <c r="AI125"/>
      <c r="AJ125"/>
      <c r="AK125" s="135"/>
      <c r="AL125" s="135"/>
      <c r="AM125"/>
      <c r="AN125"/>
      <c r="AO125" s="20"/>
      <c r="AP125" s="20"/>
      <c r="AR125"/>
      <c r="AS125"/>
      <c r="AT125"/>
      <c r="AU125"/>
      <c r="AV125"/>
      <c r="AW125"/>
      <c r="AX125"/>
      <c r="AY125"/>
      <c r="AZ125"/>
      <c r="BA125"/>
      <c r="BB125"/>
      <c r="BC125"/>
      <c r="BD125"/>
      <c r="BE125"/>
      <c r="BF125"/>
      <c r="BG125"/>
      <c r="BH125"/>
      <c r="BI125"/>
      <c r="BJ125"/>
      <c r="BK125"/>
    </row>
    <row r="126" spans="1:63" s="132" customFormat="1">
      <c r="A126"/>
      <c r="B126"/>
      <c r="C126"/>
      <c r="D126"/>
      <c r="E126"/>
      <c r="F126"/>
      <c r="G126"/>
      <c r="H126"/>
      <c r="I126"/>
      <c r="J126" s="133"/>
      <c r="K126" s="133"/>
      <c r="L126"/>
      <c r="M126"/>
      <c r="N126" s="151"/>
      <c r="O126" s="151"/>
      <c r="P126"/>
      <c r="Q126"/>
      <c r="R126"/>
      <c r="S126"/>
      <c r="T126"/>
      <c r="U126"/>
      <c r="V126"/>
      <c r="W126"/>
      <c r="X126"/>
      <c r="Y126"/>
      <c r="Z126"/>
      <c r="AA126"/>
      <c r="AB126"/>
      <c r="AC126"/>
      <c r="AD126"/>
      <c r="AE126"/>
      <c r="AF126"/>
      <c r="AG126"/>
      <c r="AH126"/>
      <c r="AI126"/>
      <c r="AJ126"/>
      <c r="AK126" s="135"/>
      <c r="AL126" s="135"/>
      <c r="AM126"/>
      <c r="AN126"/>
      <c r="AO126" s="20"/>
      <c r="AP126" s="20"/>
      <c r="AR126"/>
      <c r="AS126"/>
      <c r="AT126"/>
      <c r="AU126"/>
      <c r="AV126"/>
      <c r="AW126"/>
      <c r="AX126"/>
      <c r="AY126"/>
      <c r="AZ126"/>
      <c r="BA126"/>
      <c r="BB126"/>
      <c r="BC126"/>
      <c r="BD126"/>
      <c r="BE126"/>
      <c r="BF126"/>
      <c r="BG126"/>
      <c r="BH126"/>
      <c r="BI126"/>
      <c r="BJ126"/>
      <c r="BK126"/>
    </row>
    <row r="127" spans="1:63" s="132" customFormat="1">
      <c r="A127"/>
      <c r="B127"/>
      <c r="C127"/>
      <c r="D127"/>
      <c r="E127"/>
      <c r="F127"/>
      <c r="G127"/>
      <c r="H127"/>
      <c r="I127"/>
      <c r="J127" s="133"/>
      <c r="K127" s="133"/>
      <c r="L127"/>
      <c r="M127"/>
      <c r="N127" s="151"/>
      <c r="O127" s="151"/>
      <c r="P127"/>
      <c r="Q127"/>
      <c r="R127"/>
      <c r="S127"/>
      <c r="T127"/>
      <c r="U127"/>
      <c r="V127"/>
      <c r="W127"/>
      <c r="X127"/>
      <c r="Y127"/>
      <c r="Z127"/>
      <c r="AA127"/>
      <c r="AB127"/>
      <c r="AC127"/>
      <c r="AD127"/>
      <c r="AE127"/>
      <c r="AF127"/>
      <c r="AG127"/>
      <c r="AH127"/>
      <c r="AI127"/>
      <c r="AJ127"/>
      <c r="AK127" s="135"/>
      <c r="AL127" s="135"/>
      <c r="AM127"/>
      <c r="AN127"/>
      <c r="AO127" s="20"/>
      <c r="AP127" s="20"/>
      <c r="AR127"/>
      <c r="AS127"/>
      <c r="AT127"/>
      <c r="AU127"/>
      <c r="AV127"/>
      <c r="AW127"/>
      <c r="AX127"/>
      <c r="AY127"/>
      <c r="AZ127"/>
      <c r="BA127"/>
      <c r="BB127"/>
      <c r="BC127"/>
      <c r="BD127"/>
      <c r="BE127"/>
      <c r="BF127"/>
      <c r="BG127"/>
      <c r="BH127"/>
      <c r="BI127"/>
      <c r="BJ127"/>
      <c r="BK127"/>
    </row>
    <row r="128" spans="1:63" s="132" customFormat="1">
      <c r="A128"/>
      <c r="B128"/>
      <c r="C128"/>
      <c r="D128"/>
      <c r="E128"/>
      <c r="F128"/>
      <c r="G128"/>
      <c r="H128"/>
      <c r="I128"/>
      <c r="J128" s="133"/>
      <c r="K128" s="133"/>
      <c r="L128"/>
      <c r="M128"/>
      <c r="N128" s="151"/>
      <c r="O128" s="151"/>
      <c r="P128"/>
      <c r="Q128"/>
      <c r="R128"/>
      <c r="S128"/>
      <c r="T128"/>
      <c r="U128"/>
      <c r="V128"/>
      <c r="W128"/>
      <c r="X128"/>
      <c r="Y128"/>
      <c r="Z128"/>
      <c r="AA128"/>
      <c r="AB128"/>
      <c r="AC128"/>
      <c r="AD128"/>
      <c r="AE128"/>
      <c r="AF128"/>
      <c r="AG128"/>
      <c r="AH128"/>
      <c r="AI128"/>
      <c r="AJ128"/>
      <c r="AK128" s="135"/>
      <c r="AL128" s="135"/>
      <c r="AM128"/>
      <c r="AN128"/>
      <c r="AO128" s="20"/>
      <c r="AP128" s="20"/>
      <c r="AR128"/>
      <c r="AS128"/>
      <c r="AT128"/>
      <c r="AU128"/>
      <c r="AV128"/>
      <c r="AW128"/>
      <c r="AX128"/>
      <c r="AY128"/>
      <c r="AZ128"/>
      <c r="BA128"/>
      <c r="BB128"/>
      <c r="BC128"/>
      <c r="BD128"/>
      <c r="BE128"/>
      <c r="BF128"/>
      <c r="BG128"/>
      <c r="BH128"/>
      <c r="BI128"/>
      <c r="BJ128"/>
      <c r="BK128"/>
    </row>
    <row r="129" spans="1:63" s="132" customFormat="1">
      <c r="A129"/>
      <c r="B129"/>
      <c r="C129"/>
      <c r="D129"/>
      <c r="E129"/>
      <c r="F129"/>
      <c r="G129"/>
      <c r="H129"/>
      <c r="I129"/>
      <c r="J129" s="133"/>
      <c r="K129" s="133"/>
      <c r="L129"/>
      <c r="M129"/>
      <c r="N129" s="151"/>
      <c r="O129" s="151"/>
      <c r="P129"/>
      <c r="Q129"/>
      <c r="R129"/>
      <c r="S129"/>
      <c r="T129"/>
      <c r="U129"/>
      <c r="V129"/>
      <c r="W129"/>
      <c r="X129"/>
      <c r="Y129"/>
      <c r="Z129"/>
      <c r="AA129"/>
      <c r="AB129"/>
      <c r="AC129"/>
      <c r="AD129"/>
      <c r="AE129"/>
      <c r="AF129"/>
      <c r="AG129"/>
      <c r="AH129"/>
      <c r="AI129"/>
      <c r="AJ129"/>
      <c r="AK129" s="135"/>
      <c r="AL129" s="135"/>
      <c r="AM129"/>
      <c r="AN129"/>
      <c r="AO129" s="20"/>
      <c r="AP129" s="20"/>
      <c r="AR129"/>
      <c r="AS129"/>
      <c r="AT129"/>
      <c r="AU129"/>
      <c r="AV129"/>
      <c r="AW129"/>
      <c r="AX129"/>
      <c r="AY129"/>
      <c r="AZ129"/>
      <c r="BA129"/>
      <c r="BB129"/>
      <c r="BC129"/>
      <c r="BD129"/>
      <c r="BE129"/>
      <c r="BF129"/>
      <c r="BG129"/>
      <c r="BH129"/>
      <c r="BI129"/>
      <c r="BJ129"/>
      <c r="BK129"/>
    </row>
    <row r="130" spans="1:63" s="132" customFormat="1">
      <c r="A130"/>
      <c r="B130"/>
      <c r="C130"/>
      <c r="D130"/>
      <c r="E130"/>
      <c r="F130"/>
      <c r="G130"/>
      <c r="H130"/>
      <c r="I130"/>
      <c r="J130" s="133"/>
      <c r="K130" s="133"/>
      <c r="L130"/>
      <c r="M130"/>
      <c r="N130" s="151"/>
      <c r="O130" s="151"/>
      <c r="P130"/>
      <c r="Q130"/>
      <c r="R130"/>
      <c r="S130"/>
      <c r="T130"/>
      <c r="U130"/>
      <c r="V130"/>
      <c r="W130"/>
      <c r="X130"/>
      <c r="Y130"/>
      <c r="Z130"/>
      <c r="AA130"/>
      <c r="AB130"/>
      <c r="AC130"/>
      <c r="AD130"/>
      <c r="AE130"/>
      <c r="AF130"/>
      <c r="AG130"/>
      <c r="AH130"/>
      <c r="AI130"/>
      <c r="AJ130"/>
      <c r="AK130" s="135"/>
      <c r="AL130" s="135"/>
      <c r="AM130"/>
      <c r="AN130"/>
      <c r="AO130" s="20"/>
      <c r="AP130" s="20"/>
      <c r="AR130"/>
      <c r="AS130"/>
      <c r="AT130"/>
      <c r="AU130"/>
      <c r="AV130"/>
      <c r="AW130"/>
      <c r="AX130"/>
      <c r="AY130"/>
      <c r="AZ130"/>
      <c r="BA130"/>
      <c r="BB130"/>
      <c r="BC130"/>
      <c r="BD130"/>
      <c r="BE130"/>
      <c r="BF130"/>
      <c r="BG130"/>
      <c r="BH130"/>
      <c r="BI130"/>
      <c r="BJ130"/>
      <c r="BK130"/>
    </row>
    <row r="131" spans="1:63" s="132" customFormat="1">
      <c r="A131"/>
      <c r="B131"/>
      <c r="C131"/>
      <c r="D131"/>
      <c r="E131"/>
      <c r="F131"/>
      <c r="G131"/>
      <c r="H131"/>
      <c r="I131"/>
      <c r="J131" s="133"/>
      <c r="K131" s="133"/>
      <c r="L131"/>
      <c r="M131"/>
      <c r="N131" s="151"/>
      <c r="O131" s="151"/>
      <c r="P131"/>
      <c r="Q131"/>
      <c r="R131"/>
      <c r="S131"/>
      <c r="T131"/>
      <c r="U131"/>
      <c r="V131"/>
      <c r="W131"/>
      <c r="X131"/>
      <c r="Y131"/>
      <c r="Z131"/>
      <c r="AA131"/>
      <c r="AB131"/>
      <c r="AC131"/>
      <c r="AD131"/>
      <c r="AE131"/>
      <c r="AF131"/>
      <c r="AG131"/>
      <c r="AH131"/>
      <c r="AI131"/>
      <c r="AJ131"/>
      <c r="AK131" s="135"/>
      <c r="AL131" s="135"/>
      <c r="AM131"/>
      <c r="AN131"/>
      <c r="AO131" s="20"/>
      <c r="AP131" s="20"/>
      <c r="AR131"/>
      <c r="AS131"/>
      <c r="AT131"/>
      <c r="AU131"/>
      <c r="AV131"/>
      <c r="AW131"/>
      <c r="AX131"/>
      <c r="AY131"/>
      <c r="AZ131"/>
      <c r="BA131"/>
      <c r="BB131"/>
      <c r="BC131"/>
      <c r="BD131"/>
      <c r="BE131"/>
      <c r="BF131"/>
      <c r="BG131"/>
      <c r="BH131"/>
      <c r="BI131"/>
      <c r="BJ131"/>
      <c r="BK131"/>
    </row>
    <row r="132" spans="1:63" s="132" customFormat="1">
      <c r="A132"/>
      <c r="B132"/>
      <c r="C132"/>
      <c r="D132"/>
      <c r="E132"/>
      <c r="F132"/>
      <c r="G132"/>
      <c r="H132"/>
      <c r="I132"/>
      <c r="J132" s="133"/>
      <c r="K132" s="133"/>
      <c r="L132"/>
      <c r="M132"/>
      <c r="N132" s="151"/>
      <c r="O132" s="151"/>
      <c r="P132"/>
      <c r="Q132"/>
      <c r="R132"/>
      <c r="S132"/>
      <c r="T132"/>
      <c r="U132"/>
      <c r="V132"/>
      <c r="W132"/>
      <c r="X132"/>
      <c r="Y132"/>
      <c r="Z132"/>
      <c r="AA132"/>
      <c r="AB132"/>
      <c r="AC132"/>
      <c r="AD132"/>
      <c r="AE132"/>
      <c r="AF132"/>
      <c r="AG132"/>
      <c r="AH132"/>
      <c r="AI132"/>
      <c r="AJ132"/>
      <c r="AK132" s="135"/>
      <c r="AL132" s="135"/>
      <c r="AM132"/>
      <c r="AN132"/>
      <c r="AO132" s="20"/>
      <c r="AP132" s="20"/>
      <c r="AR132"/>
      <c r="AS132"/>
      <c r="AT132"/>
      <c r="AU132"/>
      <c r="AV132"/>
      <c r="AW132"/>
      <c r="AX132"/>
      <c r="AY132"/>
      <c r="AZ132"/>
      <c r="BA132"/>
      <c r="BB132"/>
      <c r="BC132"/>
      <c r="BD132"/>
      <c r="BE132"/>
      <c r="BF132"/>
      <c r="BG132"/>
      <c r="BH132"/>
      <c r="BI132"/>
      <c r="BJ132"/>
      <c r="BK132"/>
    </row>
    <row r="133" spans="1:63" s="132" customFormat="1">
      <c r="A133"/>
      <c r="B133"/>
      <c r="C133"/>
      <c r="D133"/>
      <c r="E133"/>
      <c r="F133"/>
      <c r="G133"/>
      <c r="H133"/>
      <c r="I133"/>
      <c r="J133" s="133"/>
      <c r="K133" s="133"/>
      <c r="L133"/>
      <c r="M133"/>
      <c r="N133" s="151"/>
      <c r="O133" s="151"/>
      <c r="P133"/>
      <c r="Q133"/>
      <c r="R133"/>
      <c r="S133"/>
      <c r="T133"/>
      <c r="U133"/>
      <c r="V133"/>
      <c r="W133"/>
      <c r="X133"/>
      <c r="Y133"/>
      <c r="Z133"/>
      <c r="AA133"/>
      <c r="AB133"/>
      <c r="AC133"/>
      <c r="AD133"/>
      <c r="AE133"/>
      <c r="AF133"/>
      <c r="AG133"/>
      <c r="AH133"/>
      <c r="AI133"/>
      <c r="AJ133"/>
      <c r="AK133" s="135"/>
      <c r="AL133" s="135"/>
      <c r="AM133"/>
      <c r="AN133"/>
      <c r="AO133" s="20"/>
      <c r="AP133" s="20"/>
      <c r="AR133"/>
      <c r="AS133"/>
      <c r="AT133"/>
      <c r="AU133"/>
      <c r="AV133"/>
      <c r="AW133"/>
      <c r="AX133"/>
      <c r="AY133"/>
      <c r="AZ133"/>
      <c r="BA133"/>
      <c r="BB133"/>
      <c r="BC133"/>
      <c r="BD133"/>
      <c r="BE133"/>
      <c r="BF133"/>
      <c r="BG133"/>
      <c r="BH133"/>
      <c r="BI133"/>
      <c r="BJ133"/>
      <c r="BK133"/>
    </row>
    <row r="134" spans="1:63" s="132" customFormat="1">
      <c r="A134"/>
      <c r="B134"/>
      <c r="C134"/>
      <c r="D134"/>
      <c r="E134"/>
      <c r="F134"/>
      <c r="G134"/>
      <c r="H134"/>
      <c r="I134"/>
      <c r="J134" s="133"/>
      <c r="K134" s="133"/>
      <c r="L134"/>
      <c r="M134"/>
      <c r="N134" s="151"/>
      <c r="O134" s="151"/>
      <c r="P134"/>
      <c r="Q134"/>
      <c r="R134"/>
      <c r="S134"/>
      <c r="T134"/>
      <c r="U134"/>
      <c r="V134"/>
      <c r="W134"/>
      <c r="X134"/>
      <c r="Y134"/>
      <c r="Z134"/>
      <c r="AA134"/>
      <c r="AB134"/>
      <c r="AC134"/>
      <c r="AD134"/>
      <c r="AE134"/>
      <c r="AF134"/>
      <c r="AG134"/>
      <c r="AH134"/>
      <c r="AI134"/>
      <c r="AJ134"/>
      <c r="AK134" s="135"/>
      <c r="AL134" s="135"/>
      <c r="AM134"/>
      <c r="AN134"/>
      <c r="AO134" s="20"/>
      <c r="AP134" s="20"/>
      <c r="AR134"/>
      <c r="AS134"/>
      <c r="AT134"/>
      <c r="AU134"/>
      <c r="AV134"/>
      <c r="AW134"/>
      <c r="AX134"/>
      <c r="AY134"/>
      <c r="AZ134"/>
      <c r="BA134"/>
      <c r="BB134"/>
      <c r="BC134"/>
      <c r="BD134"/>
      <c r="BE134"/>
      <c r="BF134"/>
      <c r="BG134"/>
      <c r="BH134"/>
      <c r="BI134"/>
      <c r="BJ134"/>
      <c r="BK134"/>
    </row>
    <row r="135" spans="1:63" s="132" customFormat="1">
      <c r="A135"/>
      <c r="B135"/>
      <c r="C135"/>
      <c r="D135"/>
      <c r="E135"/>
      <c r="F135"/>
      <c r="G135"/>
      <c r="H135"/>
      <c r="I135"/>
      <c r="J135" s="133"/>
      <c r="K135" s="133"/>
      <c r="L135"/>
      <c r="M135"/>
      <c r="N135" s="151"/>
      <c r="O135" s="151"/>
      <c r="P135"/>
      <c r="Q135"/>
      <c r="R135"/>
      <c r="S135"/>
      <c r="T135"/>
      <c r="U135"/>
      <c r="V135"/>
      <c r="W135"/>
      <c r="X135"/>
      <c r="Y135"/>
      <c r="Z135"/>
      <c r="AA135"/>
      <c r="AB135"/>
      <c r="AC135"/>
      <c r="AD135"/>
      <c r="AE135"/>
      <c r="AF135"/>
      <c r="AG135"/>
      <c r="AH135"/>
      <c r="AI135"/>
      <c r="AJ135"/>
      <c r="AK135" s="135"/>
      <c r="AL135" s="135"/>
      <c r="AM135"/>
      <c r="AN135"/>
      <c r="AO135" s="20"/>
      <c r="AP135" s="20"/>
      <c r="AR135"/>
      <c r="AS135"/>
      <c r="AT135"/>
      <c r="AU135"/>
      <c r="AV135"/>
      <c r="AW135"/>
      <c r="AX135"/>
      <c r="AY135"/>
      <c r="AZ135"/>
      <c r="BA135"/>
      <c r="BB135"/>
      <c r="BC135"/>
      <c r="BD135"/>
      <c r="BE135"/>
      <c r="BF135"/>
      <c r="BG135"/>
      <c r="BH135"/>
      <c r="BI135"/>
      <c r="BJ135"/>
      <c r="BK135"/>
    </row>
    <row r="136" spans="1:63" s="132" customFormat="1">
      <c r="A136"/>
      <c r="B136"/>
      <c r="C136"/>
      <c r="D136"/>
      <c r="E136"/>
      <c r="F136"/>
      <c r="G136"/>
      <c r="H136"/>
      <c r="I136"/>
      <c r="J136" s="133"/>
      <c r="K136" s="133"/>
      <c r="L136"/>
      <c r="M136"/>
      <c r="N136" s="151"/>
      <c r="O136" s="151"/>
      <c r="P136"/>
      <c r="Q136"/>
      <c r="R136"/>
      <c r="S136"/>
      <c r="T136"/>
      <c r="U136"/>
      <c r="V136"/>
      <c r="W136"/>
      <c r="X136"/>
      <c r="Y136"/>
      <c r="Z136"/>
      <c r="AA136"/>
      <c r="AB136"/>
      <c r="AC136"/>
      <c r="AD136"/>
      <c r="AE136"/>
      <c r="AF136"/>
      <c r="AG136"/>
      <c r="AH136"/>
      <c r="AI136"/>
      <c r="AJ136"/>
      <c r="AK136" s="135"/>
      <c r="AL136" s="135"/>
      <c r="AM136"/>
      <c r="AN136"/>
      <c r="AO136" s="20"/>
      <c r="AP136" s="20"/>
      <c r="AR136"/>
      <c r="AS136"/>
      <c r="AT136"/>
      <c r="AU136"/>
      <c r="AV136"/>
      <c r="AW136"/>
      <c r="AX136"/>
      <c r="AY136"/>
      <c r="AZ136"/>
      <c r="BA136"/>
      <c r="BB136"/>
      <c r="BC136"/>
      <c r="BD136"/>
      <c r="BE136"/>
      <c r="BF136"/>
      <c r="BG136"/>
      <c r="BH136"/>
      <c r="BI136"/>
      <c r="BJ136"/>
      <c r="BK136"/>
    </row>
    <row r="137" spans="1:63" s="132" customFormat="1">
      <c r="A137"/>
      <c r="B137"/>
      <c r="C137"/>
      <c r="D137"/>
      <c r="E137"/>
      <c r="F137"/>
      <c r="G137"/>
      <c r="H137"/>
      <c r="I137"/>
      <c r="J137" s="133"/>
      <c r="K137" s="133"/>
      <c r="L137"/>
      <c r="M137"/>
      <c r="N137" s="151"/>
      <c r="O137" s="151"/>
      <c r="P137"/>
      <c r="Q137"/>
      <c r="R137"/>
      <c r="S137"/>
      <c r="T137"/>
      <c r="U137"/>
      <c r="V137"/>
      <c r="W137"/>
      <c r="X137"/>
      <c r="Y137"/>
      <c r="Z137"/>
      <c r="AA137"/>
      <c r="AB137"/>
      <c r="AC137"/>
      <c r="AD137"/>
      <c r="AE137"/>
      <c r="AF137"/>
      <c r="AG137"/>
      <c r="AH137"/>
      <c r="AI137"/>
      <c r="AJ137"/>
      <c r="AK137" s="135"/>
      <c r="AL137" s="135"/>
      <c r="AM137"/>
      <c r="AN137"/>
      <c r="AO137" s="20"/>
      <c r="AP137" s="20"/>
      <c r="AR137"/>
      <c r="AS137"/>
      <c r="AT137"/>
      <c r="AU137"/>
      <c r="AV137"/>
      <c r="AW137"/>
      <c r="AX137"/>
      <c r="AY137"/>
      <c r="AZ137"/>
      <c r="BA137"/>
      <c r="BB137"/>
      <c r="BC137"/>
      <c r="BD137"/>
      <c r="BE137"/>
      <c r="BF137"/>
      <c r="BG137"/>
      <c r="BH137"/>
      <c r="BI137"/>
      <c r="BJ137"/>
      <c r="BK137"/>
    </row>
    <row r="138" spans="1:63" s="132" customFormat="1">
      <c r="A138"/>
      <c r="B138"/>
      <c r="C138"/>
      <c r="D138"/>
      <c r="E138"/>
      <c r="F138"/>
      <c r="G138"/>
      <c r="H138"/>
      <c r="I138"/>
      <c r="J138" s="133"/>
      <c r="K138" s="133"/>
      <c r="L138"/>
      <c r="M138"/>
      <c r="N138" s="151"/>
      <c r="O138" s="151"/>
      <c r="P138"/>
      <c r="Q138"/>
      <c r="R138"/>
      <c r="S138"/>
      <c r="T138"/>
      <c r="U138"/>
      <c r="V138"/>
      <c r="W138"/>
      <c r="X138"/>
      <c r="Y138"/>
      <c r="Z138"/>
      <c r="AA138"/>
      <c r="AB138"/>
      <c r="AC138"/>
      <c r="AD138"/>
      <c r="AE138"/>
      <c r="AF138"/>
      <c r="AG138"/>
      <c r="AH138"/>
      <c r="AI138"/>
      <c r="AJ138"/>
      <c r="AK138" s="135"/>
      <c r="AL138" s="135"/>
      <c r="AM138"/>
      <c r="AN138"/>
      <c r="AO138" s="20"/>
      <c r="AP138" s="20"/>
      <c r="AR138"/>
      <c r="AS138"/>
      <c r="AT138"/>
      <c r="AU138"/>
      <c r="AV138"/>
      <c r="AW138"/>
      <c r="AX138"/>
      <c r="AY138"/>
      <c r="AZ138"/>
      <c r="BA138"/>
      <c r="BB138"/>
      <c r="BC138"/>
      <c r="BD138"/>
      <c r="BE138"/>
      <c r="BF138"/>
      <c r="BG138"/>
      <c r="BH138"/>
      <c r="BI138"/>
      <c r="BJ138"/>
      <c r="BK138"/>
    </row>
    <row r="139" spans="1:63" s="132" customFormat="1">
      <c r="A139"/>
      <c r="B139"/>
      <c r="C139"/>
      <c r="D139"/>
      <c r="E139"/>
      <c r="F139"/>
      <c r="G139"/>
      <c r="H139"/>
      <c r="I139"/>
      <c r="J139" s="133"/>
      <c r="K139" s="133"/>
      <c r="L139"/>
      <c r="M139"/>
      <c r="N139" s="151"/>
      <c r="O139" s="151"/>
      <c r="P139"/>
      <c r="Q139"/>
      <c r="R139"/>
      <c r="S139"/>
      <c r="T139"/>
      <c r="U139"/>
      <c r="V139"/>
      <c r="W139"/>
      <c r="X139"/>
      <c r="Y139"/>
      <c r="Z139"/>
      <c r="AA139"/>
      <c r="AB139"/>
      <c r="AC139"/>
      <c r="AD139"/>
      <c r="AE139"/>
      <c r="AF139"/>
      <c r="AG139"/>
      <c r="AH139"/>
      <c r="AI139"/>
      <c r="AJ139"/>
      <c r="AK139" s="135"/>
      <c r="AL139" s="135"/>
      <c r="AM139"/>
      <c r="AN139"/>
      <c r="AO139" s="20"/>
      <c r="AP139" s="20"/>
      <c r="AR139"/>
      <c r="AS139"/>
      <c r="AT139"/>
      <c r="AU139"/>
      <c r="AV139"/>
      <c r="AW139"/>
      <c r="AX139"/>
      <c r="AY139"/>
      <c r="AZ139"/>
      <c r="BA139"/>
      <c r="BB139"/>
      <c r="BC139"/>
      <c r="BD139"/>
      <c r="BE139"/>
      <c r="BF139"/>
      <c r="BG139"/>
      <c r="BH139"/>
      <c r="BI139"/>
      <c r="BJ139"/>
      <c r="BK139"/>
    </row>
    <row r="140" spans="1:63" s="132" customFormat="1">
      <c r="A140"/>
      <c r="B140"/>
      <c r="C140"/>
      <c r="D140"/>
      <c r="E140"/>
      <c r="F140"/>
      <c r="G140"/>
      <c r="H140"/>
      <c r="I140"/>
      <c r="J140" s="133"/>
      <c r="K140" s="133"/>
      <c r="L140"/>
      <c r="M140"/>
      <c r="N140" s="151"/>
      <c r="O140" s="151"/>
      <c r="P140"/>
      <c r="Q140"/>
      <c r="R140"/>
      <c r="S140"/>
      <c r="T140"/>
      <c r="U140"/>
      <c r="V140"/>
      <c r="W140"/>
      <c r="X140"/>
      <c r="Y140"/>
      <c r="Z140"/>
      <c r="AA140"/>
      <c r="AB140"/>
      <c r="AC140"/>
      <c r="AD140"/>
      <c r="AE140"/>
      <c r="AF140"/>
      <c r="AG140"/>
      <c r="AH140"/>
      <c r="AI140"/>
      <c r="AJ140"/>
      <c r="AK140" s="135"/>
      <c r="AL140" s="135"/>
      <c r="AM140"/>
      <c r="AN140"/>
      <c r="AO140" s="20"/>
      <c r="AP140" s="20"/>
      <c r="AR140"/>
      <c r="AS140"/>
      <c r="AT140"/>
      <c r="AU140"/>
      <c r="AV140"/>
      <c r="AW140"/>
      <c r="AX140"/>
      <c r="AY140"/>
      <c r="AZ140"/>
      <c r="BA140"/>
      <c r="BB140"/>
      <c r="BC140"/>
      <c r="BD140"/>
      <c r="BE140"/>
      <c r="BF140"/>
      <c r="BG140"/>
      <c r="BH140"/>
      <c r="BI140"/>
      <c r="BJ140"/>
      <c r="BK140"/>
    </row>
    <row r="141" spans="1:63" s="132" customFormat="1">
      <c r="A141"/>
      <c r="B141"/>
      <c r="C141"/>
      <c r="D141"/>
      <c r="E141"/>
      <c r="F141"/>
      <c r="G141"/>
      <c r="H141"/>
      <c r="I141"/>
      <c r="J141" s="133"/>
      <c r="K141" s="133"/>
      <c r="L141"/>
      <c r="M141"/>
      <c r="N141" s="151"/>
      <c r="O141" s="151"/>
      <c r="P141"/>
      <c r="Q141"/>
      <c r="R141"/>
      <c r="S141"/>
      <c r="T141"/>
      <c r="U141"/>
      <c r="V141"/>
      <c r="W141"/>
      <c r="X141"/>
      <c r="Y141"/>
      <c r="Z141"/>
      <c r="AA141"/>
      <c r="AB141"/>
      <c r="AC141"/>
      <c r="AD141"/>
      <c r="AE141"/>
      <c r="AF141"/>
      <c r="AG141"/>
      <c r="AH141"/>
      <c r="AI141"/>
      <c r="AJ141"/>
      <c r="AK141" s="135"/>
      <c r="AL141" s="135"/>
      <c r="AM141"/>
      <c r="AN141"/>
      <c r="AO141" s="20"/>
      <c r="AP141" s="20"/>
      <c r="AR141"/>
      <c r="AS141"/>
      <c r="AT141"/>
      <c r="AU141"/>
      <c r="AV141"/>
      <c r="AW141"/>
      <c r="AX141"/>
      <c r="AY141"/>
      <c r="AZ141"/>
      <c r="BA141"/>
      <c r="BB141"/>
      <c r="BC141"/>
      <c r="BD141"/>
      <c r="BE141"/>
      <c r="BF141"/>
      <c r="BG141"/>
      <c r="BH141"/>
      <c r="BI141"/>
      <c r="BJ141"/>
      <c r="BK141"/>
    </row>
    <row r="142" spans="1:63" s="132" customFormat="1">
      <c r="A142"/>
      <c r="B142"/>
      <c r="C142"/>
      <c r="D142"/>
      <c r="E142"/>
      <c r="F142"/>
      <c r="G142"/>
      <c r="H142"/>
      <c r="I142"/>
      <c r="J142" s="133"/>
      <c r="K142" s="133"/>
      <c r="L142"/>
      <c r="M142"/>
      <c r="N142" s="151"/>
      <c r="O142" s="151"/>
      <c r="P142"/>
      <c r="Q142"/>
      <c r="R142"/>
      <c r="S142"/>
      <c r="T142"/>
      <c r="U142"/>
      <c r="V142"/>
      <c r="W142"/>
      <c r="X142"/>
      <c r="Y142"/>
      <c r="Z142"/>
      <c r="AA142"/>
      <c r="AB142"/>
      <c r="AC142"/>
      <c r="AD142"/>
      <c r="AE142"/>
      <c r="AF142"/>
      <c r="AG142"/>
      <c r="AH142"/>
      <c r="AI142"/>
      <c r="AJ142"/>
      <c r="AK142" s="135"/>
      <c r="AL142" s="135"/>
      <c r="AM142"/>
      <c r="AN142"/>
      <c r="AO142" s="20"/>
      <c r="AP142" s="20"/>
      <c r="AR142"/>
      <c r="AS142"/>
      <c r="AT142"/>
      <c r="AU142"/>
      <c r="AV142"/>
      <c r="AW142"/>
      <c r="AX142"/>
      <c r="AY142"/>
      <c r="AZ142"/>
      <c r="BA142"/>
      <c r="BB142"/>
      <c r="BC142"/>
      <c r="BD142"/>
      <c r="BE142"/>
      <c r="BF142"/>
      <c r="BG142"/>
      <c r="BH142"/>
      <c r="BI142"/>
      <c r="BJ142"/>
      <c r="BK142"/>
    </row>
    <row r="143" spans="1:63" s="132" customFormat="1">
      <c r="A143"/>
      <c r="B143"/>
      <c r="C143"/>
      <c r="D143"/>
      <c r="E143"/>
      <c r="F143"/>
      <c r="G143"/>
      <c r="H143"/>
      <c r="I143"/>
      <c r="J143" s="133"/>
      <c r="K143" s="133"/>
      <c r="L143"/>
      <c r="M143"/>
      <c r="N143" s="151"/>
      <c r="O143" s="151"/>
      <c r="P143"/>
      <c r="Q143"/>
      <c r="R143"/>
      <c r="S143"/>
      <c r="T143"/>
      <c r="U143"/>
      <c r="V143"/>
      <c r="W143"/>
      <c r="X143"/>
      <c r="Y143"/>
      <c r="Z143"/>
      <c r="AA143"/>
      <c r="AB143"/>
      <c r="AC143"/>
      <c r="AD143"/>
      <c r="AE143"/>
      <c r="AF143"/>
      <c r="AG143"/>
      <c r="AH143"/>
      <c r="AI143"/>
      <c r="AJ143"/>
      <c r="AK143" s="135"/>
      <c r="AL143" s="135"/>
      <c r="AM143"/>
      <c r="AN143"/>
      <c r="AO143" s="20"/>
      <c r="AP143" s="20"/>
      <c r="AR143"/>
      <c r="AS143"/>
      <c r="AT143"/>
      <c r="AU143"/>
      <c r="AV143"/>
      <c r="AW143"/>
      <c r="AX143"/>
      <c r="AY143"/>
      <c r="AZ143"/>
      <c r="BA143"/>
      <c r="BB143"/>
      <c r="BC143"/>
      <c r="BD143"/>
      <c r="BE143"/>
      <c r="BF143"/>
      <c r="BG143"/>
      <c r="BH143"/>
      <c r="BI143"/>
      <c r="BJ143"/>
      <c r="BK143"/>
    </row>
    <row r="144" spans="1:63" s="132" customFormat="1">
      <c r="A144"/>
      <c r="B144"/>
      <c r="C144"/>
      <c r="D144"/>
      <c r="E144"/>
      <c r="F144"/>
      <c r="G144"/>
      <c r="H144"/>
      <c r="I144"/>
      <c r="J144" s="133"/>
      <c r="K144" s="133"/>
      <c r="L144"/>
      <c r="M144"/>
      <c r="N144" s="151"/>
      <c r="O144" s="151"/>
      <c r="P144"/>
      <c r="Q144"/>
      <c r="R144"/>
      <c r="S144"/>
      <c r="T144"/>
      <c r="U144"/>
      <c r="V144"/>
      <c r="W144"/>
      <c r="X144"/>
      <c r="Y144"/>
      <c r="Z144"/>
      <c r="AA144"/>
      <c r="AB144"/>
      <c r="AC144"/>
      <c r="AD144"/>
      <c r="AE144"/>
      <c r="AF144"/>
      <c r="AG144"/>
      <c r="AH144"/>
      <c r="AI144"/>
      <c r="AJ144"/>
      <c r="AK144" s="135"/>
      <c r="AL144" s="135"/>
      <c r="AM144"/>
      <c r="AN144"/>
      <c r="AO144" s="20"/>
      <c r="AP144" s="20"/>
      <c r="AR144"/>
      <c r="AS144"/>
      <c r="AT144"/>
      <c r="AU144"/>
      <c r="AV144"/>
      <c r="AW144"/>
      <c r="AX144"/>
      <c r="AY144"/>
      <c r="AZ144"/>
      <c r="BA144"/>
      <c r="BB144"/>
      <c r="BC144"/>
      <c r="BD144"/>
      <c r="BE144"/>
      <c r="BF144"/>
      <c r="BG144"/>
      <c r="BH144"/>
      <c r="BI144"/>
      <c r="BJ144"/>
      <c r="BK144"/>
    </row>
    <row r="145" spans="1:63" s="132" customFormat="1">
      <c r="A145"/>
      <c r="B145"/>
      <c r="C145"/>
      <c r="D145"/>
      <c r="E145"/>
      <c r="F145"/>
      <c r="G145"/>
      <c r="H145"/>
      <c r="I145"/>
      <c r="J145" s="133"/>
      <c r="K145" s="133"/>
      <c r="L145"/>
      <c r="M145"/>
      <c r="N145" s="151"/>
      <c r="O145" s="151"/>
      <c r="P145"/>
      <c r="Q145"/>
      <c r="R145"/>
      <c r="S145"/>
      <c r="T145"/>
      <c r="U145"/>
      <c r="V145"/>
      <c r="W145"/>
      <c r="X145"/>
      <c r="Y145"/>
      <c r="Z145"/>
      <c r="AA145"/>
      <c r="AB145"/>
      <c r="AC145"/>
      <c r="AD145"/>
      <c r="AE145"/>
      <c r="AF145"/>
      <c r="AG145"/>
      <c r="AH145"/>
      <c r="AI145"/>
      <c r="AJ145"/>
      <c r="AK145" s="135"/>
      <c r="AL145" s="135"/>
      <c r="AM145"/>
      <c r="AN145"/>
      <c r="AO145" s="20"/>
      <c r="AP145" s="20"/>
      <c r="AR145"/>
      <c r="AS145"/>
      <c r="AT145"/>
      <c r="AU145"/>
      <c r="AV145"/>
      <c r="AW145"/>
      <c r="AX145"/>
      <c r="AY145"/>
      <c r="AZ145"/>
      <c r="BA145"/>
      <c r="BB145"/>
      <c r="BC145"/>
      <c r="BD145"/>
      <c r="BE145"/>
      <c r="BF145"/>
      <c r="BG145"/>
      <c r="BH145"/>
      <c r="BI145"/>
      <c r="BJ145"/>
      <c r="BK145"/>
    </row>
    <row r="146" spans="1:63" s="132" customFormat="1">
      <c r="A146"/>
      <c r="B146"/>
      <c r="C146"/>
      <c r="D146"/>
      <c r="E146"/>
      <c r="F146"/>
      <c r="G146"/>
      <c r="H146"/>
      <c r="I146"/>
      <c r="J146" s="133"/>
      <c r="K146" s="133"/>
      <c r="L146"/>
      <c r="M146"/>
      <c r="N146" s="151"/>
      <c r="O146" s="151"/>
      <c r="P146"/>
      <c r="Q146"/>
      <c r="R146"/>
      <c r="S146"/>
      <c r="T146"/>
      <c r="U146"/>
      <c r="V146"/>
      <c r="W146"/>
      <c r="X146"/>
      <c r="Y146"/>
      <c r="Z146"/>
      <c r="AA146"/>
      <c r="AB146"/>
      <c r="AC146"/>
      <c r="AD146"/>
      <c r="AE146"/>
      <c r="AF146"/>
      <c r="AG146"/>
      <c r="AH146"/>
      <c r="AI146"/>
      <c r="AJ146"/>
      <c r="AK146" s="135"/>
      <c r="AL146" s="135"/>
      <c r="AM146"/>
      <c r="AN146"/>
      <c r="AO146" s="20"/>
      <c r="AP146" s="20"/>
      <c r="AR146"/>
      <c r="AS146"/>
      <c r="AT146"/>
      <c r="AU146"/>
      <c r="AV146"/>
      <c r="AW146"/>
      <c r="AX146"/>
      <c r="AY146"/>
      <c r="AZ146"/>
      <c r="BA146"/>
      <c r="BB146"/>
      <c r="BC146"/>
      <c r="BD146"/>
      <c r="BE146"/>
      <c r="BF146"/>
      <c r="BG146"/>
      <c r="BH146"/>
      <c r="BI146"/>
      <c r="BJ146"/>
      <c r="BK146"/>
    </row>
    <row r="147" spans="1:63" s="132" customFormat="1">
      <c r="A147"/>
      <c r="B147"/>
      <c r="C147"/>
      <c r="D147"/>
      <c r="E147"/>
      <c r="F147"/>
      <c r="G147"/>
      <c r="H147"/>
      <c r="I147"/>
      <c r="J147" s="133"/>
      <c r="K147" s="133"/>
      <c r="L147"/>
      <c r="M147"/>
      <c r="N147" s="151"/>
      <c r="O147" s="151"/>
      <c r="P147"/>
      <c r="Q147"/>
      <c r="R147"/>
      <c r="S147"/>
      <c r="T147"/>
      <c r="U147"/>
      <c r="V147"/>
      <c r="W147"/>
      <c r="X147"/>
      <c r="Y147"/>
      <c r="Z147"/>
      <c r="AA147"/>
      <c r="AB147"/>
      <c r="AC147"/>
      <c r="AD147"/>
      <c r="AE147"/>
      <c r="AF147"/>
      <c r="AG147"/>
      <c r="AH147"/>
      <c r="AI147"/>
      <c r="AJ147"/>
      <c r="AK147" s="135"/>
      <c r="AL147" s="135"/>
      <c r="AM147"/>
      <c r="AN147"/>
      <c r="AO147" s="20"/>
      <c r="AP147" s="20"/>
      <c r="AR147"/>
      <c r="AS147"/>
      <c r="AT147"/>
      <c r="AU147"/>
      <c r="AV147"/>
      <c r="AW147"/>
      <c r="AX147"/>
      <c r="AY147"/>
      <c r="AZ147"/>
      <c r="BA147"/>
      <c r="BB147"/>
      <c r="BC147"/>
      <c r="BD147"/>
      <c r="BE147"/>
      <c r="BF147"/>
      <c r="BG147"/>
      <c r="BH147"/>
      <c r="BI147"/>
      <c r="BJ147"/>
      <c r="BK147"/>
    </row>
    <row r="148" spans="1:63" s="132" customFormat="1">
      <c r="A148"/>
      <c r="B148"/>
      <c r="C148"/>
      <c r="D148"/>
      <c r="E148"/>
      <c r="F148"/>
      <c r="G148"/>
      <c r="H148"/>
      <c r="I148"/>
      <c r="J148" s="133"/>
      <c r="K148" s="133"/>
      <c r="L148"/>
      <c r="M148"/>
      <c r="N148" s="151"/>
      <c r="O148" s="151"/>
      <c r="P148"/>
      <c r="Q148"/>
      <c r="R148"/>
      <c r="S148"/>
      <c r="T148"/>
      <c r="U148"/>
      <c r="V148"/>
      <c r="W148"/>
      <c r="X148"/>
      <c r="Y148"/>
      <c r="Z148"/>
      <c r="AA148"/>
      <c r="AB148"/>
      <c r="AC148"/>
      <c r="AD148"/>
      <c r="AE148"/>
      <c r="AF148"/>
      <c r="AG148"/>
      <c r="AH148"/>
      <c r="AI148"/>
      <c r="AJ148"/>
      <c r="AK148" s="135"/>
      <c r="AL148" s="135"/>
      <c r="AM148"/>
      <c r="AN148"/>
      <c r="AO148" s="20"/>
      <c r="AP148" s="20"/>
      <c r="AR148"/>
      <c r="AS148"/>
      <c r="AT148"/>
      <c r="AU148"/>
      <c r="AV148"/>
      <c r="AW148"/>
      <c r="AX148"/>
      <c r="AY148"/>
      <c r="AZ148"/>
      <c r="BA148"/>
      <c r="BB148"/>
      <c r="BC148"/>
      <c r="BD148"/>
      <c r="BE148"/>
      <c r="BF148"/>
      <c r="BG148"/>
      <c r="BH148"/>
      <c r="BI148"/>
      <c r="BJ148"/>
      <c r="BK148"/>
    </row>
    <row r="149" spans="1:63" s="132" customFormat="1">
      <c r="A149"/>
      <c r="B149"/>
      <c r="C149"/>
      <c r="D149"/>
      <c r="E149"/>
      <c r="F149"/>
      <c r="G149"/>
      <c r="H149"/>
      <c r="I149"/>
      <c r="J149" s="133"/>
      <c r="K149" s="133"/>
      <c r="L149"/>
      <c r="M149"/>
      <c r="N149" s="151"/>
      <c r="O149" s="151"/>
      <c r="P149"/>
      <c r="Q149"/>
      <c r="R149"/>
      <c r="S149"/>
      <c r="T149"/>
      <c r="U149"/>
      <c r="V149"/>
      <c r="W149"/>
      <c r="X149"/>
      <c r="Y149"/>
      <c r="Z149"/>
      <c r="AA149"/>
      <c r="AB149"/>
      <c r="AC149"/>
      <c r="AD149"/>
      <c r="AE149"/>
      <c r="AF149"/>
      <c r="AG149"/>
      <c r="AH149"/>
      <c r="AI149"/>
      <c r="AJ149"/>
      <c r="AK149" s="135"/>
      <c r="AL149" s="135"/>
      <c r="AM149"/>
      <c r="AN149"/>
      <c r="AO149" s="20"/>
      <c r="AP149" s="20"/>
      <c r="AR149"/>
      <c r="AS149"/>
      <c r="AT149"/>
      <c r="AU149"/>
      <c r="AV149"/>
      <c r="AW149"/>
      <c r="AX149"/>
      <c r="AY149"/>
      <c r="AZ149"/>
      <c r="BA149"/>
      <c r="BB149"/>
      <c r="BC149"/>
      <c r="BD149"/>
      <c r="BE149"/>
      <c r="BF149"/>
      <c r="BG149"/>
      <c r="BH149"/>
      <c r="BI149"/>
      <c r="BJ149"/>
      <c r="BK149"/>
    </row>
  </sheetData>
  <mergeCells count="4">
    <mergeCell ref="A1:B1"/>
    <mergeCell ref="A2:B2"/>
    <mergeCell ref="A3:A25"/>
    <mergeCell ref="A26: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CE1F-3CF4-4D20-B5AA-EB9FC833905E}">
  <dimension ref="A1:E108"/>
  <sheetViews>
    <sheetView workbookViewId="0">
      <selection activeCell="C22" sqref="C22"/>
    </sheetView>
  </sheetViews>
  <sheetFormatPr defaultRowHeight="15"/>
  <cols>
    <col min="1" max="1" width="36.28515625" customWidth="1"/>
    <col min="2" max="2" width="35.28515625" customWidth="1"/>
    <col min="4" max="4" width="37" customWidth="1"/>
    <col min="5" max="5" width="42.28515625" customWidth="1"/>
  </cols>
  <sheetData>
    <row r="1" spans="1:5">
      <c r="A1" s="179" t="s">
        <v>210</v>
      </c>
      <c r="B1" s="180" t="s">
        <v>211</v>
      </c>
      <c r="C1" s="20"/>
      <c r="D1" s="179" t="s">
        <v>210</v>
      </c>
      <c r="E1" s="181" t="s">
        <v>212</v>
      </c>
    </row>
    <row r="2" spans="1:5">
      <c r="A2" s="182" t="s">
        <v>213</v>
      </c>
      <c r="B2" s="183" t="s">
        <v>214</v>
      </c>
      <c r="C2" s="20"/>
      <c r="D2" s="182" t="s">
        <v>213</v>
      </c>
      <c r="E2" s="183" t="s">
        <v>214</v>
      </c>
    </row>
    <row r="3" spans="1:5">
      <c r="A3" s="182" t="s">
        <v>215</v>
      </c>
      <c r="B3" s="206" t="s">
        <v>216</v>
      </c>
      <c r="C3" s="20"/>
      <c r="D3" s="182" t="s">
        <v>215</v>
      </c>
      <c r="E3" s="206" t="s">
        <v>216</v>
      </c>
    </row>
    <row r="4" spans="1:5">
      <c r="A4" s="182" t="s">
        <v>217</v>
      </c>
      <c r="B4" s="206" t="s">
        <v>218</v>
      </c>
      <c r="C4" s="20"/>
      <c r="D4" s="182" t="s">
        <v>217</v>
      </c>
      <c r="E4" s="206" t="s">
        <v>218</v>
      </c>
    </row>
    <row r="5" spans="1:5">
      <c r="A5" s="182" t="s">
        <v>219</v>
      </c>
      <c r="B5" s="206" t="s">
        <v>220</v>
      </c>
      <c r="C5" s="20"/>
      <c r="D5" s="182" t="s">
        <v>219</v>
      </c>
      <c r="E5" s="206" t="s">
        <v>220</v>
      </c>
    </row>
    <row r="6" spans="1:5">
      <c r="A6" s="182" t="s">
        <v>221</v>
      </c>
      <c r="B6" s="206" t="s">
        <v>144</v>
      </c>
      <c r="C6" s="20"/>
      <c r="D6" s="182" t="s">
        <v>221</v>
      </c>
      <c r="E6" s="206" t="s">
        <v>144</v>
      </c>
    </row>
    <row r="7" spans="1:5">
      <c r="A7" s="182" t="s">
        <v>222</v>
      </c>
      <c r="B7" s="206" t="s">
        <v>223</v>
      </c>
      <c r="C7" s="20"/>
      <c r="D7" s="182" t="s">
        <v>222</v>
      </c>
      <c r="E7" s="206" t="s">
        <v>223</v>
      </c>
    </row>
    <row r="8" spans="1:5">
      <c r="A8" s="182" t="s">
        <v>224</v>
      </c>
      <c r="B8" s="206" t="s">
        <v>225</v>
      </c>
      <c r="C8" s="20"/>
      <c r="D8" s="182" t="s">
        <v>224</v>
      </c>
      <c r="E8" s="206" t="s">
        <v>225</v>
      </c>
    </row>
    <row r="9" spans="1:5">
      <c r="A9" s="182" t="s">
        <v>226</v>
      </c>
      <c r="B9" s="206" t="s">
        <v>227</v>
      </c>
      <c r="C9" s="20"/>
      <c r="D9" s="182" t="s">
        <v>226</v>
      </c>
      <c r="E9" s="206" t="s">
        <v>228</v>
      </c>
    </row>
    <row r="10" spans="1:5">
      <c r="A10" s="182" t="s">
        <v>229</v>
      </c>
      <c r="B10" s="206" t="s">
        <v>230</v>
      </c>
      <c r="C10" s="20"/>
      <c r="D10" s="182" t="s">
        <v>229</v>
      </c>
      <c r="E10" s="206" t="s">
        <v>230</v>
      </c>
    </row>
    <row r="11" spans="1:5" ht="30">
      <c r="A11" s="182" t="s">
        <v>231</v>
      </c>
      <c r="B11" s="206" t="s">
        <v>232</v>
      </c>
      <c r="C11" s="20"/>
      <c r="D11" s="182" t="s">
        <v>231</v>
      </c>
      <c r="E11" s="206" t="s">
        <v>233</v>
      </c>
    </row>
    <row r="12" spans="1:5" ht="30">
      <c r="A12" s="182" t="s">
        <v>234</v>
      </c>
      <c r="B12" s="206" t="s">
        <v>235</v>
      </c>
      <c r="C12" s="20"/>
      <c r="D12" s="182" t="s">
        <v>234</v>
      </c>
      <c r="E12" s="206" t="s">
        <v>235</v>
      </c>
    </row>
    <row r="13" spans="1:5">
      <c r="A13" s="182" t="s">
        <v>161</v>
      </c>
      <c r="B13" s="183" t="s">
        <v>236</v>
      </c>
      <c r="C13" s="20"/>
      <c r="D13" s="182" t="s">
        <v>161</v>
      </c>
      <c r="E13" s="183" t="s">
        <v>236</v>
      </c>
    </row>
    <row r="14" spans="1:5">
      <c r="A14" s="182" t="s">
        <v>136</v>
      </c>
      <c r="B14" s="206" t="s">
        <v>237</v>
      </c>
      <c r="C14" s="20"/>
      <c r="D14" s="182" t="s">
        <v>136</v>
      </c>
      <c r="E14" s="206" t="s">
        <v>237</v>
      </c>
    </row>
    <row r="15" spans="1:5">
      <c r="A15" s="182" t="s">
        <v>238</v>
      </c>
      <c r="B15" s="206" t="s">
        <v>239</v>
      </c>
      <c r="C15" s="20"/>
      <c r="D15" s="182" t="s">
        <v>238</v>
      </c>
      <c r="E15" s="206" t="s">
        <v>239</v>
      </c>
    </row>
    <row r="16" spans="1:5">
      <c r="A16" s="182" t="s">
        <v>240</v>
      </c>
      <c r="B16" s="206" t="s">
        <v>151</v>
      </c>
      <c r="C16" s="20"/>
      <c r="D16" s="182" t="s">
        <v>240</v>
      </c>
      <c r="E16" s="206" t="s">
        <v>151</v>
      </c>
    </row>
    <row r="17" spans="1:5">
      <c r="A17" s="182" t="s">
        <v>241</v>
      </c>
      <c r="B17" s="206" t="s">
        <v>242</v>
      </c>
      <c r="C17" s="20"/>
      <c r="D17" s="182" t="s">
        <v>241</v>
      </c>
      <c r="E17" s="206" t="s">
        <v>242</v>
      </c>
    </row>
    <row r="18" spans="1:5">
      <c r="A18" s="182" t="s">
        <v>243</v>
      </c>
      <c r="B18" s="206" t="s">
        <v>244</v>
      </c>
      <c r="C18" s="20"/>
      <c r="D18" s="182" t="s">
        <v>243</v>
      </c>
      <c r="E18" s="206" t="s">
        <v>244</v>
      </c>
    </row>
    <row r="19" spans="1:5">
      <c r="A19" s="182" t="s">
        <v>245</v>
      </c>
      <c r="B19" s="206" t="s">
        <v>246</v>
      </c>
      <c r="C19" s="20"/>
      <c r="D19" s="182" t="s">
        <v>245</v>
      </c>
      <c r="E19" s="206" t="s">
        <v>246</v>
      </c>
    </row>
    <row r="20" spans="1:5">
      <c r="A20" s="182" t="s">
        <v>247</v>
      </c>
      <c r="B20" s="206" t="s">
        <v>248</v>
      </c>
      <c r="C20" s="20"/>
      <c r="D20" s="182" t="s">
        <v>247</v>
      </c>
      <c r="E20" s="206" t="s">
        <v>248</v>
      </c>
    </row>
    <row r="21" spans="1:5">
      <c r="A21" s="20"/>
      <c r="B21" s="20"/>
      <c r="C21" s="20"/>
      <c r="D21" s="20"/>
      <c r="E21" s="20"/>
    </row>
    <row r="22" spans="1:5">
      <c r="A22" s="20"/>
      <c r="B22" s="20"/>
      <c r="C22" s="20"/>
      <c r="D22" s="20"/>
      <c r="E22" s="20"/>
    </row>
    <row r="23" spans="1:5">
      <c r="A23" s="179" t="s">
        <v>249</v>
      </c>
      <c r="B23" s="181" t="s">
        <v>250</v>
      </c>
      <c r="C23" s="20"/>
      <c r="D23" s="184" t="s">
        <v>210</v>
      </c>
      <c r="E23" s="184" t="s">
        <v>251</v>
      </c>
    </row>
    <row r="24" spans="1:5">
      <c r="A24" s="182" t="s">
        <v>213</v>
      </c>
      <c r="B24" s="183" t="s">
        <v>214</v>
      </c>
      <c r="C24" s="20"/>
      <c r="D24" s="182" t="s">
        <v>213</v>
      </c>
      <c r="E24" s="183" t="s">
        <v>214</v>
      </c>
    </row>
    <row r="25" spans="1:5">
      <c r="A25" s="182" t="s">
        <v>215</v>
      </c>
      <c r="B25" s="206" t="s">
        <v>216</v>
      </c>
      <c r="C25" s="20"/>
      <c r="D25" s="182" t="s">
        <v>215</v>
      </c>
      <c r="E25" s="206" t="s">
        <v>216</v>
      </c>
    </row>
    <row r="26" spans="1:5">
      <c r="A26" s="182" t="s">
        <v>217</v>
      </c>
      <c r="B26" s="206" t="s">
        <v>218</v>
      </c>
      <c r="C26" s="20"/>
      <c r="D26" s="182" t="s">
        <v>217</v>
      </c>
      <c r="E26" s="206" t="s">
        <v>218</v>
      </c>
    </row>
    <row r="27" spans="1:5">
      <c r="A27" s="182" t="s">
        <v>219</v>
      </c>
      <c r="B27" s="206" t="s">
        <v>252</v>
      </c>
      <c r="C27" s="20"/>
      <c r="D27" s="182" t="s">
        <v>219</v>
      </c>
      <c r="E27" s="206" t="s">
        <v>252</v>
      </c>
    </row>
    <row r="28" spans="1:5">
      <c r="A28" s="182" t="s">
        <v>221</v>
      </c>
      <c r="B28" s="206" t="s">
        <v>253</v>
      </c>
      <c r="C28" s="20"/>
      <c r="D28" s="182" t="s">
        <v>221</v>
      </c>
      <c r="E28" s="206" t="s">
        <v>253</v>
      </c>
    </row>
    <row r="29" spans="1:5">
      <c r="A29" s="182" t="s">
        <v>222</v>
      </c>
      <c r="B29" s="206" t="s">
        <v>223</v>
      </c>
      <c r="C29" s="20"/>
      <c r="D29" s="182" t="s">
        <v>222</v>
      </c>
      <c r="E29" s="206" t="s">
        <v>223</v>
      </c>
    </row>
    <row r="30" spans="1:5">
      <c r="A30" s="182" t="s">
        <v>224</v>
      </c>
      <c r="B30" s="206" t="s">
        <v>254</v>
      </c>
      <c r="C30" s="20"/>
      <c r="D30" s="182" t="s">
        <v>224</v>
      </c>
      <c r="E30" s="206" t="s">
        <v>225</v>
      </c>
    </row>
    <row r="31" spans="1:5">
      <c r="A31" s="182" t="s">
        <v>226</v>
      </c>
      <c r="B31" s="206" t="s">
        <v>228</v>
      </c>
      <c r="C31" s="20"/>
      <c r="D31" s="182" t="s">
        <v>226</v>
      </c>
      <c r="E31" s="206" t="s">
        <v>228</v>
      </c>
    </row>
    <row r="32" spans="1:5">
      <c r="A32" s="182" t="s">
        <v>229</v>
      </c>
      <c r="B32" s="206" t="s">
        <v>230</v>
      </c>
      <c r="C32" s="20"/>
      <c r="D32" s="182" t="s">
        <v>229</v>
      </c>
      <c r="E32" s="206" t="s">
        <v>230</v>
      </c>
    </row>
    <row r="33" spans="1:5" ht="30">
      <c r="A33" s="185" t="s">
        <v>231</v>
      </c>
      <c r="B33" s="207" t="s">
        <v>255</v>
      </c>
      <c r="C33" s="20"/>
      <c r="D33" s="185" t="s">
        <v>231</v>
      </c>
      <c r="E33" s="186" t="s">
        <v>256</v>
      </c>
    </row>
    <row r="34" spans="1:5" ht="30">
      <c r="A34" s="182" t="s">
        <v>234</v>
      </c>
      <c r="B34" s="206" t="s">
        <v>235</v>
      </c>
      <c r="C34" s="20"/>
      <c r="D34" s="182" t="s">
        <v>234</v>
      </c>
      <c r="E34" s="206" t="s">
        <v>235</v>
      </c>
    </row>
    <row r="35" spans="1:5">
      <c r="A35" s="182" t="s">
        <v>161</v>
      </c>
      <c r="B35" s="183" t="s">
        <v>236</v>
      </c>
      <c r="C35" s="20"/>
      <c r="D35" s="182" t="s">
        <v>161</v>
      </c>
      <c r="E35" s="183" t="s">
        <v>236</v>
      </c>
    </row>
    <row r="36" spans="1:5">
      <c r="A36" s="182" t="s">
        <v>136</v>
      </c>
      <c r="B36" s="206" t="s">
        <v>237</v>
      </c>
      <c r="C36" s="20"/>
      <c r="D36" s="182" t="s">
        <v>136</v>
      </c>
      <c r="E36" s="206" t="s">
        <v>237</v>
      </c>
    </row>
    <row r="37" spans="1:5">
      <c r="A37" s="182" t="s">
        <v>238</v>
      </c>
      <c r="B37" s="206" t="s">
        <v>239</v>
      </c>
      <c r="C37" s="20"/>
      <c r="D37" s="182" t="s">
        <v>238</v>
      </c>
      <c r="E37" s="206" t="s">
        <v>239</v>
      </c>
    </row>
    <row r="38" spans="1:5">
      <c r="A38" s="182" t="s">
        <v>240</v>
      </c>
      <c r="B38" s="206" t="s">
        <v>257</v>
      </c>
      <c r="C38" s="20"/>
      <c r="D38" s="182" t="s">
        <v>240</v>
      </c>
      <c r="E38" s="206" t="s">
        <v>151</v>
      </c>
    </row>
    <row r="39" spans="1:5">
      <c r="A39" s="182" t="s">
        <v>241</v>
      </c>
      <c r="B39" s="206" t="s">
        <v>242</v>
      </c>
      <c r="C39" s="20"/>
      <c r="D39" s="182" t="s">
        <v>241</v>
      </c>
      <c r="E39" s="206" t="s">
        <v>242</v>
      </c>
    </row>
    <row r="40" spans="1:5">
      <c r="A40" s="182" t="s">
        <v>243</v>
      </c>
      <c r="B40" s="206" t="s">
        <v>244</v>
      </c>
      <c r="C40" s="20"/>
      <c r="D40" s="182" t="s">
        <v>243</v>
      </c>
      <c r="E40" s="206" t="s">
        <v>244</v>
      </c>
    </row>
    <row r="41" spans="1:5">
      <c r="A41" s="182" t="s">
        <v>245</v>
      </c>
      <c r="B41" s="206" t="s">
        <v>246</v>
      </c>
      <c r="C41" s="20"/>
      <c r="D41" s="182" t="s">
        <v>245</v>
      </c>
      <c r="E41" s="206" t="s">
        <v>246</v>
      </c>
    </row>
    <row r="42" spans="1:5">
      <c r="A42" s="182" t="s">
        <v>247</v>
      </c>
      <c r="B42" s="208" t="s">
        <v>258</v>
      </c>
      <c r="C42" s="20"/>
      <c r="D42" s="182" t="s">
        <v>247</v>
      </c>
      <c r="E42" s="206" t="s">
        <v>248</v>
      </c>
    </row>
    <row r="43" spans="1:5">
      <c r="A43" s="20"/>
      <c r="B43" s="20"/>
      <c r="C43" s="20"/>
      <c r="D43" s="20"/>
      <c r="E43" s="20"/>
    </row>
    <row r="44" spans="1:5">
      <c r="A44" s="20"/>
      <c r="B44" s="20"/>
      <c r="C44" s="20"/>
      <c r="D44" s="20"/>
      <c r="E44" s="20"/>
    </row>
    <row r="45" spans="1:5">
      <c r="A45" s="184" t="s">
        <v>210</v>
      </c>
      <c r="B45" s="184" t="s">
        <v>259</v>
      </c>
      <c r="C45" s="20"/>
      <c r="D45" s="184" t="s">
        <v>210</v>
      </c>
      <c r="E45" s="184" t="s">
        <v>260</v>
      </c>
    </row>
    <row r="46" spans="1:5">
      <c r="A46" s="185" t="s">
        <v>213</v>
      </c>
      <c r="B46" s="187" t="s">
        <v>214</v>
      </c>
      <c r="C46" s="20"/>
      <c r="D46" s="185" t="s">
        <v>213</v>
      </c>
      <c r="E46" s="187" t="s">
        <v>214</v>
      </c>
    </row>
    <row r="47" spans="1:5">
      <c r="A47" s="185" t="s">
        <v>215</v>
      </c>
      <c r="B47" s="127" t="s">
        <v>216</v>
      </c>
      <c r="C47" s="20"/>
      <c r="D47" s="185" t="s">
        <v>215</v>
      </c>
      <c r="E47" s="127" t="s">
        <v>216</v>
      </c>
    </row>
    <row r="48" spans="1:5">
      <c r="A48" s="185" t="s">
        <v>217</v>
      </c>
      <c r="B48" s="127" t="s">
        <v>218</v>
      </c>
      <c r="C48" s="20"/>
      <c r="D48" s="185" t="s">
        <v>217</v>
      </c>
      <c r="E48" s="127" t="s">
        <v>218</v>
      </c>
    </row>
    <row r="49" spans="1:5">
      <c r="A49" s="185" t="s">
        <v>219</v>
      </c>
      <c r="B49" s="127" t="s">
        <v>252</v>
      </c>
      <c r="C49" s="20"/>
      <c r="D49" s="185" t="s">
        <v>219</v>
      </c>
      <c r="E49" s="127" t="s">
        <v>252</v>
      </c>
    </row>
    <row r="50" spans="1:5">
      <c r="A50" s="185" t="s">
        <v>221</v>
      </c>
      <c r="B50" s="127" t="s">
        <v>253</v>
      </c>
      <c r="C50" s="20"/>
      <c r="D50" s="185" t="s">
        <v>221</v>
      </c>
      <c r="E50" s="127" t="s">
        <v>253</v>
      </c>
    </row>
    <row r="51" spans="1:5">
      <c r="A51" s="185" t="s">
        <v>222</v>
      </c>
      <c r="B51" s="201" t="s">
        <v>223</v>
      </c>
      <c r="C51" s="20"/>
      <c r="D51" s="185" t="s">
        <v>222</v>
      </c>
      <c r="E51" s="201" t="s">
        <v>223</v>
      </c>
    </row>
    <row r="52" spans="1:5">
      <c r="A52" s="185" t="s">
        <v>224</v>
      </c>
      <c r="B52" s="114" t="s">
        <v>225</v>
      </c>
      <c r="C52" s="20"/>
      <c r="D52" s="185" t="s">
        <v>224</v>
      </c>
      <c r="E52" s="114" t="s">
        <v>225</v>
      </c>
    </row>
    <row r="53" spans="1:5">
      <c r="A53" s="185" t="s">
        <v>226</v>
      </c>
      <c r="B53" s="127" t="s">
        <v>228</v>
      </c>
      <c r="C53" s="20"/>
      <c r="D53" s="185" t="s">
        <v>226</v>
      </c>
      <c r="E53" s="127" t="s">
        <v>228</v>
      </c>
    </row>
    <row r="54" spans="1:5">
      <c r="A54" s="185" t="s">
        <v>229</v>
      </c>
      <c r="B54" s="201" t="s">
        <v>230</v>
      </c>
      <c r="C54" s="20"/>
      <c r="D54" s="185" t="s">
        <v>229</v>
      </c>
      <c r="E54" s="201" t="s">
        <v>230</v>
      </c>
    </row>
    <row r="55" spans="1:5" ht="30">
      <c r="A55" s="185" t="s">
        <v>231</v>
      </c>
      <c r="B55" s="186" t="s">
        <v>261</v>
      </c>
      <c r="C55" s="20"/>
      <c r="D55" s="185" t="s">
        <v>231</v>
      </c>
      <c r="E55" s="186" t="s">
        <v>262</v>
      </c>
    </row>
    <row r="56" spans="1:5" ht="30">
      <c r="A56" s="185" t="s">
        <v>234</v>
      </c>
      <c r="B56" s="127" t="s">
        <v>235</v>
      </c>
      <c r="C56" s="20"/>
      <c r="D56" s="185" t="s">
        <v>234</v>
      </c>
      <c r="E56" s="127" t="s">
        <v>235</v>
      </c>
    </row>
    <row r="57" spans="1:5">
      <c r="A57" s="185" t="s">
        <v>161</v>
      </c>
      <c r="B57" s="188" t="s">
        <v>236</v>
      </c>
      <c r="C57" s="20"/>
      <c r="D57" s="185" t="s">
        <v>161</v>
      </c>
      <c r="E57" s="188" t="s">
        <v>236</v>
      </c>
    </row>
    <row r="58" spans="1:5">
      <c r="A58" s="185" t="s">
        <v>136</v>
      </c>
      <c r="B58" s="127" t="s">
        <v>237</v>
      </c>
      <c r="C58" s="20"/>
      <c r="D58" s="185" t="s">
        <v>136</v>
      </c>
      <c r="E58" s="127" t="s">
        <v>237</v>
      </c>
    </row>
    <row r="59" spans="1:5">
      <c r="A59" s="185" t="s">
        <v>238</v>
      </c>
      <c r="B59" s="127" t="s">
        <v>239</v>
      </c>
      <c r="C59" s="20"/>
      <c r="D59" s="185" t="s">
        <v>238</v>
      </c>
      <c r="E59" s="127" t="s">
        <v>239</v>
      </c>
    </row>
    <row r="60" spans="1:5">
      <c r="A60" s="185" t="s">
        <v>240</v>
      </c>
      <c r="B60" s="127" t="s">
        <v>151</v>
      </c>
      <c r="C60" s="20"/>
      <c r="D60" s="185" t="s">
        <v>240</v>
      </c>
      <c r="E60" s="127" t="s">
        <v>151</v>
      </c>
    </row>
    <row r="61" spans="1:5">
      <c r="A61" s="185" t="s">
        <v>241</v>
      </c>
      <c r="B61" s="127" t="s">
        <v>242</v>
      </c>
      <c r="C61" s="20"/>
      <c r="D61" s="185" t="s">
        <v>241</v>
      </c>
      <c r="E61" s="127" t="s">
        <v>242</v>
      </c>
    </row>
    <row r="62" spans="1:5">
      <c r="A62" s="185" t="s">
        <v>243</v>
      </c>
      <c r="B62" s="127" t="s">
        <v>244</v>
      </c>
      <c r="C62" s="20"/>
      <c r="D62" s="185" t="s">
        <v>243</v>
      </c>
      <c r="E62" s="127" t="s">
        <v>244</v>
      </c>
    </row>
    <row r="63" spans="1:5">
      <c r="A63" s="185" t="s">
        <v>245</v>
      </c>
      <c r="B63" s="127" t="s">
        <v>246</v>
      </c>
      <c r="C63" s="20"/>
      <c r="D63" s="185" t="s">
        <v>245</v>
      </c>
      <c r="E63" s="127" t="s">
        <v>246</v>
      </c>
    </row>
    <row r="64" spans="1:5">
      <c r="A64" s="185" t="s">
        <v>247</v>
      </c>
      <c r="B64" s="127" t="s">
        <v>248</v>
      </c>
      <c r="C64" s="20"/>
      <c r="D64" s="185" t="s">
        <v>247</v>
      </c>
      <c r="E64" s="127" t="s">
        <v>248</v>
      </c>
    </row>
    <row r="65" spans="1:5">
      <c r="A65" s="20"/>
      <c r="B65" s="20"/>
      <c r="C65" s="20"/>
      <c r="D65" s="20"/>
      <c r="E65" s="20"/>
    </row>
    <row r="66" spans="1:5">
      <c r="A66" s="20"/>
      <c r="B66" s="20"/>
      <c r="C66" s="20"/>
      <c r="D66" s="20"/>
      <c r="E66" s="20"/>
    </row>
    <row r="67" spans="1:5">
      <c r="A67" s="184" t="s">
        <v>210</v>
      </c>
      <c r="B67" s="184" t="s">
        <v>263</v>
      </c>
      <c r="C67" s="20"/>
      <c r="D67" s="184" t="s">
        <v>210</v>
      </c>
      <c r="E67" s="184" t="s">
        <v>264</v>
      </c>
    </row>
    <row r="68" spans="1:5">
      <c r="A68" s="185" t="s">
        <v>213</v>
      </c>
      <c r="B68" s="187" t="s">
        <v>214</v>
      </c>
      <c r="C68" s="20"/>
      <c r="D68" s="185" t="s">
        <v>213</v>
      </c>
      <c r="E68" s="187" t="s">
        <v>214</v>
      </c>
    </row>
    <row r="69" spans="1:5">
      <c r="A69" s="185" t="s">
        <v>215</v>
      </c>
      <c r="B69" s="127" t="s">
        <v>216</v>
      </c>
      <c r="C69" s="20"/>
      <c r="D69" s="185" t="s">
        <v>215</v>
      </c>
      <c r="E69" s="127" t="s">
        <v>265</v>
      </c>
    </row>
    <row r="70" spans="1:5">
      <c r="A70" s="185" t="s">
        <v>217</v>
      </c>
      <c r="B70" s="127" t="s">
        <v>218</v>
      </c>
      <c r="C70" s="20"/>
      <c r="D70" s="185" t="s">
        <v>217</v>
      </c>
      <c r="E70" s="127" t="s">
        <v>218</v>
      </c>
    </row>
    <row r="71" spans="1:5">
      <c r="A71" s="185" t="s">
        <v>219</v>
      </c>
      <c r="B71" s="127" t="s">
        <v>252</v>
      </c>
      <c r="C71" s="20"/>
      <c r="D71" s="185" t="s">
        <v>219</v>
      </c>
      <c r="E71" s="127" t="s">
        <v>220</v>
      </c>
    </row>
    <row r="72" spans="1:5">
      <c r="A72" s="185" t="s">
        <v>221</v>
      </c>
      <c r="B72" s="127" t="s">
        <v>253</v>
      </c>
      <c r="C72" s="20"/>
      <c r="D72" s="185" t="s">
        <v>221</v>
      </c>
      <c r="E72" s="127" t="s">
        <v>144</v>
      </c>
    </row>
    <row r="73" spans="1:5" ht="30">
      <c r="A73" s="185" t="s">
        <v>222</v>
      </c>
      <c r="B73" s="201" t="s">
        <v>223</v>
      </c>
      <c r="C73" s="20"/>
      <c r="D73" s="185" t="s">
        <v>222</v>
      </c>
      <c r="E73" s="127" t="s">
        <v>266</v>
      </c>
    </row>
    <row r="74" spans="1:5">
      <c r="A74" s="185" t="s">
        <v>224</v>
      </c>
      <c r="B74" s="114" t="s">
        <v>254</v>
      </c>
      <c r="C74" s="20"/>
      <c r="D74" s="185" t="s">
        <v>224</v>
      </c>
      <c r="E74" s="127" t="s">
        <v>225</v>
      </c>
    </row>
    <row r="75" spans="1:5">
      <c r="A75" s="185" t="s">
        <v>226</v>
      </c>
      <c r="B75" s="127" t="s">
        <v>227</v>
      </c>
      <c r="C75" s="20"/>
      <c r="D75" s="185" t="s">
        <v>226</v>
      </c>
      <c r="E75" s="127" t="s">
        <v>228</v>
      </c>
    </row>
    <row r="76" spans="1:5">
      <c r="A76" s="185" t="s">
        <v>229</v>
      </c>
      <c r="B76" s="201" t="s">
        <v>230</v>
      </c>
      <c r="C76" s="20"/>
      <c r="D76" s="185" t="s">
        <v>229</v>
      </c>
      <c r="E76" s="201" t="s">
        <v>230</v>
      </c>
    </row>
    <row r="77" spans="1:5" ht="30">
      <c r="A77" s="185" t="s">
        <v>231</v>
      </c>
      <c r="B77" s="186" t="s">
        <v>267</v>
      </c>
      <c r="C77" s="20"/>
      <c r="D77" s="185" t="s">
        <v>231</v>
      </c>
      <c r="E77" s="186" t="s">
        <v>268</v>
      </c>
    </row>
    <row r="78" spans="1:5" ht="30">
      <c r="A78" s="185" t="s">
        <v>234</v>
      </c>
      <c r="B78" s="127" t="s">
        <v>235</v>
      </c>
      <c r="C78" s="20"/>
      <c r="D78" s="185" t="s">
        <v>234</v>
      </c>
      <c r="E78" s="127" t="s">
        <v>235</v>
      </c>
    </row>
    <row r="79" spans="1:5">
      <c r="A79" s="185" t="s">
        <v>161</v>
      </c>
      <c r="B79" s="188" t="s">
        <v>236</v>
      </c>
      <c r="C79" s="20"/>
      <c r="D79" s="185" t="s">
        <v>161</v>
      </c>
      <c r="E79" s="188" t="s">
        <v>236</v>
      </c>
    </row>
    <row r="80" spans="1:5">
      <c r="A80" s="185" t="s">
        <v>136</v>
      </c>
      <c r="B80" s="127" t="s">
        <v>237</v>
      </c>
      <c r="C80" s="20"/>
      <c r="D80" s="185" t="s">
        <v>136</v>
      </c>
      <c r="E80" s="127" t="s">
        <v>237</v>
      </c>
    </row>
    <row r="81" spans="1:5">
      <c r="A81" s="185" t="s">
        <v>238</v>
      </c>
      <c r="B81" s="127" t="s">
        <v>239</v>
      </c>
      <c r="C81" s="20"/>
      <c r="D81" s="185" t="s">
        <v>238</v>
      </c>
      <c r="E81" s="127" t="s">
        <v>239</v>
      </c>
    </row>
    <row r="82" spans="1:5">
      <c r="A82" s="185" t="s">
        <v>240</v>
      </c>
      <c r="B82" s="127" t="s">
        <v>151</v>
      </c>
      <c r="C82" s="20"/>
      <c r="D82" s="185" t="s">
        <v>240</v>
      </c>
      <c r="E82" s="127" t="s">
        <v>151</v>
      </c>
    </row>
    <row r="83" spans="1:5">
      <c r="A83" s="185" t="s">
        <v>241</v>
      </c>
      <c r="B83" s="127" t="s">
        <v>242</v>
      </c>
      <c r="C83" s="20"/>
      <c r="D83" s="185" t="s">
        <v>241</v>
      </c>
      <c r="E83" s="127" t="s">
        <v>242</v>
      </c>
    </row>
    <row r="84" spans="1:5">
      <c r="A84" s="185" t="s">
        <v>243</v>
      </c>
      <c r="B84" s="127" t="s">
        <v>244</v>
      </c>
      <c r="C84" s="20"/>
      <c r="D84" s="185" t="s">
        <v>243</v>
      </c>
      <c r="E84" s="127" t="s">
        <v>244</v>
      </c>
    </row>
    <row r="85" spans="1:5">
      <c r="A85" s="185" t="s">
        <v>245</v>
      </c>
      <c r="B85" s="127" t="s">
        <v>246</v>
      </c>
      <c r="C85" s="20"/>
      <c r="D85" s="185" t="s">
        <v>245</v>
      </c>
      <c r="E85" s="127" t="s">
        <v>246</v>
      </c>
    </row>
    <row r="86" spans="1:5">
      <c r="A86" s="185" t="s">
        <v>247</v>
      </c>
      <c r="B86" s="127" t="s">
        <v>248</v>
      </c>
      <c r="C86" s="20"/>
      <c r="D86" s="185" t="s">
        <v>247</v>
      </c>
      <c r="E86" s="127" t="s">
        <v>248</v>
      </c>
    </row>
    <row r="87" spans="1:5">
      <c r="A87" s="20"/>
      <c r="B87" s="20"/>
      <c r="C87" s="20"/>
      <c r="D87" s="20"/>
      <c r="E87" s="20"/>
    </row>
    <row r="88" spans="1:5">
      <c r="A88" s="20"/>
      <c r="B88" s="20"/>
      <c r="C88" s="20"/>
      <c r="D88" s="20"/>
      <c r="E88" s="20"/>
    </row>
    <row r="89" spans="1:5">
      <c r="A89" s="184" t="s">
        <v>210</v>
      </c>
      <c r="B89" s="184" t="s">
        <v>269</v>
      </c>
      <c r="C89" s="20"/>
      <c r="D89" s="179" t="s">
        <v>210</v>
      </c>
      <c r="E89" s="181" t="s">
        <v>270</v>
      </c>
    </row>
    <row r="90" spans="1:5">
      <c r="A90" s="185" t="s">
        <v>213</v>
      </c>
      <c r="B90" s="187" t="s">
        <v>214</v>
      </c>
      <c r="C90" s="20"/>
      <c r="D90" s="182" t="s">
        <v>213</v>
      </c>
      <c r="E90" s="187" t="s">
        <v>214</v>
      </c>
    </row>
    <row r="91" spans="1:5">
      <c r="A91" s="185" t="s">
        <v>215</v>
      </c>
      <c r="B91" s="127" t="s">
        <v>265</v>
      </c>
      <c r="C91" s="20"/>
      <c r="D91" s="182" t="s">
        <v>215</v>
      </c>
      <c r="E91" s="127" t="s">
        <v>265</v>
      </c>
    </row>
    <row r="92" spans="1:5">
      <c r="A92" s="185" t="s">
        <v>217</v>
      </c>
      <c r="B92" s="127" t="s">
        <v>218</v>
      </c>
      <c r="C92" s="20"/>
      <c r="D92" s="182" t="s">
        <v>217</v>
      </c>
      <c r="E92" s="127" t="s">
        <v>218</v>
      </c>
    </row>
    <row r="93" spans="1:5">
      <c r="A93" s="185" t="s">
        <v>219</v>
      </c>
      <c r="B93" s="127" t="s">
        <v>252</v>
      </c>
      <c r="C93" s="20"/>
      <c r="D93" s="182" t="s">
        <v>219</v>
      </c>
      <c r="E93" s="127" t="s">
        <v>252</v>
      </c>
    </row>
    <row r="94" spans="1:5">
      <c r="A94" s="185" t="s">
        <v>221</v>
      </c>
      <c r="B94" s="127" t="s">
        <v>145</v>
      </c>
      <c r="C94" s="20"/>
      <c r="D94" s="182" t="s">
        <v>221</v>
      </c>
      <c r="E94" s="127" t="s">
        <v>145</v>
      </c>
    </row>
    <row r="95" spans="1:5">
      <c r="A95" s="185" t="s">
        <v>222</v>
      </c>
      <c r="B95" s="201" t="s">
        <v>271</v>
      </c>
      <c r="C95" s="20"/>
      <c r="D95" s="182" t="s">
        <v>222</v>
      </c>
      <c r="E95" s="209" t="s">
        <v>271</v>
      </c>
    </row>
    <row r="96" spans="1:5">
      <c r="A96" s="185" t="s">
        <v>224</v>
      </c>
      <c r="B96" s="114" t="s">
        <v>254</v>
      </c>
      <c r="C96" s="20"/>
      <c r="D96" s="182" t="s">
        <v>224</v>
      </c>
      <c r="E96" s="114" t="s">
        <v>254</v>
      </c>
    </row>
    <row r="97" spans="1:5">
      <c r="A97" s="185" t="s">
        <v>226</v>
      </c>
      <c r="B97" s="127" t="s">
        <v>161</v>
      </c>
      <c r="C97" s="20"/>
      <c r="D97" s="182" t="s">
        <v>226</v>
      </c>
      <c r="E97" s="127" t="s">
        <v>161</v>
      </c>
    </row>
    <row r="98" spans="1:5">
      <c r="A98" s="185" t="s">
        <v>229</v>
      </c>
      <c r="B98" s="201" t="s">
        <v>230</v>
      </c>
      <c r="C98" s="20"/>
      <c r="D98" s="182" t="s">
        <v>229</v>
      </c>
      <c r="E98" s="209" t="s">
        <v>230</v>
      </c>
    </row>
    <row r="99" spans="1:5" ht="30">
      <c r="A99" s="185" t="s">
        <v>231</v>
      </c>
      <c r="B99" s="186" t="s">
        <v>272</v>
      </c>
      <c r="C99" s="20"/>
      <c r="D99" s="185" t="s">
        <v>231</v>
      </c>
      <c r="E99" s="186" t="s">
        <v>273</v>
      </c>
    </row>
    <row r="100" spans="1:5" ht="90">
      <c r="A100" s="185" t="s">
        <v>234</v>
      </c>
      <c r="B100" s="127" t="s">
        <v>235</v>
      </c>
      <c r="C100" s="20"/>
      <c r="D100" s="182" t="s">
        <v>234</v>
      </c>
      <c r="E100" s="127" t="s">
        <v>274</v>
      </c>
    </row>
    <row r="101" spans="1:5">
      <c r="A101" s="185" t="s">
        <v>161</v>
      </c>
      <c r="B101" s="188" t="s">
        <v>236</v>
      </c>
      <c r="C101" s="20"/>
      <c r="D101" s="182" t="s">
        <v>161</v>
      </c>
      <c r="E101" s="188" t="s">
        <v>236</v>
      </c>
    </row>
    <row r="102" spans="1:5">
      <c r="A102" s="185" t="s">
        <v>136</v>
      </c>
      <c r="B102" s="127" t="s">
        <v>237</v>
      </c>
      <c r="C102" s="20"/>
      <c r="D102" s="182" t="s">
        <v>136</v>
      </c>
      <c r="E102" s="127" t="s">
        <v>237</v>
      </c>
    </row>
    <row r="103" spans="1:5">
      <c r="A103" s="185" t="s">
        <v>238</v>
      </c>
      <c r="B103" s="127" t="s">
        <v>239</v>
      </c>
      <c r="C103" s="20"/>
      <c r="D103" s="182" t="s">
        <v>238</v>
      </c>
      <c r="E103" s="127" t="s">
        <v>239</v>
      </c>
    </row>
    <row r="104" spans="1:5">
      <c r="A104" s="185" t="s">
        <v>240</v>
      </c>
      <c r="B104" s="127" t="s">
        <v>151</v>
      </c>
      <c r="C104" s="20"/>
      <c r="D104" s="182" t="s">
        <v>240</v>
      </c>
      <c r="E104" s="127" t="s">
        <v>151</v>
      </c>
    </row>
    <row r="105" spans="1:5">
      <c r="A105" s="185" t="s">
        <v>241</v>
      </c>
      <c r="B105" s="127" t="s">
        <v>242</v>
      </c>
      <c r="C105" s="20"/>
      <c r="D105" s="182" t="s">
        <v>241</v>
      </c>
      <c r="E105" s="127" t="s">
        <v>242</v>
      </c>
    </row>
    <row r="106" spans="1:5">
      <c r="A106" s="185" t="s">
        <v>243</v>
      </c>
      <c r="B106" s="127" t="s">
        <v>244</v>
      </c>
      <c r="C106" s="20"/>
      <c r="D106" s="182" t="s">
        <v>243</v>
      </c>
      <c r="E106" s="127" t="s">
        <v>244</v>
      </c>
    </row>
    <row r="107" spans="1:5">
      <c r="A107" s="185" t="s">
        <v>245</v>
      </c>
      <c r="B107" s="127" t="s">
        <v>246</v>
      </c>
      <c r="C107" s="20"/>
      <c r="D107" s="182" t="s">
        <v>245</v>
      </c>
      <c r="E107" s="127" t="s">
        <v>246</v>
      </c>
    </row>
    <row r="108" spans="1:5">
      <c r="A108" s="185" t="s">
        <v>247</v>
      </c>
      <c r="B108" s="127" t="s">
        <v>248</v>
      </c>
      <c r="C108" s="20"/>
      <c r="D108" s="182" t="s">
        <v>247</v>
      </c>
      <c r="E108" s="127"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2055-1A2C-4499-99E3-5BC1CD42790B}">
  <dimension ref="A1:I45"/>
  <sheetViews>
    <sheetView zoomScale="90" zoomScaleNormal="90" workbookViewId="0">
      <pane ySplit="1" topLeftCell="A2" activePane="bottomLeft" state="frozen"/>
      <selection pane="bottomLeft" activeCell="A23" sqref="A23:XFD24"/>
    </sheetView>
  </sheetViews>
  <sheetFormatPr defaultRowHeight="16.350000000000001" customHeight="1"/>
  <cols>
    <col min="1" max="1" width="13.28515625" bestFit="1" customWidth="1"/>
    <col min="2" max="2" width="51.5703125" style="11" customWidth="1"/>
    <col min="3" max="3" width="13.28515625" style="11" bestFit="1" customWidth="1"/>
    <col min="4" max="4" width="36.42578125" style="11" bestFit="1" customWidth="1"/>
    <col min="5" max="5" width="80.85546875" style="11" bestFit="1" customWidth="1"/>
    <col min="6" max="6" width="9.5703125" style="12" bestFit="1" customWidth="1"/>
    <col min="7" max="7" width="10.85546875" customWidth="1"/>
  </cols>
  <sheetData>
    <row r="1" spans="1:9" ht="30">
      <c r="A1" s="247" t="s">
        <v>275</v>
      </c>
      <c r="B1" s="246" t="s">
        <v>276</v>
      </c>
      <c r="C1" s="245" t="s">
        <v>277</v>
      </c>
      <c r="D1" s="246" t="s">
        <v>278</v>
      </c>
      <c r="E1" s="248" t="s">
        <v>279</v>
      </c>
      <c r="F1" s="246" t="s">
        <v>34</v>
      </c>
      <c r="G1" s="246" t="s">
        <v>280</v>
      </c>
      <c r="H1" s="245" t="s">
        <v>281</v>
      </c>
      <c r="I1" s="246" t="s">
        <v>282</v>
      </c>
    </row>
    <row r="2" spans="1:9" ht="16.350000000000001" customHeight="1">
      <c r="A2" s="249">
        <v>15016656293</v>
      </c>
      <c r="B2" s="249" t="s">
        <v>283</v>
      </c>
      <c r="C2" s="249">
        <v>18018171911</v>
      </c>
      <c r="D2" s="250" t="s">
        <v>284</v>
      </c>
      <c r="E2" s="250" t="s">
        <v>285</v>
      </c>
      <c r="F2" s="249" t="s">
        <v>286</v>
      </c>
      <c r="G2" s="191" t="s">
        <v>287</v>
      </c>
      <c r="H2" s="14" t="s">
        <v>288</v>
      </c>
      <c r="I2" s="14" t="s">
        <v>288</v>
      </c>
    </row>
    <row r="3" spans="1:9" ht="16.350000000000001" customHeight="1">
      <c r="A3" s="191">
        <v>15016656334</v>
      </c>
      <c r="B3" s="191" t="s">
        <v>289</v>
      </c>
      <c r="C3" s="191">
        <v>15012721147</v>
      </c>
      <c r="D3" s="250" t="s">
        <v>290</v>
      </c>
      <c r="E3" s="251" t="s">
        <v>291</v>
      </c>
      <c r="F3" s="249" t="s">
        <v>286</v>
      </c>
      <c r="G3" s="249" t="s">
        <v>287</v>
      </c>
      <c r="H3" s="14" t="s">
        <v>288</v>
      </c>
      <c r="I3" s="14" t="s">
        <v>288</v>
      </c>
    </row>
    <row r="4" spans="1:9" ht="16.350000000000001" customHeight="1">
      <c r="A4" s="191">
        <v>16025222171</v>
      </c>
      <c r="B4" s="191" t="s">
        <v>292</v>
      </c>
      <c r="C4" s="191">
        <v>15013004990</v>
      </c>
      <c r="D4" s="250" t="s">
        <v>284</v>
      </c>
      <c r="E4" s="251" t="s">
        <v>293</v>
      </c>
      <c r="F4" s="249" t="s">
        <v>286</v>
      </c>
      <c r="G4" s="249" t="s">
        <v>287</v>
      </c>
      <c r="H4" s="14" t="s">
        <v>288</v>
      </c>
      <c r="I4" s="14" t="s">
        <v>288</v>
      </c>
    </row>
    <row r="5" spans="1:9" ht="16.350000000000001" customHeight="1">
      <c r="A5" s="191">
        <v>16025222192</v>
      </c>
      <c r="B5" s="191" t="s">
        <v>294</v>
      </c>
      <c r="C5" s="191">
        <v>15012993465</v>
      </c>
      <c r="D5" s="250" t="s">
        <v>284</v>
      </c>
      <c r="E5" s="251" t="s">
        <v>295</v>
      </c>
      <c r="F5" s="249" t="s">
        <v>286</v>
      </c>
      <c r="G5" s="249" t="s">
        <v>287</v>
      </c>
      <c r="H5" s="14" t="s">
        <v>288</v>
      </c>
      <c r="I5" s="14" t="s">
        <v>288</v>
      </c>
    </row>
    <row r="6" spans="1:9" ht="16.350000000000001" customHeight="1">
      <c r="A6" s="191">
        <v>16025222219</v>
      </c>
      <c r="B6" s="191" t="s">
        <v>296</v>
      </c>
      <c r="C6" s="191">
        <v>15013005170</v>
      </c>
      <c r="D6" s="250" t="s">
        <v>284</v>
      </c>
      <c r="E6" s="251" t="s">
        <v>297</v>
      </c>
      <c r="F6" s="249" t="s">
        <v>286</v>
      </c>
      <c r="G6" s="249" t="s">
        <v>287</v>
      </c>
      <c r="H6" s="14" t="s">
        <v>288</v>
      </c>
      <c r="I6" s="14" t="s">
        <v>288</v>
      </c>
    </row>
    <row r="7" spans="1:9" ht="16.350000000000001" customHeight="1">
      <c r="A7" s="191">
        <v>16025222250</v>
      </c>
      <c r="B7" s="191" t="s">
        <v>298</v>
      </c>
      <c r="C7" s="191">
        <v>15012993537</v>
      </c>
      <c r="D7" s="250" t="s">
        <v>284</v>
      </c>
      <c r="E7" s="251" t="s">
        <v>299</v>
      </c>
      <c r="F7" s="249" t="s">
        <v>286</v>
      </c>
      <c r="G7" s="249" t="s">
        <v>287</v>
      </c>
      <c r="H7" s="14" t="s">
        <v>288</v>
      </c>
      <c r="I7" s="14" t="s">
        <v>288</v>
      </c>
    </row>
    <row r="8" spans="1:9" ht="16.350000000000001" customHeight="1">
      <c r="A8" s="191">
        <v>16025222278</v>
      </c>
      <c r="B8" s="191" t="s">
        <v>300</v>
      </c>
      <c r="C8" s="191">
        <v>15010580156</v>
      </c>
      <c r="D8" s="250" t="s">
        <v>284</v>
      </c>
      <c r="E8" s="251" t="s">
        <v>301</v>
      </c>
      <c r="F8" s="249" t="s">
        <v>286</v>
      </c>
      <c r="G8" s="249" t="s">
        <v>287</v>
      </c>
      <c r="H8" s="14" t="s">
        <v>288</v>
      </c>
      <c r="I8" s="14" t="s">
        <v>288</v>
      </c>
    </row>
    <row r="9" spans="1:9" ht="16.350000000000001" customHeight="1">
      <c r="A9" s="307">
        <v>15016661169</v>
      </c>
      <c r="B9" s="306" t="s">
        <v>302</v>
      </c>
      <c r="C9" s="191">
        <v>15010580460</v>
      </c>
      <c r="D9" s="250" t="s">
        <v>284</v>
      </c>
      <c r="E9" s="251" t="s">
        <v>303</v>
      </c>
      <c r="F9" s="249" t="s">
        <v>286</v>
      </c>
      <c r="G9" s="249" t="s">
        <v>287</v>
      </c>
      <c r="H9" s="14" t="s">
        <v>288</v>
      </c>
      <c r="I9" s="14" t="s">
        <v>288</v>
      </c>
    </row>
    <row r="10" spans="1:9" ht="16.350000000000001" customHeight="1">
      <c r="A10" s="191">
        <v>15016661346</v>
      </c>
      <c r="B10" s="191" t="s">
        <v>304</v>
      </c>
      <c r="C10" s="191">
        <v>15012721042</v>
      </c>
      <c r="D10" s="250" t="s">
        <v>284</v>
      </c>
      <c r="E10" s="251" t="s">
        <v>305</v>
      </c>
      <c r="F10" s="249" t="s">
        <v>286</v>
      </c>
      <c r="G10" s="249" t="s">
        <v>287</v>
      </c>
      <c r="H10" s="14" t="s">
        <v>288</v>
      </c>
      <c r="I10" s="14" t="s">
        <v>288</v>
      </c>
    </row>
    <row r="11" spans="1:9" ht="16.350000000000001" customHeight="1">
      <c r="A11" s="191">
        <v>15016661219</v>
      </c>
      <c r="B11" s="191" t="s">
        <v>306</v>
      </c>
      <c r="C11" s="191">
        <v>15010581424</v>
      </c>
      <c r="D11" s="250" t="s">
        <v>284</v>
      </c>
      <c r="E11" s="251" t="s">
        <v>307</v>
      </c>
      <c r="F11" s="249" t="s">
        <v>286</v>
      </c>
      <c r="G11" s="249" t="s">
        <v>287</v>
      </c>
      <c r="H11" s="14" t="s">
        <v>288</v>
      </c>
      <c r="I11" s="14" t="s">
        <v>288</v>
      </c>
    </row>
    <row r="12" spans="1:9" ht="16.350000000000001" customHeight="1">
      <c r="A12" s="249">
        <v>15016662134</v>
      </c>
      <c r="B12" s="249" t="s">
        <v>308</v>
      </c>
      <c r="C12" s="191">
        <v>15010591929</v>
      </c>
      <c r="D12" s="215" t="s">
        <v>309</v>
      </c>
      <c r="E12" s="251" t="s">
        <v>310</v>
      </c>
      <c r="F12" s="249" t="s">
        <v>286</v>
      </c>
      <c r="G12" s="249" t="s">
        <v>287</v>
      </c>
      <c r="H12" s="14" t="s">
        <v>288</v>
      </c>
      <c r="I12" s="14" t="s">
        <v>288</v>
      </c>
    </row>
    <row r="13" spans="1:9" ht="16.350000000000001" customHeight="1">
      <c r="A13" s="249">
        <v>15016662739</v>
      </c>
      <c r="B13" s="249" t="s">
        <v>311</v>
      </c>
      <c r="C13" s="191">
        <v>15010592010</v>
      </c>
      <c r="D13" s="215" t="s">
        <v>309</v>
      </c>
      <c r="E13" s="251" t="s">
        <v>312</v>
      </c>
      <c r="F13" s="249" t="s">
        <v>286</v>
      </c>
      <c r="G13" s="249" t="s">
        <v>287</v>
      </c>
      <c r="H13" s="14" t="s">
        <v>288</v>
      </c>
      <c r="I13" s="14" t="s">
        <v>288</v>
      </c>
    </row>
    <row r="14" spans="1:9" ht="16.350000000000001" customHeight="1">
      <c r="A14" s="249">
        <v>15016662178</v>
      </c>
      <c r="B14" s="249" t="s">
        <v>313</v>
      </c>
      <c r="C14" s="191">
        <v>15010592012</v>
      </c>
      <c r="D14" s="215" t="s">
        <v>309</v>
      </c>
      <c r="E14" s="251" t="s">
        <v>314</v>
      </c>
      <c r="F14" s="249" t="s">
        <v>286</v>
      </c>
      <c r="G14" s="249" t="s">
        <v>287</v>
      </c>
      <c r="H14" s="14" t="s">
        <v>288</v>
      </c>
      <c r="I14" s="14" t="s">
        <v>288</v>
      </c>
    </row>
    <row r="15" spans="1:9" ht="16.350000000000001" customHeight="1">
      <c r="A15" s="249">
        <v>15016662191</v>
      </c>
      <c r="B15" s="249" t="s">
        <v>315</v>
      </c>
      <c r="C15" s="191">
        <v>15010592028</v>
      </c>
      <c r="D15" s="215" t="s">
        <v>309</v>
      </c>
      <c r="E15" s="251" t="s">
        <v>316</v>
      </c>
      <c r="F15" s="249" t="s">
        <v>286</v>
      </c>
      <c r="G15" s="249" t="s">
        <v>287</v>
      </c>
      <c r="H15" s="14" t="s">
        <v>288</v>
      </c>
      <c r="I15" s="14" t="s">
        <v>288</v>
      </c>
    </row>
    <row r="16" spans="1:9" ht="16.350000000000001" customHeight="1">
      <c r="A16" s="249">
        <v>15016662214</v>
      </c>
      <c r="B16" s="249" t="s">
        <v>317</v>
      </c>
      <c r="C16" s="191">
        <v>15010592059</v>
      </c>
      <c r="D16" s="215" t="s">
        <v>309</v>
      </c>
      <c r="E16" s="251" t="s">
        <v>318</v>
      </c>
      <c r="F16" s="249" t="s">
        <v>286</v>
      </c>
      <c r="G16" s="249" t="s">
        <v>287</v>
      </c>
      <c r="H16" s="14" t="s">
        <v>288</v>
      </c>
      <c r="I16" s="14" t="s">
        <v>288</v>
      </c>
    </row>
    <row r="17" spans="1:9" ht="16.350000000000001" customHeight="1">
      <c r="A17" s="249">
        <v>15016662238</v>
      </c>
      <c r="B17" s="249" t="s">
        <v>319</v>
      </c>
      <c r="C17" s="191">
        <v>15010592076</v>
      </c>
      <c r="D17" s="215" t="s">
        <v>309</v>
      </c>
      <c r="E17" s="251" t="s">
        <v>320</v>
      </c>
      <c r="F17" s="249" t="s">
        <v>286</v>
      </c>
      <c r="G17" s="249" t="s">
        <v>287</v>
      </c>
      <c r="H17" s="14" t="s">
        <v>288</v>
      </c>
      <c r="I17" s="14" t="s">
        <v>288</v>
      </c>
    </row>
    <row r="18" spans="1:9" ht="16.350000000000001" customHeight="1">
      <c r="A18" s="249">
        <v>15016655034</v>
      </c>
      <c r="B18" s="249" t="s">
        <v>321</v>
      </c>
      <c r="C18" s="249" t="s">
        <v>322</v>
      </c>
      <c r="D18" s="250" t="s">
        <v>323</v>
      </c>
      <c r="E18" s="250"/>
      <c r="F18" s="249" t="s">
        <v>324</v>
      </c>
      <c r="G18" s="191" t="s">
        <v>325</v>
      </c>
      <c r="H18" s="14" t="s">
        <v>288</v>
      </c>
      <c r="I18" s="14" t="s">
        <v>288</v>
      </c>
    </row>
    <row r="19" spans="1:9" ht="16.350000000000001" customHeight="1">
      <c r="A19" s="191">
        <v>15016655118</v>
      </c>
      <c r="B19" s="191" t="s">
        <v>326</v>
      </c>
      <c r="C19" s="191" t="s">
        <v>322</v>
      </c>
      <c r="D19" s="250" t="s">
        <v>323</v>
      </c>
      <c r="E19" s="251"/>
      <c r="F19" s="249" t="s">
        <v>324</v>
      </c>
      <c r="G19" s="249" t="s">
        <v>325</v>
      </c>
      <c r="H19" s="14" t="s">
        <v>288</v>
      </c>
      <c r="I19" s="14" t="s">
        <v>288</v>
      </c>
    </row>
    <row r="20" spans="1:9" ht="16.350000000000001" customHeight="1">
      <c r="A20" s="191">
        <v>15016655151</v>
      </c>
      <c r="B20" s="191" t="s">
        <v>327</v>
      </c>
      <c r="C20" s="191" t="s">
        <v>322</v>
      </c>
      <c r="D20" s="250" t="s">
        <v>323</v>
      </c>
      <c r="E20" s="251"/>
      <c r="F20" s="249" t="s">
        <v>324</v>
      </c>
      <c r="G20" s="249" t="s">
        <v>325</v>
      </c>
      <c r="H20" s="14" t="s">
        <v>288</v>
      </c>
      <c r="I20" s="14" t="s">
        <v>288</v>
      </c>
    </row>
    <row r="21" spans="1:9" ht="16.350000000000001" customHeight="1">
      <c r="A21" s="191">
        <v>15016655448</v>
      </c>
      <c r="B21" s="191" t="s">
        <v>328</v>
      </c>
      <c r="C21" s="191" t="s">
        <v>322</v>
      </c>
      <c r="D21" s="250" t="s">
        <v>323</v>
      </c>
      <c r="E21" s="251"/>
      <c r="F21" s="249" t="s">
        <v>324</v>
      </c>
      <c r="G21" s="249" t="s">
        <v>325</v>
      </c>
      <c r="H21" s="14" t="s">
        <v>288</v>
      </c>
      <c r="I21" s="14" t="s">
        <v>288</v>
      </c>
    </row>
    <row r="22" spans="1:9" ht="16.350000000000001" customHeight="1">
      <c r="A22" s="191">
        <v>15016655687</v>
      </c>
      <c r="B22" s="191" t="s">
        <v>329</v>
      </c>
      <c r="C22" s="191" t="s">
        <v>322</v>
      </c>
      <c r="D22" s="250" t="s">
        <v>323</v>
      </c>
      <c r="E22" s="251"/>
      <c r="F22" s="249" t="s">
        <v>324</v>
      </c>
      <c r="G22" s="249" t="s">
        <v>325</v>
      </c>
      <c r="H22" s="14" t="s">
        <v>288</v>
      </c>
      <c r="I22" s="14" t="s">
        <v>288</v>
      </c>
    </row>
    <row r="23" spans="1:9" ht="16.350000000000001" customHeight="1">
      <c r="A23" s="191">
        <v>22016633911</v>
      </c>
      <c r="B23" s="191" t="s">
        <v>330</v>
      </c>
      <c r="C23" s="191" t="s">
        <v>322</v>
      </c>
      <c r="D23" s="250" t="s">
        <v>323</v>
      </c>
      <c r="E23" s="251"/>
      <c r="F23" s="249" t="s">
        <v>324</v>
      </c>
      <c r="G23" s="249" t="s">
        <v>325</v>
      </c>
      <c r="H23" s="14" t="s">
        <v>288</v>
      </c>
      <c r="I23" s="14" t="s">
        <v>288</v>
      </c>
    </row>
    <row r="24" spans="1:9" ht="16.350000000000001" customHeight="1">
      <c r="A24" s="191">
        <v>15016668008</v>
      </c>
      <c r="B24" s="191" t="s">
        <v>331</v>
      </c>
      <c r="C24" s="200">
        <v>15012405943</v>
      </c>
      <c r="D24" s="250" t="s">
        <v>332</v>
      </c>
      <c r="E24" s="14" t="s">
        <v>333</v>
      </c>
      <c r="F24" s="249" t="s">
        <v>325</v>
      </c>
      <c r="G24" s="249" t="s">
        <v>325</v>
      </c>
      <c r="H24" s="14" t="s">
        <v>288</v>
      </c>
      <c r="I24" s="14" t="s">
        <v>288</v>
      </c>
    </row>
    <row r="25" spans="1:9" ht="16.350000000000001" customHeight="1">
      <c r="A25" s="191">
        <v>15016669187</v>
      </c>
      <c r="B25" s="191" t="s">
        <v>334</v>
      </c>
      <c r="C25" s="200" t="s">
        <v>322</v>
      </c>
      <c r="D25" s="250" t="s">
        <v>335</v>
      </c>
      <c r="E25" s="14"/>
      <c r="F25" s="249" t="s">
        <v>325</v>
      </c>
      <c r="G25" s="249" t="s">
        <v>325</v>
      </c>
      <c r="H25" s="14" t="s">
        <v>288</v>
      </c>
      <c r="I25" s="14" t="s">
        <v>288</v>
      </c>
    </row>
    <row r="26" spans="1:9" ht="16.350000000000001" customHeight="1">
      <c r="A26" s="191">
        <v>15016669239</v>
      </c>
      <c r="B26" s="191" t="s">
        <v>336</v>
      </c>
      <c r="C26" s="200" t="s">
        <v>322</v>
      </c>
      <c r="D26" s="250" t="s">
        <v>335</v>
      </c>
      <c r="E26" s="14"/>
      <c r="F26" s="249" t="s">
        <v>325</v>
      </c>
      <c r="G26" s="249" t="s">
        <v>325</v>
      </c>
      <c r="H26" s="14" t="s">
        <v>288</v>
      </c>
      <c r="I26" s="14" t="s">
        <v>288</v>
      </c>
    </row>
    <row r="27" spans="1:9" ht="16.350000000000001" customHeight="1">
      <c r="A27" s="249">
        <v>15016661662</v>
      </c>
      <c r="B27" s="249" t="s">
        <v>337</v>
      </c>
      <c r="C27" s="191">
        <v>18018170016</v>
      </c>
      <c r="D27" s="250" t="s">
        <v>338</v>
      </c>
      <c r="E27" s="251" t="s">
        <v>339</v>
      </c>
      <c r="F27" s="249" t="s">
        <v>286</v>
      </c>
      <c r="G27" s="191" t="s">
        <v>287</v>
      </c>
      <c r="H27" s="14" t="s">
        <v>288</v>
      </c>
      <c r="I27" s="14" t="s">
        <v>288</v>
      </c>
    </row>
    <row r="28" spans="1:9" ht="16.350000000000001" customHeight="1">
      <c r="A28" s="249">
        <v>15016662626</v>
      </c>
      <c r="B28" s="249" t="s">
        <v>340</v>
      </c>
      <c r="C28" s="191">
        <v>18018170013</v>
      </c>
      <c r="D28" s="250" t="s">
        <v>338</v>
      </c>
      <c r="E28" s="251" t="s">
        <v>341</v>
      </c>
      <c r="F28" s="249" t="s">
        <v>286</v>
      </c>
      <c r="G28" s="249" t="s">
        <v>287</v>
      </c>
      <c r="H28" s="14" t="s">
        <v>288</v>
      </c>
      <c r="I28" s="14" t="s">
        <v>288</v>
      </c>
    </row>
    <row r="29" spans="1:9" ht="16.350000000000001" customHeight="1">
      <c r="A29" s="191">
        <v>15016662875</v>
      </c>
      <c r="B29" s="191" t="s">
        <v>342</v>
      </c>
      <c r="C29" s="191">
        <v>18018170018</v>
      </c>
      <c r="D29" s="250" t="s">
        <v>338</v>
      </c>
      <c r="E29" s="251" t="s">
        <v>343</v>
      </c>
      <c r="F29" s="249" t="s">
        <v>286</v>
      </c>
      <c r="G29" s="249" t="s">
        <v>287</v>
      </c>
      <c r="H29" s="14" t="s">
        <v>288</v>
      </c>
      <c r="I29" s="14" t="s">
        <v>288</v>
      </c>
    </row>
    <row r="30" spans="1:9" ht="16.350000000000001" customHeight="1">
      <c r="A30" s="191">
        <v>15016662909</v>
      </c>
      <c r="B30" s="191" t="s">
        <v>344</v>
      </c>
      <c r="C30" s="191">
        <v>15010738897</v>
      </c>
      <c r="D30" s="250" t="s">
        <v>338</v>
      </c>
      <c r="E30" s="251" t="s">
        <v>345</v>
      </c>
      <c r="F30" s="249" t="s">
        <v>286</v>
      </c>
      <c r="G30" s="249" t="s">
        <v>287</v>
      </c>
      <c r="H30" s="14" t="s">
        <v>288</v>
      </c>
      <c r="I30" s="14" t="s">
        <v>288</v>
      </c>
    </row>
    <row r="31" spans="1:9" ht="16.350000000000001" customHeight="1">
      <c r="A31" s="191">
        <v>15016662935</v>
      </c>
      <c r="B31" s="191" t="s">
        <v>346</v>
      </c>
      <c r="C31" s="191">
        <v>18018170036</v>
      </c>
      <c r="D31" s="250" t="s">
        <v>338</v>
      </c>
      <c r="E31" s="251" t="s">
        <v>347</v>
      </c>
      <c r="F31" s="249" t="s">
        <v>286</v>
      </c>
      <c r="G31" s="249" t="s">
        <v>287</v>
      </c>
      <c r="H31" s="14" t="s">
        <v>288</v>
      </c>
      <c r="I31" s="14" t="s">
        <v>288</v>
      </c>
    </row>
    <row r="32" spans="1:9" ht="16.350000000000001" customHeight="1">
      <c r="A32" s="191">
        <v>15016661598</v>
      </c>
      <c r="B32" s="191" t="s">
        <v>348</v>
      </c>
      <c r="C32" s="191">
        <v>15010785545</v>
      </c>
      <c r="D32" s="250" t="s">
        <v>338</v>
      </c>
      <c r="E32" s="251" t="s">
        <v>349</v>
      </c>
      <c r="F32" s="249" t="s">
        <v>286</v>
      </c>
      <c r="G32" s="249" t="s">
        <v>287</v>
      </c>
      <c r="H32" s="14" t="s">
        <v>288</v>
      </c>
      <c r="I32" s="14" t="s">
        <v>288</v>
      </c>
    </row>
    <row r="33" spans="1:9" ht="16.350000000000001" customHeight="1">
      <c r="A33" s="191">
        <v>15016663509</v>
      </c>
      <c r="B33" s="191" t="s">
        <v>350</v>
      </c>
      <c r="C33" s="191">
        <v>15010785902</v>
      </c>
      <c r="D33" s="250" t="s">
        <v>338</v>
      </c>
      <c r="E33" s="251" t="s">
        <v>351</v>
      </c>
      <c r="F33" s="249" t="s">
        <v>286</v>
      </c>
      <c r="G33" s="249" t="s">
        <v>287</v>
      </c>
      <c r="H33" s="14" t="s">
        <v>288</v>
      </c>
      <c r="I33" s="14" t="s">
        <v>288</v>
      </c>
    </row>
    <row r="34" spans="1:9" ht="16.350000000000001" customHeight="1">
      <c r="A34" s="191">
        <v>15016663636</v>
      </c>
      <c r="B34" s="191" t="s">
        <v>352</v>
      </c>
      <c r="C34" s="191">
        <v>18018168556</v>
      </c>
      <c r="D34" s="250" t="s">
        <v>338</v>
      </c>
      <c r="E34" s="251" t="s">
        <v>353</v>
      </c>
      <c r="F34" s="249" t="s">
        <v>286</v>
      </c>
      <c r="G34" s="249" t="s">
        <v>287</v>
      </c>
      <c r="H34" s="14" t="s">
        <v>288</v>
      </c>
      <c r="I34" s="14" t="s">
        <v>288</v>
      </c>
    </row>
    <row r="35" spans="1:9" ht="16.350000000000001" customHeight="1">
      <c r="A35" s="191">
        <v>15016663664</v>
      </c>
      <c r="B35" s="191" t="s">
        <v>354</v>
      </c>
      <c r="C35" s="191">
        <v>15012479005</v>
      </c>
      <c r="D35" s="250" t="s">
        <v>338</v>
      </c>
      <c r="E35" s="251" t="s">
        <v>355</v>
      </c>
      <c r="F35" s="249" t="s">
        <v>286</v>
      </c>
      <c r="G35" s="249" t="s">
        <v>287</v>
      </c>
      <c r="H35" s="14" t="s">
        <v>288</v>
      </c>
      <c r="I35" s="14" t="s">
        <v>288</v>
      </c>
    </row>
    <row r="36" spans="1:9" ht="16.350000000000001" customHeight="1">
      <c r="A36" s="249">
        <v>15016663684</v>
      </c>
      <c r="B36" s="249" t="s">
        <v>356</v>
      </c>
      <c r="C36" s="191">
        <v>15012478975</v>
      </c>
      <c r="D36" s="250" t="s">
        <v>338</v>
      </c>
      <c r="E36" s="251" t="s">
        <v>357</v>
      </c>
      <c r="F36" s="249" t="s">
        <v>286</v>
      </c>
      <c r="G36" s="249" t="s">
        <v>287</v>
      </c>
      <c r="H36" s="14" t="s">
        <v>288</v>
      </c>
      <c r="I36" s="14" t="s">
        <v>288</v>
      </c>
    </row>
    <row r="37" spans="1:9" ht="16.350000000000001" customHeight="1">
      <c r="A37" s="249">
        <v>15016663692</v>
      </c>
      <c r="B37" s="249" t="s">
        <v>358</v>
      </c>
      <c r="C37" s="191">
        <v>18018138512</v>
      </c>
      <c r="D37" s="250" t="s">
        <v>338</v>
      </c>
      <c r="E37" s="251" t="s">
        <v>359</v>
      </c>
      <c r="F37" s="249" t="s">
        <v>286</v>
      </c>
      <c r="G37" s="249" t="s">
        <v>287</v>
      </c>
      <c r="H37" s="14" t="s">
        <v>288</v>
      </c>
      <c r="I37" s="14" t="s">
        <v>288</v>
      </c>
    </row>
    <row r="38" spans="1:9" ht="16.350000000000001" customHeight="1">
      <c r="A38" s="200">
        <v>15016670774</v>
      </c>
      <c r="B38" s="200" t="s">
        <v>360</v>
      </c>
      <c r="C38" s="200">
        <v>15011799624</v>
      </c>
      <c r="D38" s="200" t="s">
        <v>361</v>
      </c>
      <c r="E38" s="200" t="s">
        <v>362</v>
      </c>
      <c r="F38" s="200" t="s">
        <v>286</v>
      </c>
      <c r="G38" s="200" t="s">
        <v>287</v>
      </c>
      <c r="H38" s="14" t="s">
        <v>288</v>
      </c>
      <c r="I38" s="14" t="s">
        <v>288</v>
      </c>
    </row>
    <row r="39" spans="1:9" ht="16.350000000000001" customHeight="1">
      <c r="A39" s="200">
        <v>15016670815</v>
      </c>
      <c r="B39" s="200" t="s">
        <v>363</v>
      </c>
      <c r="C39" s="200">
        <v>15011943770</v>
      </c>
      <c r="D39" s="200" t="s">
        <v>364</v>
      </c>
      <c r="E39" s="200" t="s">
        <v>365</v>
      </c>
      <c r="F39" s="200" t="s">
        <v>286</v>
      </c>
      <c r="G39" s="200" t="s">
        <v>287</v>
      </c>
      <c r="H39" s="14" t="s">
        <v>288</v>
      </c>
      <c r="I39" s="14" t="s">
        <v>288</v>
      </c>
    </row>
    <row r="40" spans="1:9" ht="16.350000000000001" customHeight="1">
      <c r="A40" s="200">
        <v>15016670821</v>
      </c>
      <c r="B40" s="200" t="s">
        <v>366</v>
      </c>
      <c r="C40" s="200">
        <v>15011800314</v>
      </c>
      <c r="D40" s="200" t="s">
        <v>367</v>
      </c>
      <c r="E40" s="200" t="s">
        <v>368</v>
      </c>
      <c r="F40" s="200" t="s">
        <v>286</v>
      </c>
      <c r="G40" s="200" t="s">
        <v>287</v>
      </c>
      <c r="H40" s="14" t="s">
        <v>288</v>
      </c>
      <c r="I40" s="14" t="s">
        <v>288</v>
      </c>
    </row>
    <row r="41" spans="1:9" ht="16.350000000000001" customHeight="1">
      <c r="A41" s="200">
        <v>15016670844</v>
      </c>
      <c r="B41" s="200" t="s">
        <v>369</v>
      </c>
      <c r="C41" s="200">
        <v>15011844441</v>
      </c>
      <c r="D41" s="200" t="s">
        <v>370</v>
      </c>
      <c r="E41" s="200" t="s">
        <v>371</v>
      </c>
      <c r="F41" s="200" t="s">
        <v>286</v>
      </c>
      <c r="G41" s="200" t="s">
        <v>287</v>
      </c>
      <c r="H41" s="14" t="s">
        <v>288</v>
      </c>
      <c r="I41" s="14" t="s">
        <v>288</v>
      </c>
    </row>
    <row r="42" spans="1:9" ht="16.350000000000001" customHeight="1">
      <c r="A42" s="200">
        <v>15016670861</v>
      </c>
      <c r="B42" s="200" t="s">
        <v>372</v>
      </c>
      <c r="C42" s="200">
        <v>15011838225</v>
      </c>
      <c r="D42" s="200" t="s">
        <v>373</v>
      </c>
      <c r="E42" s="200" t="s">
        <v>374</v>
      </c>
      <c r="F42" s="200" t="s">
        <v>286</v>
      </c>
      <c r="G42" s="200" t="s">
        <v>287</v>
      </c>
      <c r="H42" s="14" t="s">
        <v>288</v>
      </c>
      <c r="I42" s="14" t="s">
        <v>288</v>
      </c>
    </row>
    <row r="43" spans="1:9" ht="16.350000000000001" customHeight="1">
      <c r="A43" s="200">
        <v>15016670880</v>
      </c>
      <c r="B43" s="200" t="s">
        <v>375</v>
      </c>
      <c r="C43" s="200">
        <v>15011803618</v>
      </c>
      <c r="D43" s="200" t="s">
        <v>376</v>
      </c>
      <c r="E43" s="200" t="s">
        <v>377</v>
      </c>
      <c r="F43" s="200" t="s">
        <v>286</v>
      </c>
      <c r="G43" s="200" t="s">
        <v>287</v>
      </c>
      <c r="H43" s="14" t="s">
        <v>288</v>
      </c>
      <c r="I43" s="14" t="s">
        <v>288</v>
      </c>
    </row>
    <row r="44" spans="1:9" ht="16.350000000000001" customHeight="1">
      <c r="A44" s="200">
        <v>15016670919</v>
      </c>
      <c r="B44" s="200" t="s">
        <v>378</v>
      </c>
      <c r="C44" s="200">
        <v>15011843343</v>
      </c>
      <c r="D44" s="200" t="s">
        <v>379</v>
      </c>
      <c r="E44" s="200" t="s">
        <v>380</v>
      </c>
      <c r="F44" s="200" t="s">
        <v>286</v>
      </c>
      <c r="G44" s="200" t="s">
        <v>287</v>
      </c>
      <c r="H44" s="14" t="s">
        <v>288</v>
      </c>
      <c r="I44" s="14" t="s">
        <v>288</v>
      </c>
    </row>
    <row r="45" spans="1:9" ht="16.350000000000001" customHeight="1">
      <c r="A45" s="200">
        <v>15016670940</v>
      </c>
      <c r="B45" s="200" t="s">
        <v>381</v>
      </c>
      <c r="C45" s="200">
        <v>15011750403</v>
      </c>
      <c r="D45" s="200" t="s">
        <v>382</v>
      </c>
      <c r="E45" s="200" t="s">
        <v>383</v>
      </c>
      <c r="F45" s="200" t="s">
        <v>286</v>
      </c>
      <c r="G45" s="200" t="s">
        <v>287</v>
      </c>
      <c r="H45" s="14" t="s">
        <v>288</v>
      </c>
      <c r="I45" s="14" t="s">
        <v>288</v>
      </c>
    </row>
  </sheetData>
  <autoFilter ref="A1:I45" xr:uid="{3B002055-1A2C-4499-99E3-5BC1CD42790B}"/>
  <phoneticPr fontId="6" type="noConversion"/>
  <conditionalFormatting sqref="B1:B8 A7 B10:B1048576">
    <cfRule type="expression" dxfId="105" priority="20">
      <formula>IF($D1="Running",1,0)</formula>
    </cfRule>
    <cfRule type="expression" dxfId="104" priority="21">
      <formula>IF($D1="FAIL",1,0)</formula>
    </cfRule>
    <cfRule type="expression" dxfId="103" priority="22">
      <formula>IF($D1="PASS",1,0)</formula>
    </cfRule>
  </conditionalFormatting>
  <conditionalFormatting sqref="D1 D3:D5 D7:D9 D11:D1048576">
    <cfRule type="cellIs" dxfId="102" priority="23" operator="equal">
      <formula>"PASS"</formula>
    </cfRule>
    <cfRule type="cellIs" dxfId="101" priority="24" operator="equal">
      <formula>"FAIL"</formula>
    </cfRule>
  </conditionalFormatting>
  <conditionalFormatting sqref="D2">
    <cfRule type="expression" dxfId="100" priority="14">
      <formula>IF($D2="Running",1,0)</formula>
    </cfRule>
    <cfRule type="expression" dxfId="99" priority="15">
      <formula>IF($D2="FAIL",1,0)</formula>
    </cfRule>
    <cfRule type="expression" dxfId="98" priority="16">
      <formula>IF($D2="PASS",1,0)</formula>
    </cfRule>
  </conditionalFormatting>
  <conditionalFormatting sqref="D6">
    <cfRule type="expression" dxfId="97" priority="11">
      <formula>IF($D6="Running",1,0)</formula>
    </cfRule>
    <cfRule type="expression" dxfId="96" priority="12">
      <formula>IF($D6="FAIL",1,0)</formula>
    </cfRule>
    <cfRule type="expression" dxfId="95" priority="13">
      <formula>IF($D6="PASS",1,0)</formula>
    </cfRule>
  </conditionalFormatting>
  <conditionalFormatting sqref="D10">
    <cfRule type="expression" dxfId="94" priority="8">
      <formula>IF($D10="Running",1,0)</formula>
    </cfRule>
    <cfRule type="expression" dxfId="93" priority="9">
      <formula>IF($D10="FAIL",1,0)</formula>
    </cfRule>
    <cfRule type="expression" dxfId="92" priority="10">
      <formula>IF($D10="PASS",1,0)</formula>
    </cfRule>
  </conditionalFormatting>
  <dataValidations count="1">
    <dataValidation allowBlank="1" sqref="D1:D178" xr:uid="{F6B5DD60-A1DE-46AD-8DEF-423350255391}"/>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73D5D-55CD-406B-BFFC-0AAECCF8352C}">
  <dimension ref="A1:M23"/>
  <sheetViews>
    <sheetView tabSelected="1" zoomScale="80" zoomScaleNormal="80" workbookViewId="0">
      <pane xSplit="5" ySplit="1" topLeftCell="H2" activePane="bottomRight" state="frozen"/>
      <selection pane="topRight" activeCell="F1" sqref="F1"/>
      <selection pane="bottomLeft" activeCell="A2" sqref="A2"/>
      <selection pane="bottomRight" activeCell="I23" sqref="I23"/>
    </sheetView>
  </sheetViews>
  <sheetFormatPr defaultRowHeight="16.350000000000001" customHeight="1"/>
  <cols>
    <col min="1" max="1" width="12.7109375" style="170" customWidth="1"/>
    <col min="2" max="2" width="66.7109375" style="11" customWidth="1"/>
    <col min="3" max="3" width="16.140625" style="11" customWidth="1"/>
    <col min="4" max="4" width="9.7109375" style="11" bestFit="1" customWidth="1"/>
    <col min="5" max="5" width="9.5703125" style="11" bestFit="1" customWidth="1"/>
    <col min="6" max="6" width="16.28515625" style="12" bestFit="1" customWidth="1"/>
    <col min="7" max="7" width="15.28515625" style="12" customWidth="1"/>
    <col min="8" max="8" width="13.7109375" style="24" customWidth="1"/>
    <col min="9" max="9" width="17" style="12" customWidth="1"/>
    <col min="10" max="10" width="15.7109375" style="24" bestFit="1" customWidth="1"/>
    <col min="11" max="11" width="14.5703125" style="24" bestFit="1" customWidth="1"/>
    <col min="12" max="12" width="15.28515625" style="24" customWidth="1"/>
    <col min="13" max="13" width="79.5703125" customWidth="1"/>
  </cols>
  <sheetData>
    <row r="1" spans="1:13" ht="16.350000000000001" customHeight="1">
      <c r="A1" s="169" t="s">
        <v>384</v>
      </c>
      <c r="B1" s="3" t="s">
        <v>32</v>
      </c>
      <c r="C1" s="3" t="s">
        <v>385</v>
      </c>
      <c r="D1" s="3" t="s">
        <v>386</v>
      </c>
      <c r="E1" s="3" t="s">
        <v>387</v>
      </c>
      <c r="F1" s="138" t="s">
        <v>388</v>
      </c>
      <c r="G1" s="138" t="s">
        <v>389</v>
      </c>
      <c r="H1" s="177" t="s">
        <v>390</v>
      </c>
      <c r="I1" s="138" t="s">
        <v>391</v>
      </c>
      <c r="J1" s="177" t="s">
        <v>392</v>
      </c>
      <c r="K1" s="177" t="s">
        <v>393</v>
      </c>
      <c r="L1" s="177" t="s">
        <v>394</v>
      </c>
      <c r="M1" s="138" t="s">
        <v>395</v>
      </c>
    </row>
    <row r="2" spans="1:13" ht="16.350000000000001" customHeight="1">
      <c r="A2" s="249">
        <v>15016661662</v>
      </c>
      <c r="B2" s="249" t="s">
        <v>337</v>
      </c>
      <c r="C2" s="250" t="s">
        <v>338</v>
      </c>
      <c r="D2" s="5" t="s">
        <v>396</v>
      </c>
      <c r="E2" s="211" t="s">
        <v>288</v>
      </c>
      <c r="F2" s="6"/>
      <c r="G2" s="211" t="s">
        <v>196</v>
      </c>
      <c r="H2" s="9"/>
      <c r="I2" s="256"/>
      <c r="J2" s="259"/>
      <c r="K2" s="260">
        <v>45538</v>
      </c>
      <c r="L2" s="9" t="s">
        <v>398</v>
      </c>
      <c r="M2" s="14"/>
    </row>
    <row r="3" spans="1:13" ht="16.350000000000001" customHeight="1">
      <c r="A3" s="249">
        <v>15016662626</v>
      </c>
      <c r="B3" s="249" t="s">
        <v>340</v>
      </c>
      <c r="C3" s="250" t="s">
        <v>338</v>
      </c>
      <c r="D3" s="5" t="s">
        <v>396</v>
      </c>
      <c r="E3" s="211" t="s">
        <v>288</v>
      </c>
      <c r="F3" s="5"/>
      <c r="G3" s="211"/>
      <c r="H3" s="9"/>
      <c r="I3" s="211"/>
      <c r="J3" s="9"/>
      <c r="K3" s="253"/>
      <c r="L3" s="9"/>
      <c r="M3" s="14"/>
    </row>
    <row r="4" spans="1:13" ht="16.350000000000001" customHeight="1">
      <c r="A4" s="191">
        <v>15016662875</v>
      </c>
      <c r="B4" s="191" t="s">
        <v>342</v>
      </c>
      <c r="C4" s="250" t="s">
        <v>338</v>
      </c>
      <c r="D4" s="5" t="s">
        <v>396</v>
      </c>
      <c r="E4" s="211" t="s">
        <v>288</v>
      </c>
      <c r="F4" s="5"/>
      <c r="G4" s="211"/>
      <c r="H4" s="9"/>
      <c r="I4" s="211"/>
      <c r="J4" s="9"/>
      <c r="K4" s="253"/>
      <c r="L4" s="9"/>
      <c r="M4" s="14"/>
    </row>
    <row r="5" spans="1:13" ht="16.350000000000001" customHeight="1">
      <c r="A5" s="191">
        <v>15016662909</v>
      </c>
      <c r="B5" s="191" t="s">
        <v>344</v>
      </c>
      <c r="C5" s="250" t="s">
        <v>338</v>
      </c>
      <c r="D5" s="5" t="s">
        <v>396</v>
      </c>
      <c r="E5" s="211" t="s">
        <v>288</v>
      </c>
      <c r="F5" s="5"/>
      <c r="G5" s="211"/>
      <c r="H5" s="9"/>
      <c r="I5" s="211"/>
      <c r="J5" s="9"/>
      <c r="K5" s="253"/>
      <c r="L5" s="9"/>
      <c r="M5" s="14"/>
    </row>
    <row r="6" spans="1:13" ht="16.350000000000001" customHeight="1">
      <c r="A6" s="191">
        <v>15016662935</v>
      </c>
      <c r="B6" s="191" t="s">
        <v>346</v>
      </c>
      <c r="C6" s="250" t="s">
        <v>338</v>
      </c>
      <c r="D6" s="5" t="s">
        <v>396</v>
      </c>
      <c r="E6" s="211" t="s">
        <v>288</v>
      </c>
      <c r="F6" s="5"/>
      <c r="G6" s="211"/>
      <c r="H6" s="9"/>
      <c r="I6" s="211"/>
      <c r="J6" s="9"/>
      <c r="K6" s="253"/>
      <c r="L6" s="9"/>
      <c r="M6" s="14"/>
    </row>
    <row r="7" spans="1:13" ht="16.350000000000001" customHeight="1">
      <c r="A7" s="191">
        <v>15016661598</v>
      </c>
      <c r="B7" s="191" t="s">
        <v>348</v>
      </c>
      <c r="C7" s="250" t="s">
        <v>338</v>
      </c>
      <c r="D7" s="5" t="s">
        <v>396</v>
      </c>
      <c r="E7" s="211" t="s">
        <v>288</v>
      </c>
      <c r="F7" s="5"/>
      <c r="G7" s="211"/>
      <c r="H7" s="9"/>
      <c r="I7" s="211"/>
      <c r="J7" s="9"/>
      <c r="K7" s="253"/>
      <c r="L7" s="9"/>
      <c r="M7" s="14"/>
    </row>
    <row r="8" spans="1:13" ht="16.350000000000001" customHeight="1">
      <c r="A8" s="191">
        <v>15016663509</v>
      </c>
      <c r="B8" s="191" t="s">
        <v>350</v>
      </c>
      <c r="C8" s="250" t="s">
        <v>338</v>
      </c>
      <c r="D8" s="5" t="s">
        <v>396</v>
      </c>
      <c r="E8" s="211" t="s">
        <v>288</v>
      </c>
      <c r="F8" s="5"/>
      <c r="G8" s="211"/>
      <c r="H8" s="9"/>
      <c r="I8" s="211"/>
      <c r="J8" s="9"/>
      <c r="K8" s="253"/>
      <c r="L8" s="9"/>
      <c r="M8" s="14"/>
    </row>
    <row r="9" spans="1:13" ht="16.350000000000001" customHeight="1">
      <c r="A9" s="191">
        <v>15016663636</v>
      </c>
      <c r="B9" s="191" t="s">
        <v>352</v>
      </c>
      <c r="C9" s="250" t="s">
        <v>338</v>
      </c>
      <c r="D9" s="5" t="s">
        <v>396</v>
      </c>
      <c r="E9" s="211" t="s">
        <v>288</v>
      </c>
      <c r="F9" s="5"/>
      <c r="G9" s="211"/>
      <c r="H9" s="9"/>
      <c r="I9" s="211"/>
      <c r="J9" s="9"/>
      <c r="K9" s="253"/>
      <c r="L9" s="9"/>
      <c r="M9" s="14"/>
    </row>
    <row r="10" spans="1:13" ht="16.350000000000001" customHeight="1">
      <c r="A10" s="191">
        <v>15016663664</v>
      </c>
      <c r="B10" s="191" t="s">
        <v>354</v>
      </c>
      <c r="C10" s="250" t="s">
        <v>338</v>
      </c>
      <c r="D10" s="5" t="s">
        <v>396</v>
      </c>
      <c r="E10" s="211" t="s">
        <v>288</v>
      </c>
      <c r="F10" s="5"/>
      <c r="G10" s="211"/>
      <c r="H10" s="9"/>
      <c r="I10" s="211"/>
      <c r="J10" s="9"/>
      <c r="K10" s="253"/>
      <c r="L10" s="9"/>
      <c r="M10" s="14"/>
    </row>
    <row r="11" spans="1:13" ht="16.350000000000001" customHeight="1">
      <c r="A11" s="249">
        <v>15016663684</v>
      </c>
      <c r="B11" s="249" t="s">
        <v>356</v>
      </c>
      <c r="C11" s="250" t="s">
        <v>338</v>
      </c>
      <c r="D11" s="5" t="s">
        <v>396</v>
      </c>
      <c r="E11" s="211" t="s">
        <v>288</v>
      </c>
      <c r="F11" s="5"/>
      <c r="G11" s="211"/>
      <c r="H11" s="9"/>
      <c r="I11" s="211"/>
      <c r="J11" s="9"/>
      <c r="K11" s="253"/>
      <c r="L11" s="259"/>
      <c r="M11" s="14"/>
    </row>
    <row r="12" spans="1:13" ht="16.350000000000001" customHeight="1">
      <c r="A12" s="249">
        <v>15016663692</v>
      </c>
      <c r="B12" s="249" t="s">
        <v>358</v>
      </c>
      <c r="C12" s="250" t="s">
        <v>338</v>
      </c>
      <c r="D12" s="5" t="s">
        <v>396</v>
      </c>
      <c r="E12" s="211" t="s">
        <v>288</v>
      </c>
      <c r="F12" s="5"/>
      <c r="G12" s="211"/>
      <c r="H12" s="9"/>
      <c r="I12" s="211"/>
      <c r="J12" s="9"/>
      <c r="K12" s="253"/>
      <c r="L12" s="259"/>
      <c r="M12" s="14"/>
    </row>
    <row r="23" ht="15"/>
  </sheetData>
  <autoFilter ref="A1:M12" xr:uid="{67273D5D-55CD-406B-BFFC-0AAECCF8352C}"/>
  <phoneticPr fontId="8" type="noConversion"/>
  <conditionalFormatting sqref="B1:B1048576">
    <cfRule type="expression" dxfId="91" priority="12">
      <formula>IF($D1="Running",1,0)</formula>
    </cfRule>
    <cfRule type="expression" dxfId="90" priority="13">
      <formula>IF($D1="FAIL",1,0)</formula>
    </cfRule>
    <cfRule type="expression" dxfId="89" priority="14">
      <formula>IF($D1="PASS",1,0)</formula>
    </cfRule>
  </conditionalFormatting>
  <conditionalFormatting sqref="C2:C12 D13:D1048576">
    <cfRule type="cellIs" dxfId="88" priority="10" operator="equal">
      <formula>"PASS"</formula>
    </cfRule>
    <cfRule type="cellIs" dxfId="87" priority="11" operator="equal">
      <formula>"FAIL"</formula>
    </cfRule>
  </conditionalFormatting>
  <conditionalFormatting sqref="D1">
    <cfRule type="cellIs" dxfId="86" priority="85" operator="equal">
      <formula>"PASS"</formula>
    </cfRule>
    <cfRule type="cellIs" dxfId="85" priority="86" operator="equal">
      <formula>"FAIL"</formula>
    </cfRule>
  </conditionalFormatting>
  <conditionalFormatting sqref="D2 D4 D6 D8 D10 D12">
    <cfRule type="cellIs" dxfId="84" priority="47" operator="equal">
      <formula>"PASS"</formula>
    </cfRule>
    <cfRule type="cellIs" dxfId="83" priority="48" operator="equal">
      <formula>"FAIL"</formula>
    </cfRule>
  </conditionalFormatting>
  <conditionalFormatting sqref="D3 D5 D7 D9 D11">
    <cfRule type="expression" dxfId="82" priority="44">
      <formula>IF($D3="Running",1,0)</formula>
    </cfRule>
    <cfRule type="expression" dxfId="81" priority="45">
      <formula>IF($D3="FAIL",1,0)</formula>
    </cfRule>
    <cfRule type="expression" dxfId="80" priority="46">
      <formula>IF($D3="PASS",1,0)</formula>
    </cfRule>
  </conditionalFormatting>
  <conditionalFormatting sqref="F1">
    <cfRule type="cellIs" dxfId="79" priority="68" operator="equal">
      <formula>"PASS"</formula>
    </cfRule>
    <cfRule type="cellIs" dxfId="78" priority="69" operator="equal">
      <formula>"FAIL"</formula>
    </cfRule>
  </conditionalFormatting>
  <conditionalFormatting sqref="G2:G12">
    <cfRule type="cellIs" dxfId="77" priority="24" operator="equal">
      <formula>"Fail"</formula>
    </cfRule>
    <cfRule type="cellIs" dxfId="76" priority="25" operator="equal">
      <formula>"Pass"</formula>
    </cfRule>
  </conditionalFormatting>
  <dataValidations count="2">
    <dataValidation allowBlank="1" sqref="F1 C2:C12 D1:D64" xr:uid="{7163F7C9-AAC6-4897-8381-7C9C793DD7B3}"/>
    <dataValidation type="list" allowBlank="1" showInputMessage="1" showErrorMessage="1" sqref="G2:G12" xr:uid="{B29CDC37-4E12-46F1-8CD3-210A8A84CC27}">
      <formula1>"Pass, Fail, Block, Incomplete, Omitted, WIP"</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4342-0FD5-419F-9DC5-6F24BC0484C6}">
  <dimension ref="A1:M56"/>
  <sheetViews>
    <sheetView zoomScale="80" zoomScaleNormal="80" workbookViewId="0">
      <pane xSplit="5" ySplit="1" topLeftCell="F20" activePane="bottomRight" state="frozen"/>
      <selection pane="topRight" activeCell="F1" sqref="F1"/>
      <selection pane="bottomLeft" activeCell="A2" sqref="A2"/>
      <selection pane="bottomRight" activeCell="C20" sqref="C20"/>
    </sheetView>
  </sheetViews>
  <sheetFormatPr defaultRowHeight="16.350000000000001" customHeight="1"/>
  <cols>
    <col min="1" max="1" width="12.7109375" style="170" customWidth="1"/>
    <col min="2" max="2" width="66.7109375" style="11" customWidth="1"/>
    <col min="3" max="3" width="35.7109375" style="11" bestFit="1" customWidth="1"/>
    <col min="4" max="4" width="9.7109375" style="11" bestFit="1" customWidth="1"/>
    <col min="5" max="5" width="9.5703125" style="11" bestFit="1" customWidth="1"/>
    <col min="6" max="6" width="16.28515625" style="12" bestFit="1" customWidth="1"/>
    <col min="7" max="7" width="15.28515625" style="12" customWidth="1"/>
    <col min="8" max="8" width="13.7109375" style="24" customWidth="1"/>
    <col min="9" max="9" width="17" style="12" customWidth="1"/>
    <col min="10" max="10" width="15.7109375" style="24" bestFit="1" customWidth="1"/>
    <col min="11" max="11" width="14.5703125" style="24" bestFit="1" customWidth="1"/>
    <col min="12" max="12" width="15.28515625" style="24" customWidth="1"/>
    <col min="13" max="13" width="79.5703125" customWidth="1"/>
  </cols>
  <sheetData>
    <row r="1" spans="1:13" ht="16.350000000000001" customHeight="1">
      <c r="A1" s="169" t="s">
        <v>384</v>
      </c>
      <c r="B1" s="3" t="s">
        <v>32</v>
      </c>
      <c r="C1" s="3" t="s">
        <v>385</v>
      </c>
      <c r="D1" s="3" t="s">
        <v>386</v>
      </c>
      <c r="E1" s="3" t="s">
        <v>387</v>
      </c>
      <c r="F1" s="138" t="s">
        <v>388</v>
      </c>
      <c r="G1" s="138" t="s">
        <v>389</v>
      </c>
      <c r="H1" s="177" t="s">
        <v>390</v>
      </c>
      <c r="I1" s="138" t="s">
        <v>391</v>
      </c>
      <c r="J1" s="177" t="s">
        <v>392</v>
      </c>
      <c r="K1" s="177" t="s">
        <v>393</v>
      </c>
      <c r="L1" s="177" t="s">
        <v>394</v>
      </c>
      <c r="M1" s="138" t="s">
        <v>395</v>
      </c>
    </row>
    <row r="2" spans="1:13" ht="16.350000000000001" customHeight="1">
      <c r="A2" s="249">
        <v>15016656293</v>
      </c>
      <c r="B2" s="249" t="s">
        <v>283</v>
      </c>
      <c r="C2" s="250" t="s">
        <v>284</v>
      </c>
      <c r="D2" s="5" t="s">
        <v>396</v>
      </c>
      <c r="E2" s="5" t="s">
        <v>288</v>
      </c>
      <c r="F2" s="5"/>
      <c r="G2" s="252"/>
      <c r="H2" s="9"/>
      <c r="I2" s="211"/>
      <c r="J2" s="9"/>
      <c r="K2" s="253"/>
      <c r="L2" s="9"/>
      <c r="M2" s="14"/>
    </row>
    <row r="3" spans="1:13" ht="16.350000000000001" customHeight="1">
      <c r="A3" s="191">
        <v>15016656334</v>
      </c>
      <c r="B3" s="191" t="s">
        <v>289</v>
      </c>
      <c r="C3" s="250" t="s">
        <v>290</v>
      </c>
      <c r="D3" s="5" t="s">
        <v>396</v>
      </c>
      <c r="E3" s="5" t="s">
        <v>288</v>
      </c>
      <c r="F3" s="5"/>
      <c r="G3" s="252"/>
      <c r="H3" s="9"/>
      <c r="I3" s="211"/>
      <c r="J3" s="9"/>
      <c r="K3" s="253"/>
      <c r="L3" s="9"/>
      <c r="M3" s="14"/>
    </row>
    <row r="4" spans="1:13" ht="16.350000000000001" customHeight="1">
      <c r="A4" s="191">
        <v>16025222171</v>
      </c>
      <c r="B4" s="191" t="s">
        <v>292</v>
      </c>
      <c r="C4" s="250" t="s">
        <v>284</v>
      </c>
      <c r="D4" s="5" t="s">
        <v>396</v>
      </c>
      <c r="E4" s="5" t="s">
        <v>288</v>
      </c>
      <c r="F4" s="5"/>
      <c r="G4" s="252"/>
      <c r="H4" s="9"/>
      <c r="I4" s="211"/>
      <c r="J4" s="259"/>
      <c r="K4" s="262"/>
      <c r="L4" s="259"/>
      <c r="M4" s="14"/>
    </row>
    <row r="5" spans="1:13" ht="16.350000000000001" customHeight="1">
      <c r="A5" s="191">
        <v>16025222192</v>
      </c>
      <c r="B5" s="191" t="s">
        <v>294</v>
      </c>
      <c r="C5" s="250" t="s">
        <v>284</v>
      </c>
      <c r="D5" s="5" t="s">
        <v>396</v>
      </c>
      <c r="E5" s="5" t="s">
        <v>288</v>
      </c>
      <c r="F5" s="5"/>
      <c r="G5" s="252"/>
      <c r="H5" s="9"/>
      <c r="I5" s="211"/>
      <c r="J5" s="259"/>
      <c r="K5" s="262"/>
      <c r="L5" s="259"/>
      <c r="M5" s="14"/>
    </row>
    <row r="6" spans="1:13" ht="16.350000000000001" customHeight="1">
      <c r="A6" s="191">
        <v>16025222219</v>
      </c>
      <c r="B6" s="191" t="s">
        <v>296</v>
      </c>
      <c r="C6" s="250" t="s">
        <v>284</v>
      </c>
      <c r="D6" s="5" t="s">
        <v>396</v>
      </c>
      <c r="E6" s="5" t="s">
        <v>288</v>
      </c>
      <c r="F6" s="5"/>
      <c r="G6" s="252"/>
      <c r="H6" s="9"/>
      <c r="I6" s="211"/>
      <c r="J6" s="263"/>
      <c r="K6" s="264"/>
      <c r="L6" s="263"/>
      <c r="M6" s="14"/>
    </row>
    <row r="7" spans="1:13" ht="16.350000000000001" customHeight="1">
      <c r="A7" s="191">
        <v>16025222250</v>
      </c>
      <c r="B7" s="191" t="s">
        <v>298</v>
      </c>
      <c r="C7" s="250" t="s">
        <v>284</v>
      </c>
      <c r="D7" s="5" t="s">
        <v>396</v>
      </c>
      <c r="E7" s="5" t="s">
        <v>288</v>
      </c>
      <c r="F7" s="5"/>
      <c r="G7" s="252"/>
      <c r="H7" s="9"/>
      <c r="I7" s="211"/>
      <c r="J7" s="265"/>
      <c r="K7" s="266"/>
      <c r="L7" s="265"/>
      <c r="M7" s="14"/>
    </row>
    <row r="8" spans="1:13" ht="16.350000000000001" customHeight="1">
      <c r="A8" s="191">
        <v>16025222278</v>
      </c>
      <c r="B8" s="191" t="s">
        <v>300</v>
      </c>
      <c r="C8" s="250" t="s">
        <v>284</v>
      </c>
      <c r="D8" s="5" t="s">
        <v>396</v>
      </c>
      <c r="E8" s="5" t="s">
        <v>288</v>
      </c>
      <c r="F8" s="5"/>
      <c r="G8" s="252"/>
      <c r="H8" s="9"/>
      <c r="I8" s="211"/>
      <c r="J8" s="9"/>
      <c r="K8" s="253"/>
      <c r="L8" s="9"/>
      <c r="M8" s="14"/>
    </row>
    <row r="9" spans="1:13" ht="16.350000000000001" customHeight="1">
      <c r="A9" s="191">
        <v>16025222250</v>
      </c>
      <c r="B9" s="191" t="s">
        <v>298</v>
      </c>
      <c r="C9" s="250" t="s">
        <v>284</v>
      </c>
      <c r="D9" s="5" t="s">
        <v>396</v>
      </c>
      <c r="E9" s="5" t="s">
        <v>288</v>
      </c>
      <c r="F9" s="5"/>
      <c r="G9" s="211"/>
      <c r="H9" s="9"/>
      <c r="I9" s="211"/>
      <c r="J9" s="9"/>
      <c r="K9" s="253"/>
      <c r="L9" s="9"/>
      <c r="M9" s="14"/>
    </row>
    <row r="10" spans="1:13" ht="16.350000000000001" customHeight="1">
      <c r="A10" s="191">
        <v>15016661346</v>
      </c>
      <c r="B10" s="191" t="s">
        <v>304</v>
      </c>
      <c r="C10" s="250" t="s">
        <v>284</v>
      </c>
      <c r="D10" s="5" t="s">
        <v>396</v>
      </c>
      <c r="E10" s="5" t="s">
        <v>288</v>
      </c>
      <c r="F10" s="5"/>
      <c r="G10" s="211"/>
      <c r="H10" s="9"/>
      <c r="I10" s="211"/>
      <c r="J10" s="9"/>
      <c r="K10" s="253"/>
      <c r="L10" s="9"/>
      <c r="M10" s="14"/>
    </row>
    <row r="11" spans="1:13" ht="16.350000000000001" customHeight="1">
      <c r="A11" s="191">
        <v>15016661219</v>
      </c>
      <c r="B11" s="191" t="s">
        <v>306</v>
      </c>
      <c r="C11" s="250" t="s">
        <v>284</v>
      </c>
      <c r="D11" s="5" t="s">
        <v>396</v>
      </c>
      <c r="E11" s="5" t="s">
        <v>288</v>
      </c>
      <c r="F11" s="5"/>
      <c r="G11" s="211"/>
      <c r="H11" s="9"/>
      <c r="I11" s="211"/>
      <c r="J11" s="150"/>
      <c r="K11" s="253"/>
      <c r="L11" s="254"/>
      <c r="M11" s="14"/>
    </row>
    <row r="12" spans="1:13" ht="16.350000000000001" customHeight="1">
      <c r="A12" s="249">
        <v>15016662134</v>
      </c>
      <c r="B12" s="249" t="s">
        <v>308</v>
      </c>
      <c r="C12" s="215" t="s">
        <v>309</v>
      </c>
      <c r="D12" s="5" t="s">
        <v>396</v>
      </c>
      <c r="E12" s="5" t="s">
        <v>288</v>
      </c>
      <c r="F12" s="5"/>
      <c r="G12" s="255"/>
      <c r="H12" s="9"/>
      <c r="I12" s="256"/>
      <c r="J12" s="150"/>
      <c r="K12" s="253"/>
      <c r="L12" s="254"/>
      <c r="M12" s="14"/>
    </row>
    <row r="13" spans="1:13" ht="16.350000000000001" customHeight="1">
      <c r="A13" s="249">
        <v>15016662739</v>
      </c>
      <c r="B13" s="249" t="s">
        <v>311</v>
      </c>
      <c r="C13" s="215" t="s">
        <v>309</v>
      </c>
      <c r="D13" s="5" t="s">
        <v>396</v>
      </c>
      <c r="E13" s="5" t="s">
        <v>288</v>
      </c>
      <c r="F13" s="5"/>
      <c r="G13" s="211"/>
      <c r="H13" s="9"/>
      <c r="I13" s="211"/>
      <c r="J13" s="150"/>
      <c r="K13" s="253"/>
      <c r="L13" s="257"/>
      <c r="M13" s="14"/>
    </row>
    <row r="14" spans="1:13" ht="16.350000000000001" customHeight="1">
      <c r="A14" s="249">
        <v>15016662178</v>
      </c>
      <c r="B14" s="249" t="s">
        <v>313</v>
      </c>
      <c r="C14" s="215" t="s">
        <v>309</v>
      </c>
      <c r="D14" s="5" t="s">
        <v>396</v>
      </c>
      <c r="E14" s="5" t="s">
        <v>288</v>
      </c>
      <c r="F14" s="5"/>
      <c r="G14" s="211"/>
      <c r="H14" s="9"/>
      <c r="I14" s="211"/>
      <c r="J14" s="150"/>
      <c r="K14" s="253"/>
      <c r="L14" s="257"/>
      <c r="M14" s="14"/>
    </row>
    <row r="15" spans="1:13" ht="16.350000000000001" customHeight="1">
      <c r="A15" s="249">
        <v>15016662191</v>
      </c>
      <c r="B15" s="249" t="s">
        <v>315</v>
      </c>
      <c r="C15" s="215" t="s">
        <v>309</v>
      </c>
      <c r="D15" s="5" t="s">
        <v>396</v>
      </c>
      <c r="E15" s="5" t="s">
        <v>288</v>
      </c>
      <c r="F15" s="5"/>
      <c r="G15" s="255"/>
      <c r="H15" s="9"/>
      <c r="I15" s="256"/>
      <c r="J15" s="150"/>
      <c r="K15" s="253"/>
      <c r="L15" s="254"/>
      <c r="M15" s="14"/>
    </row>
    <row r="16" spans="1:13" ht="16.350000000000001" customHeight="1">
      <c r="A16" s="249">
        <v>15016662214</v>
      </c>
      <c r="B16" s="249" t="s">
        <v>317</v>
      </c>
      <c r="C16" s="215" t="s">
        <v>309</v>
      </c>
      <c r="D16" s="5" t="s">
        <v>396</v>
      </c>
      <c r="E16" s="5" t="s">
        <v>288</v>
      </c>
      <c r="F16" s="5"/>
      <c r="G16" s="255"/>
      <c r="H16" s="9"/>
      <c r="I16" s="256"/>
      <c r="J16" s="150"/>
      <c r="K16" s="253"/>
      <c r="L16" s="257"/>
      <c r="M16" s="14"/>
    </row>
    <row r="17" spans="1:13" ht="16.350000000000001" customHeight="1">
      <c r="A17" s="249">
        <v>15016662238</v>
      </c>
      <c r="B17" s="249" t="s">
        <v>319</v>
      </c>
      <c r="C17" s="215" t="s">
        <v>309</v>
      </c>
      <c r="D17" s="5" t="s">
        <v>396</v>
      </c>
      <c r="E17" s="5" t="s">
        <v>288</v>
      </c>
      <c r="F17" s="5"/>
      <c r="G17" s="255"/>
      <c r="H17" s="9"/>
      <c r="I17" s="256"/>
      <c r="J17" s="258"/>
      <c r="K17" s="253"/>
      <c r="L17" s="9"/>
      <c r="M17" s="14"/>
    </row>
    <row r="18" spans="1:13" ht="16.350000000000001" customHeight="1">
      <c r="A18" s="249">
        <v>15016655034</v>
      </c>
      <c r="B18" s="249" t="s">
        <v>321</v>
      </c>
      <c r="C18" s="250" t="s">
        <v>323</v>
      </c>
      <c r="D18" s="5" t="s">
        <v>396</v>
      </c>
      <c r="E18" s="5" t="s">
        <v>288</v>
      </c>
      <c r="F18" s="5"/>
      <c r="G18" s="255"/>
      <c r="H18" s="9"/>
      <c r="I18" s="256"/>
      <c r="J18" s="258"/>
      <c r="K18" s="253"/>
      <c r="L18" s="9"/>
      <c r="M18" s="14"/>
    </row>
    <row r="19" spans="1:13" ht="16.350000000000001" customHeight="1">
      <c r="A19" s="191">
        <v>15016655118</v>
      </c>
      <c r="B19" s="191" t="s">
        <v>326</v>
      </c>
      <c r="C19" s="250" t="s">
        <v>323</v>
      </c>
      <c r="D19" s="5" t="s">
        <v>396</v>
      </c>
      <c r="E19" s="5" t="s">
        <v>288</v>
      </c>
      <c r="F19" s="5"/>
      <c r="G19" s="255"/>
      <c r="H19" s="9"/>
      <c r="I19" s="256"/>
      <c r="J19" s="9"/>
      <c r="K19" s="253"/>
      <c r="L19" s="9"/>
      <c r="M19" s="14"/>
    </row>
    <row r="20" spans="1:13" ht="16.350000000000001" customHeight="1">
      <c r="A20" s="191">
        <v>15016655151</v>
      </c>
      <c r="B20" s="191" t="s">
        <v>327</v>
      </c>
      <c r="C20" s="250" t="s">
        <v>323</v>
      </c>
      <c r="D20" s="5" t="s">
        <v>396</v>
      </c>
      <c r="E20" s="5" t="s">
        <v>288</v>
      </c>
      <c r="F20" s="5"/>
      <c r="G20" s="255"/>
      <c r="H20" s="9"/>
      <c r="I20" s="256"/>
      <c r="J20" s="9"/>
      <c r="K20" s="253"/>
      <c r="L20" s="9"/>
      <c r="M20" s="14"/>
    </row>
    <row r="21" spans="1:13" ht="16.350000000000001" customHeight="1">
      <c r="A21" s="191">
        <v>15016655448</v>
      </c>
      <c r="B21" s="191" t="s">
        <v>328</v>
      </c>
      <c r="C21" s="250" t="s">
        <v>323</v>
      </c>
      <c r="D21" s="5" t="s">
        <v>396</v>
      </c>
      <c r="E21" s="5" t="s">
        <v>288</v>
      </c>
      <c r="F21" s="5"/>
      <c r="G21" s="211"/>
      <c r="H21" s="9"/>
      <c r="I21" s="256"/>
      <c r="J21" s="9"/>
      <c r="K21" s="253"/>
      <c r="L21" s="9"/>
      <c r="M21" s="14"/>
    </row>
    <row r="22" spans="1:13" ht="16.350000000000001" customHeight="1">
      <c r="A22" s="191">
        <v>15016655687</v>
      </c>
      <c r="B22" s="191" t="s">
        <v>329</v>
      </c>
      <c r="C22" s="250" t="s">
        <v>323</v>
      </c>
      <c r="D22" s="5" t="s">
        <v>396</v>
      </c>
      <c r="E22" s="5" t="s">
        <v>288</v>
      </c>
      <c r="F22" s="5"/>
      <c r="G22" s="211"/>
      <c r="H22" s="9"/>
      <c r="I22" s="256"/>
      <c r="J22" s="9"/>
      <c r="K22" s="253"/>
      <c r="L22" s="9"/>
      <c r="M22" s="14"/>
    </row>
    <row r="23" spans="1:13" ht="16.350000000000001" customHeight="1">
      <c r="A23" s="191">
        <v>22016633911</v>
      </c>
      <c r="B23" s="191" t="s">
        <v>330</v>
      </c>
      <c r="C23" s="250" t="s">
        <v>323</v>
      </c>
      <c r="D23" s="5" t="s">
        <v>396</v>
      </c>
      <c r="E23" s="5" t="s">
        <v>288</v>
      </c>
      <c r="F23" s="5"/>
      <c r="G23" s="211"/>
      <c r="H23" s="9"/>
      <c r="I23" s="256"/>
      <c r="J23" s="9"/>
      <c r="K23" s="253"/>
      <c r="L23" s="9"/>
      <c r="M23" s="14"/>
    </row>
    <row r="24" spans="1:13" ht="16.350000000000001" customHeight="1">
      <c r="A24" s="191">
        <v>15016668008</v>
      </c>
      <c r="B24" s="191" t="s">
        <v>331</v>
      </c>
      <c r="C24" s="250" t="s">
        <v>332</v>
      </c>
      <c r="D24" s="5" t="s">
        <v>396</v>
      </c>
      <c r="E24" s="211" t="s">
        <v>288</v>
      </c>
      <c r="F24" s="6"/>
      <c r="G24" s="211"/>
      <c r="H24" s="9"/>
      <c r="I24" s="256"/>
      <c r="J24" s="259"/>
      <c r="K24" s="260"/>
      <c r="L24" s="261"/>
      <c r="M24" s="14"/>
    </row>
    <row r="25" spans="1:13" ht="16.350000000000001" customHeight="1">
      <c r="A25" s="191">
        <v>15016669187</v>
      </c>
      <c r="B25" s="191" t="s">
        <v>334</v>
      </c>
      <c r="C25" s="250" t="s">
        <v>335</v>
      </c>
      <c r="D25" s="5" t="s">
        <v>396</v>
      </c>
      <c r="E25" s="211" t="s">
        <v>288</v>
      </c>
      <c r="F25" s="5"/>
      <c r="G25" s="211"/>
      <c r="H25" s="9"/>
      <c r="I25" s="256"/>
      <c r="J25" s="9"/>
      <c r="K25" s="253"/>
      <c r="L25" s="9"/>
      <c r="M25" s="14"/>
    </row>
    <row r="26" spans="1:13" ht="16.350000000000001" customHeight="1">
      <c r="A26" s="191">
        <v>15016669239</v>
      </c>
      <c r="B26" s="191" t="s">
        <v>336</v>
      </c>
      <c r="C26" s="250" t="s">
        <v>335</v>
      </c>
      <c r="D26" s="5" t="s">
        <v>396</v>
      </c>
      <c r="E26" s="211" t="s">
        <v>288</v>
      </c>
      <c r="F26" s="5"/>
      <c r="G26" s="211"/>
      <c r="H26" s="9"/>
      <c r="I26" s="256"/>
      <c r="J26" s="9"/>
      <c r="K26" s="253"/>
      <c r="L26" s="9"/>
      <c r="M26" s="14"/>
    </row>
    <row r="27" spans="1:13" ht="16.350000000000001" customHeight="1">
      <c r="A27" s="249">
        <v>15016661662</v>
      </c>
      <c r="B27" s="249" t="s">
        <v>337</v>
      </c>
      <c r="C27" s="250" t="s">
        <v>338</v>
      </c>
      <c r="D27" s="5" t="s">
        <v>396</v>
      </c>
      <c r="E27" s="211" t="s">
        <v>288</v>
      </c>
      <c r="F27" s="6"/>
      <c r="G27" s="211"/>
      <c r="H27" s="9"/>
      <c r="I27" s="256"/>
      <c r="J27" s="259"/>
      <c r="K27" s="260"/>
      <c r="L27" s="261"/>
      <c r="M27" s="14"/>
    </row>
    <row r="28" spans="1:13" ht="16.350000000000001" customHeight="1">
      <c r="A28" s="249">
        <v>15016662626</v>
      </c>
      <c r="B28" s="249" t="s">
        <v>340</v>
      </c>
      <c r="C28" s="250" t="s">
        <v>338</v>
      </c>
      <c r="D28" s="5" t="s">
        <v>396</v>
      </c>
      <c r="E28" s="211" t="s">
        <v>288</v>
      </c>
      <c r="F28" s="5"/>
      <c r="G28" s="211"/>
      <c r="H28" s="9"/>
      <c r="I28" s="211"/>
      <c r="J28" s="9"/>
      <c r="K28" s="253"/>
      <c r="L28" s="9"/>
      <c r="M28" s="14"/>
    </row>
    <row r="29" spans="1:13" ht="16.350000000000001" customHeight="1">
      <c r="A29" s="191">
        <v>15016662875</v>
      </c>
      <c r="B29" s="191" t="s">
        <v>342</v>
      </c>
      <c r="C29" s="250" t="s">
        <v>338</v>
      </c>
      <c r="D29" s="5" t="s">
        <v>396</v>
      </c>
      <c r="E29" s="211" t="s">
        <v>288</v>
      </c>
      <c r="F29" s="5"/>
      <c r="G29" s="211"/>
      <c r="H29" s="9"/>
      <c r="I29" s="211"/>
      <c r="J29" s="9"/>
      <c r="K29" s="253"/>
      <c r="L29" s="9"/>
      <c r="M29" s="14"/>
    </row>
    <row r="30" spans="1:13" ht="16.350000000000001" customHeight="1">
      <c r="A30" s="191">
        <v>15016662909</v>
      </c>
      <c r="B30" s="191" t="s">
        <v>344</v>
      </c>
      <c r="C30" s="250" t="s">
        <v>338</v>
      </c>
      <c r="D30" s="5" t="s">
        <v>396</v>
      </c>
      <c r="E30" s="211" t="s">
        <v>288</v>
      </c>
      <c r="F30" s="5"/>
      <c r="G30" s="211"/>
      <c r="H30" s="9"/>
      <c r="I30" s="211"/>
      <c r="J30" s="9"/>
      <c r="K30" s="253"/>
      <c r="L30" s="9"/>
      <c r="M30" s="14"/>
    </row>
    <row r="31" spans="1:13" ht="16.350000000000001" customHeight="1">
      <c r="A31" s="191">
        <v>15016662935</v>
      </c>
      <c r="B31" s="191" t="s">
        <v>346</v>
      </c>
      <c r="C31" s="250" t="s">
        <v>338</v>
      </c>
      <c r="D31" s="5" t="s">
        <v>396</v>
      </c>
      <c r="E31" s="211" t="s">
        <v>288</v>
      </c>
      <c r="F31" s="5"/>
      <c r="G31" s="211"/>
      <c r="H31" s="9"/>
      <c r="I31" s="211"/>
      <c r="J31" s="9"/>
      <c r="K31" s="253"/>
      <c r="L31" s="9"/>
      <c r="M31" s="14"/>
    </row>
    <row r="32" spans="1:13" ht="16.350000000000001" customHeight="1">
      <c r="A32" s="191">
        <v>15016661598</v>
      </c>
      <c r="B32" s="191" t="s">
        <v>348</v>
      </c>
      <c r="C32" s="250" t="s">
        <v>338</v>
      </c>
      <c r="D32" s="5" t="s">
        <v>396</v>
      </c>
      <c r="E32" s="211" t="s">
        <v>288</v>
      </c>
      <c r="F32" s="5"/>
      <c r="G32" s="211"/>
      <c r="H32" s="9"/>
      <c r="I32" s="211"/>
      <c r="J32" s="9"/>
      <c r="K32" s="253"/>
      <c r="L32" s="9"/>
      <c r="M32" s="14"/>
    </row>
    <row r="33" spans="1:13" ht="16.350000000000001" customHeight="1">
      <c r="A33" s="191">
        <v>15016663509</v>
      </c>
      <c r="B33" s="191" t="s">
        <v>350</v>
      </c>
      <c r="C33" s="250" t="s">
        <v>338</v>
      </c>
      <c r="D33" s="5" t="s">
        <v>396</v>
      </c>
      <c r="E33" s="211" t="s">
        <v>288</v>
      </c>
      <c r="F33" s="5"/>
      <c r="G33" s="211"/>
      <c r="H33" s="9"/>
      <c r="I33" s="211"/>
      <c r="J33" s="9"/>
      <c r="K33" s="253"/>
      <c r="L33" s="9"/>
      <c r="M33" s="14"/>
    </row>
    <row r="34" spans="1:13" ht="16.350000000000001" customHeight="1">
      <c r="A34" s="191">
        <v>15016663636</v>
      </c>
      <c r="B34" s="191" t="s">
        <v>352</v>
      </c>
      <c r="C34" s="250" t="s">
        <v>338</v>
      </c>
      <c r="D34" s="5" t="s">
        <v>396</v>
      </c>
      <c r="E34" s="211" t="s">
        <v>288</v>
      </c>
      <c r="F34" s="5"/>
      <c r="G34" s="211"/>
      <c r="H34" s="9"/>
      <c r="I34" s="211"/>
      <c r="J34" s="9"/>
      <c r="K34" s="253"/>
      <c r="L34" s="9"/>
      <c r="M34" s="14"/>
    </row>
    <row r="35" spans="1:13" ht="16.350000000000001" customHeight="1">
      <c r="A35" s="191">
        <v>15016663664</v>
      </c>
      <c r="B35" s="191" t="s">
        <v>354</v>
      </c>
      <c r="C35" s="250" t="s">
        <v>338</v>
      </c>
      <c r="D35" s="5" t="s">
        <v>396</v>
      </c>
      <c r="E35" s="211" t="s">
        <v>288</v>
      </c>
      <c r="F35" s="5"/>
      <c r="G35" s="211"/>
      <c r="H35" s="9"/>
      <c r="I35" s="211"/>
      <c r="J35" s="9"/>
      <c r="K35" s="253"/>
      <c r="L35" s="9"/>
      <c r="M35" s="14"/>
    </row>
    <row r="36" spans="1:13" ht="16.350000000000001" customHeight="1">
      <c r="A36" s="249">
        <v>15016663684</v>
      </c>
      <c r="B36" s="249" t="s">
        <v>356</v>
      </c>
      <c r="C36" s="250" t="s">
        <v>338</v>
      </c>
      <c r="D36" s="5" t="s">
        <v>396</v>
      </c>
      <c r="E36" s="211" t="s">
        <v>288</v>
      </c>
      <c r="F36" s="5"/>
      <c r="G36" s="211"/>
      <c r="H36" s="9"/>
      <c r="I36" s="211"/>
      <c r="J36" s="9"/>
      <c r="K36" s="253"/>
      <c r="L36" s="259"/>
      <c r="M36" s="14"/>
    </row>
    <row r="37" spans="1:13" ht="16.350000000000001" customHeight="1">
      <c r="A37" s="249">
        <v>15016663692</v>
      </c>
      <c r="B37" s="249" t="s">
        <v>358</v>
      </c>
      <c r="C37" s="250" t="s">
        <v>338</v>
      </c>
      <c r="D37" s="5" t="s">
        <v>396</v>
      </c>
      <c r="E37" s="211" t="s">
        <v>288</v>
      </c>
      <c r="F37" s="5"/>
      <c r="G37" s="211"/>
      <c r="H37" s="9"/>
      <c r="I37" s="211"/>
      <c r="J37" s="9"/>
      <c r="K37" s="253"/>
      <c r="L37" s="259"/>
      <c r="M37" s="14"/>
    </row>
    <row r="38" spans="1:13" ht="16.350000000000001" customHeight="1">
      <c r="A38" s="200">
        <v>15016670774</v>
      </c>
      <c r="B38" s="200" t="s">
        <v>360</v>
      </c>
      <c r="C38" s="200" t="s">
        <v>361</v>
      </c>
      <c r="D38" s="5" t="s">
        <v>396</v>
      </c>
      <c r="E38" s="211" t="s">
        <v>288</v>
      </c>
      <c r="F38" s="5"/>
      <c r="G38" s="211"/>
      <c r="H38" s="9"/>
      <c r="I38" s="211"/>
      <c r="J38" s="9"/>
      <c r="K38" s="253"/>
      <c r="L38" s="259"/>
      <c r="M38" s="14"/>
    </row>
    <row r="39" spans="1:13" ht="16.350000000000001" customHeight="1">
      <c r="A39" s="200">
        <v>15016670815</v>
      </c>
      <c r="B39" s="200" t="s">
        <v>363</v>
      </c>
      <c r="C39" s="200" t="s">
        <v>364</v>
      </c>
      <c r="D39" s="5" t="s">
        <v>396</v>
      </c>
      <c r="E39" s="211" t="s">
        <v>288</v>
      </c>
      <c r="F39" s="5"/>
      <c r="G39" s="211"/>
      <c r="H39" s="9"/>
      <c r="I39" s="211"/>
      <c r="J39" s="9"/>
      <c r="K39" s="253"/>
      <c r="L39" s="259"/>
      <c r="M39" s="14"/>
    </row>
    <row r="40" spans="1:13" ht="16.350000000000001" customHeight="1">
      <c r="A40" s="200">
        <v>15016670821</v>
      </c>
      <c r="B40" s="200" t="s">
        <v>366</v>
      </c>
      <c r="C40" s="200" t="s">
        <v>367</v>
      </c>
      <c r="D40" s="5" t="s">
        <v>396</v>
      </c>
      <c r="E40" s="211" t="s">
        <v>288</v>
      </c>
      <c r="F40" s="5"/>
      <c r="G40" s="211"/>
      <c r="H40" s="9"/>
      <c r="I40" s="211"/>
      <c r="J40" s="9"/>
      <c r="K40" s="253"/>
      <c r="L40" s="259"/>
      <c r="M40" s="14"/>
    </row>
    <row r="41" spans="1:13" ht="16.350000000000001" customHeight="1">
      <c r="A41" s="200">
        <v>15016670844</v>
      </c>
      <c r="B41" s="200" t="s">
        <v>369</v>
      </c>
      <c r="C41" s="200" t="s">
        <v>370</v>
      </c>
      <c r="D41" s="5" t="s">
        <v>396</v>
      </c>
      <c r="E41" s="211" t="s">
        <v>288</v>
      </c>
      <c r="F41" s="5"/>
      <c r="G41" s="211"/>
      <c r="H41" s="9"/>
      <c r="I41" s="211"/>
      <c r="J41" s="9"/>
      <c r="K41" s="253"/>
      <c r="L41" s="259"/>
      <c r="M41" s="14"/>
    </row>
    <row r="42" spans="1:13" ht="16.350000000000001" customHeight="1">
      <c r="A42" s="200">
        <v>15016670861</v>
      </c>
      <c r="B42" s="200" t="s">
        <v>372</v>
      </c>
      <c r="C42" s="200" t="s">
        <v>373</v>
      </c>
      <c r="D42" s="5" t="s">
        <v>396</v>
      </c>
      <c r="E42" s="211" t="s">
        <v>288</v>
      </c>
      <c r="F42" s="5"/>
      <c r="G42" s="211"/>
      <c r="H42" s="9"/>
      <c r="I42" s="211"/>
      <c r="J42" s="9"/>
      <c r="K42" s="253"/>
      <c r="L42" s="9"/>
      <c r="M42" s="14"/>
    </row>
    <row r="43" spans="1:13" ht="16.350000000000001" customHeight="1">
      <c r="A43" s="200">
        <v>15016670880</v>
      </c>
      <c r="B43" s="200" t="s">
        <v>375</v>
      </c>
      <c r="C43" s="200" t="s">
        <v>376</v>
      </c>
      <c r="D43" s="5" t="s">
        <v>396</v>
      </c>
      <c r="E43" s="211" t="s">
        <v>288</v>
      </c>
      <c r="F43" s="5"/>
      <c r="G43" s="211"/>
      <c r="H43" s="9"/>
      <c r="I43" s="211"/>
      <c r="J43" s="9"/>
      <c r="K43" s="253"/>
      <c r="L43" s="9"/>
      <c r="M43" s="14"/>
    </row>
    <row r="44" spans="1:13" ht="16.350000000000001" customHeight="1">
      <c r="A44" s="200">
        <v>15016670919</v>
      </c>
      <c r="B44" s="200" t="s">
        <v>378</v>
      </c>
      <c r="C44" s="200" t="s">
        <v>379</v>
      </c>
      <c r="D44" s="5" t="s">
        <v>396</v>
      </c>
      <c r="E44" s="211" t="s">
        <v>288</v>
      </c>
      <c r="F44" s="5"/>
      <c r="G44" s="211"/>
      <c r="H44" s="9"/>
      <c r="I44" s="211"/>
      <c r="J44" s="9"/>
      <c r="K44" s="253"/>
      <c r="L44" s="259"/>
      <c r="M44" s="14"/>
    </row>
    <row r="45" spans="1:13" ht="16.350000000000001" customHeight="1">
      <c r="A45" s="200">
        <v>15016670940</v>
      </c>
      <c r="B45" s="200" t="s">
        <v>381</v>
      </c>
      <c r="C45" s="200" t="s">
        <v>382</v>
      </c>
      <c r="D45" s="5" t="s">
        <v>396</v>
      </c>
      <c r="E45" s="211" t="s">
        <v>288</v>
      </c>
      <c r="F45" s="6"/>
      <c r="G45" s="211"/>
      <c r="H45" s="9"/>
      <c r="I45" s="211"/>
      <c r="J45" s="259"/>
      <c r="K45" s="260"/>
      <c r="L45" s="261"/>
      <c r="M45" s="14"/>
    </row>
    <row r="56" ht="15"/>
  </sheetData>
  <autoFilter ref="A1:M45" xr:uid="{67273D5D-55CD-406B-BFFC-0AAECCF8352C}"/>
  <conditionalFormatting sqref="B1:B1048576 A7">
    <cfRule type="expression" dxfId="75" priority="12">
      <formula>IF($D1="Running",1,0)</formula>
    </cfRule>
    <cfRule type="expression" dxfId="74" priority="13">
      <formula>IF($D1="FAIL",1,0)</formula>
    </cfRule>
    <cfRule type="expression" dxfId="73" priority="14">
      <formula>IF($D1="PASS",1,0)</formula>
    </cfRule>
  </conditionalFormatting>
  <conditionalFormatting sqref="C3:C5 C7:C9 C11:C45">
    <cfRule type="cellIs" dxfId="72" priority="10" operator="equal">
      <formula>"PASS"</formula>
    </cfRule>
    <cfRule type="cellIs" dxfId="71" priority="11" operator="equal">
      <formula>"FAIL"</formula>
    </cfRule>
  </conditionalFormatting>
  <conditionalFormatting sqref="C2:D2">
    <cfRule type="expression" dxfId="70" priority="7">
      <formula>IF($D2="Running",1,0)</formula>
    </cfRule>
    <cfRule type="expression" dxfId="69" priority="8">
      <formula>IF($D2="FAIL",1,0)</formula>
    </cfRule>
    <cfRule type="expression" dxfId="68" priority="9">
      <formula>IF($D2="PASS",1,0)</formula>
    </cfRule>
  </conditionalFormatting>
  <conditionalFormatting sqref="C6:D6">
    <cfRule type="expression" dxfId="67" priority="4">
      <formula>IF($D6="Running",1,0)</formula>
    </cfRule>
    <cfRule type="expression" dxfId="66" priority="5">
      <formula>IF($D6="FAIL",1,0)</formula>
    </cfRule>
    <cfRule type="expression" dxfId="65" priority="6">
      <formula>IF($D6="PASS",1,0)</formula>
    </cfRule>
  </conditionalFormatting>
  <conditionalFormatting sqref="C10:D10">
    <cfRule type="expression" dxfId="64" priority="1">
      <formula>IF($D10="Running",1,0)</formula>
    </cfRule>
    <cfRule type="expression" dxfId="63" priority="2">
      <formula>IF($D10="FAIL",1,0)</formula>
    </cfRule>
    <cfRule type="expression" dxfId="62" priority="3">
      <formula>IF($D10="PASS",1,0)</formula>
    </cfRule>
  </conditionalFormatting>
  <conditionalFormatting sqref="D1">
    <cfRule type="cellIs" dxfId="61" priority="27" operator="equal">
      <formula>"PASS"</formula>
    </cfRule>
    <cfRule type="cellIs" dxfId="60" priority="28" operator="equal">
      <formula>"FAIL"</formula>
    </cfRule>
  </conditionalFormatting>
  <conditionalFormatting sqref="D3 D5 D7 D9 D11 D13 D15 D17 D19 D21 D23 D25 D27 D29 D31 D33 D35 D37 D39 D41 D43 D45:D1048576">
    <cfRule type="cellIs" dxfId="59" priority="23" operator="equal">
      <formula>"PASS"</formula>
    </cfRule>
    <cfRule type="cellIs" dxfId="58" priority="24" operator="equal">
      <formula>"FAIL"</formula>
    </cfRule>
  </conditionalFormatting>
  <conditionalFormatting sqref="D4 D8 D12 D14 D16 D18 D20 D22 D24 D26 D28 D30 D32 D34 D36 D38 D40 D42 D44">
    <cfRule type="expression" dxfId="57" priority="20">
      <formula>IF($D4="Running",1,0)</formula>
    </cfRule>
    <cfRule type="expression" dxfId="56" priority="21">
      <formula>IF($D4="FAIL",1,0)</formula>
    </cfRule>
    <cfRule type="expression" dxfId="55" priority="22">
      <formula>IF($D4="PASS",1,0)</formula>
    </cfRule>
  </conditionalFormatting>
  <conditionalFormatting sqref="F1">
    <cfRule type="cellIs" dxfId="54" priority="25" operator="equal">
      <formula>"PASS"</formula>
    </cfRule>
    <cfRule type="cellIs" dxfId="53" priority="26" operator="equal">
      <formula>"FAIL"</formula>
    </cfRule>
  </conditionalFormatting>
  <conditionalFormatting sqref="G9:G45">
    <cfRule type="cellIs" dxfId="52" priority="15" operator="equal">
      <formula>"Fail"</formula>
    </cfRule>
    <cfRule type="cellIs" dxfId="51" priority="16" operator="equal">
      <formula>"Pass"</formula>
    </cfRule>
  </conditionalFormatting>
  <dataValidations count="2">
    <dataValidation allowBlank="1" sqref="F1 D1:D97 C2:C45" xr:uid="{F3279A8E-B886-4E42-B762-2791944693B4}"/>
    <dataValidation type="list" allowBlank="1" showInputMessage="1" showErrorMessage="1" sqref="G9:G45" xr:uid="{D89A85B9-C46F-420B-9EEB-C0AAACC98714}">
      <formula1>"Pass, Fail, Block, Incomplete, Omitted, WIP"</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001CD-55D3-4226-BF02-62490ACA0BA0}">
  <dimension ref="A1:T129"/>
  <sheetViews>
    <sheetView zoomScale="80" zoomScaleNormal="80" workbookViewId="0">
      <pane xSplit="3" ySplit="2" topLeftCell="L3" activePane="bottomRight" state="frozen"/>
      <selection pane="topRight" activeCell="D1" sqref="D1"/>
      <selection pane="bottomLeft" activeCell="A3" sqref="A3"/>
      <selection pane="bottomRight" activeCell="U1" sqref="U1:U1048576"/>
    </sheetView>
  </sheetViews>
  <sheetFormatPr defaultColWidth="9" defaultRowHeight="15.75"/>
  <cols>
    <col min="1" max="1" width="65.42578125" style="2" customWidth="1"/>
    <col min="2" max="2" width="14.28515625" style="12" bestFit="1" customWidth="1"/>
    <col min="3" max="3" width="11.5703125" style="12" bestFit="1" customWidth="1"/>
    <col min="4" max="4" width="8.7109375" style="12" bestFit="1" customWidth="1"/>
    <col min="5" max="5" width="14.5703125" style="12" bestFit="1" customWidth="1"/>
    <col min="6" max="6" width="13.7109375" style="12" bestFit="1" customWidth="1"/>
    <col min="7" max="7" width="10.42578125" style="12" bestFit="1" customWidth="1"/>
    <col min="8" max="8" width="11.42578125" style="12" bestFit="1" customWidth="1"/>
    <col min="9" max="11" width="9.5703125" bestFit="1" customWidth="1"/>
    <col min="12" max="12" width="8.7109375" customWidth="1"/>
    <col min="13" max="13" width="7.42578125" customWidth="1"/>
    <col min="14" max="15" width="11" bestFit="1" customWidth="1"/>
    <col min="16" max="16" width="9.5703125" bestFit="1" customWidth="1"/>
    <col min="17" max="17" width="8.7109375" customWidth="1"/>
    <col min="18" max="18" width="8.42578125" bestFit="1" customWidth="1"/>
    <col min="19" max="19" width="10.28515625" bestFit="1" customWidth="1"/>
    <col min="20" max="20" width="50.5703125" customWidth="1"/>
    <col min="21" max="16384" width="9" style="1"/>
  </cols>
  <sheetData>
    <row r="1" spans="1:20">
      <c r="A1" s="329" t="s">
        <v>399</v>
      </c>
      <c r="B1" s="324" t="s">
        <v>388</v>
      </c>
      <c r="C1" s="324" t="s">
        <v>389</v>
      </c>
      <c r="D1" s="324" t="s">
        <v>390</v>
      </c>
      <c r="E1" s="324" t="s">
        <v>391</v>
      </c>
      <c r="F1" s="324" t="s">
        <v>392</v>
      </c>
      <c r="G1" s="324" t="s">
        <v>393</v>
      </c>
      <c r="H1" s="324" t="s">
        <v>394</v>
      </c>
      <c r="I1" s="326" t="s">
        <v>400</v>
      </c>
      <c r="J1" s="326"/>
      <c r="K1" s="326"/>
      <c r="L1" s="326"/>
      <c r="M1" s="326"/>
      <c r="N1" s="326" t="s">
        <v>401</v>
      </c>
      <c r="O1" s="326"/>
      <c r="P1" s="326"/>
      <c r="Q1" s="326"/>
      <c r="R1" s="326"/>
      <c r="S1" s="327" t="s">
        <v>402</v>
      </c>
      <c r="T1" s="326" t="s">
        <v>395</v>
      </c>
    </row>
    <row r="2" spans="1:20">
      <c r="A2" s="330"/>
      <c r="B2" s="325"/>
      <c r="C2" s="325"/>
      <c r="D2" s="325"/>
      <c r="E2" s="325"/>
      <c r="F2" s="325"/>
      <c r="G2" s="325"/>
      <c r="H2" s="325"/>
      <c r="I2" s="194" t="s">
        <v>403</v>
      </c>
      <c r="J2" s="194" t="s">
        <v>404</v>
      </c>
      <c r="K2" s="194" t="s">
        <v>405</v>
      </c>
      <c r="L2" s="194" t="s">
        <v>406</v>
      </c>
      <c r="M2" s="194" t="s">
        <v>407</v>
      </c>
      <c r="N2" s="194" t="s">
        <v>403</v>
      </c>
      <c r="O2" s="194" t="s">
        <v>404</v>
      </c>
      <c r="P2" s="194" t="s">
        <v>405</v>
      </c>
      <c r="Q2" s="194" t="s">
        <v>406</v>
      </c>
      <c r="R2" s="194" t="s">
        <v>407</v>
      </c>
      <c r="S2" s="328"/>
      <c r="T2" s="326"/>
    </row>
    <row r="3" spans="1:20">
      <c r="A3" s="267" t="s">
        <v>408</v>
      </c>
      <c r="B3" s="5"/>
      <c r="C3" s="5"/>
      <c r="D3" s="5"/>
      <c r="E3" s="5"/>
      <c r="F3" s="5"/>
      <c r="G3" s="153"/>
      <c r="H3" s="5"/>
      <c r="I3" s="14"/>
      <c r="J3" s="14"/>
      <c r="K3" s="14"/>
      <c r="L3" s="14"/>
      <c r="M3" s="202"/>
      <c r="N3" s="14"/>
      <c r="O3" s="14"/>
      <c r="P3" s="14"/>
      <c r="Q3" s="14"/>
      <c r="R3" s="202"/>
      <c r="S3" s="202"/>
      <c r="T3" s="14"/>
    </row>
    <row r="4" spans="1:20">
      <c r="A4" s="267" t="s">
        <v>409</v>
      </c>
      <c r="B4" s="5"/>
      <c r="C4" s="5"/>
      <c r="D4" s="5"/>
      <c r="E4" s="5"/>
      <c r="F4" s="5"/>
      <c r="G4" s="153"/>
      <c r="H4" s="5"/>
      <c r="I4" s="14"/>
      <c r="J4" s="14"/>
      <c r="K4" s="14"/>
      <c r="L4" s="14"/>
      <c r="M4" s="202"/>
      <c r="N4" s="14"/>
      <c r="O4" s="14"/>
      <c r="P4" s="14"/>
      <c r="Q4" s="14"/>
      <c r="R4" s="202"/>
      <c r="S4" s="202"/>
      <c r="T4" s="14"/>
    </row>
    <row r="5" spans="1:20">
      <c r="A5" s="267" t="s">
        <v>410</v>
      </c>
      <c r="B5" s="5"/>
      <c r="C5" s="5"/>
      <c r="D5" s="5"/>
      <c r="E5" s="5"/>
      <c r="F5" s="5"/>
      <c r="G5" s="153"/>
      <c r="H5" s="5"/>
      <c r="I5" s="14"/>
      <c r="J5" s="14"/>
      <c r="K5" s="14"/>
      <c r="L5" s="14"/>
      <c r="M5" s="202"/>
      <c r="N5" s="14"/>
      <c r="O5" s="14"/>
      <c r="P5" s="14"/>
      <c r="Q5" s="14"/>
      <c r="R5" s="202"/>
      <c r="S5" s="202"/>
      <c r="T5" s="14"/>
    </row>
    <row r="6" spans="1:20">
      <c r="A6" s="267" t="s">
        <v>411</v>
      </c>
      <c r="B6" s="5"/>
      <c r="C6" s="5"/>
      <c r="D6" s="5"/>
      <c r="E6" s="5"/>
      <c r="F6" s="5"/>
      <c r="G6" s="153"/>
      <c r="H6" s="5"/>
      <c r="I6" s="14"/>
      <c r="J6" s="14"/>
      <c r="K6" s="14"/>
      <c r="L6" s="14"/>
      <c r="M6" s="202"/>
      <c r="N6" s="14"/>
      <c r="O6" s="14"/>
      <c r="P6" s="14"/>
      <c r="Q6" s="14"/>
      <c r="R6" s="202"/>
      <c r="S6" s="202"/>
      <c r="T6" s="14"/>
    </row>
    <row r="7" spans="1:20">
      <c r="A7" s="267" t="s">
        <v>412</v>
      </c>
      <c r="B7" s="5"/>
      <c r="C7" s="5"/>
      <c r="D7" s="5"/>
      <c r="E7" s="5"/>
      <c r="F7" s="5"/>
      <c r="G7" s="153"/>
      <c r="H7" s="5"/>
      <c r="I7" s="14"/>
      <c r="J7" s="14"/>
      <c r="K7" s="14"/>
      <c r="L7" s="14"/>
      <c r="M7" s="202"/>
      <c r="N7" s="14"/>
      <c r="O7" s="14"/>
      <c r="P7" s="14"/>
      <c r="Q7" s="14"/>
      <c r="R7" s="202"/>
      <c r="S7" s="202"/>
      <c r="T7" s="14"/>
    </row>
    <row r="8" spans="1:20">
      <c r="A8" s="267" t="s">
        <v>413</v>
      </c>
      <c r="B8" s="5"/>
      <c r="C8" s="5"/>
      <c r="D8" s="5"/>
      <c r="E8" s="5"/>
      <c r="F8" s="5"/>
      <c r="G8" s="153"/>
      <c r="H8" s="5"/>
      <c r="I8" s="14"/>
      <c r="J8" s="14"/>
      <c r="K8" s="14"/>
      <c r="L8" s="14"/>
      <c r="M8" s="202"/>
      <c r="N8" s="14"/>
      <c r="O8" s="14"/>
      <c r="P8" s="14"/>
      <c r="Q8" s="14"/>
      <c r="R8" s="202"/>
      <c r="S8" s="202"/>
      <c r="T8" s="14"/>
    </row>
    <row r="9" spans="1:20">
      <c r="A9" s="267" t="s">
        <v>414</v>
      </c>
      <c r="B9" s="5"/>
      <c r="C9" s="5"/>
      <c r="D9" s="5"/>
      <c r="E9" s="5"/>
      <c r="F9" s="5"/>
      <c r="G9" s="153"/>
      <c r="H9" s="5"/>
      <c r="I9" s="14"/>
      <c r="J9" s="14"/>
      <c r="K9" s="14"/>
      <c r="L9" s="14"/>
      <c r="M9" s="202"/>
      <c r="N9" s="14"/>
      <c r="O9" s="14"/>
      <c r="P9" s="14"/>
      <c r="Q9" s="14"/>
      <c r="R9" s="202"/>
      <c r="S9" s="202"/>
      <c r="T9" s="14"/>
    </row>
    <row r="10" spans="1:20">
      <c r="A10" s="267" t="s">
        <v>415</v>
      </c>
      <c r="B10" s="5"/>
      <c r="C10" s="5"/>
      <c r="D10" s="5"/>
      <c r="E10" s="5"/>
      <c r="F10" s="5"/>
      <c r="G10" s="153"/>
      <c r="H10" s="5"/>
      <c r="I10" s="14"/>
      <c r="J10" s="14"/>
      <c r="K10" s="14"/>
      <c r="L10" s="14"/>
      <c r="M10" s="202"/>
      <c r="N10" s="14"/>
      <c r="O10" s="14"/>
      <c r="P10" s="14"/>
      <c r="Q10" s="14"/>
      <c r="R10" s="202"/>
      <c r="S10" s="202"/>
      <c r="T10" s="14"/>
    </row>
    <row r="11" spans="1:20">
      <c r="A11" s="267" t="s">
        <v>416</v>
      </c>
      <c r="B11" s="5"/>
      <c r="C11" s="5"/>
      <c r="D11" s="5"/>
      <c r="E11" s="5"/>
      <c r="F11" s="5"/>
      <c r="G11" s="153"/>
      <c r="H11" s="5"/>
      <c r="I11" s="14"/>
      <c r="J11" s="14"/>
      <c r="K11" s="14"/>
      <c r="L11" s="14"/>
      <c r="M11" s="202"/>
      <c r="N11" s="14"/>
      <c r="O11" s="14"/>
      <c r="P11" s="14"/>
      <c r="Q11" s="14"/>
      <c r="R11" s="202"/>
      <c r="S11" s="202"/>
      <c r="T11" s="14"/>
    </row>
    <row r="12" spans="1:20">
      <c r="A12" s="267" t="s">
        <v>417</v>
      </c>
      <c r="B12" s="5"/>
      <c r="C12" s="5"/>
      <c r="D12" s="5"/>
      <c r="E12" s="5"/>
      <c r="F12" s="5"/>
      <c r="G12" s="153"/>
      <c r="H12" s="5"/>
      <c r="I12" s="14"/>
      <c r="J12" s="14"/>
      <c r="K12" s="14"/>
      <c r="L12" s="14"/>
      <c r="M12" s="202"/>
      <c r="N12" s="14"/>
      <c r="O12" s="14"/>
      <c r="P12" s="14"/>
      <c r="Q12" s="14"/>
      <c r="R12" s="202"/>
      <c r="S12" s="202"/>
      <c r="T12" s="14"/>
    </row>
    <row r="13" spans="1:20">
      <c r="A13" s="267" t="s">
        <v>418</v>
      </c>
      <c r="B13" s="5"/>
      <c r="C13" s="5"/>
      <c r="D13" s="5"/>
      <c r="E13" s="5"/>
      <c r="F13" s="5"/>
      <c r="G13" s="153"/>
      <c r="H13" s="5"/>
      <c r="I13" s="14"/>
      <c r="J13" s="14"/>
      <c r="K13" s="14"/>
      <c r="L13" s="14"/>
      <c r="M13" s="202"/>
      <c r="N13" s="14"/>
      <c r="O13" s="14"/>
      <c r="P13" s="14"/>
      <c r="Q13" s="14"/>
      <c r="R13" s="202"/>
      <c r="S13" s="202"/>
      <c r="T13" s="14"/>
    </row>
    <row r="14" spans="1:20">
      <c r="A14" s="267" t="s">
        <v>419</v>
      </c>
      <c r="B14" s="5"/>
      <c r="C14" s="5"/>
      <c r="D14" s="5"/>
      <c r="E14" s="5"/>
      <c r="F14" s="5"/>
      <c r="G14" s="153"/>
      <c r="H14" s="5"/>
      <c r="I14" s="14"/>
      <c r="J14" s="14"/>
      <c r="K14" s="14"/>
      <c r="L14" s="14"/>
      <c r="M14" s="202"/>
      <c r="N14" s="14"/>
      <c r="O14" s="14"/>
      <c r="P14" s="14"/>
      <c r="Q14" s="14"/>
      <c r="R14" s="202"/>
      <c r="S14" s="202"/>
      <c r="T14" s="14"/>
    </row>
    <row r="15" spans="1:20">
      <c r="A15" s="267" t="s">
        <v>420</v>
      </c>
      <c r="B15" s="5"/>
      <c r="C15" s="5"/>
      <c r="D15" s="5"/>
      <c r="E15" s="5"/>
      <c r="F15" s="5"/>
      <c r="G15" s="153"/>
      <c r="H15" s="5"/>
      <c r="I15" s="14"/>
      <c r="J15" s="14"/>
      <c r="K15" s="14"/>
      <c r="L15" s="14"/>
      <c r="M15" s="202"/>
      <c r="N15" s="14"/>
      <c r="O15" s="14"/>
      <c r="P15" s="14"/>
      <c r="Q15" s="14"/>
      <c r="R15" s="202"/>
      <c r="S15" s="202"/>
      <c r="T15" s="14"/>
    </row>
    <row r="16" spans="1:20">
      <c r="A16" s="267" t="s">
        <v>421</v>
      </c>
      <c r="B16" s="5"/>
      <c r="C16" s="5"/>
      <c r="D16" s="5"/>
      <c r="E16" s="5"/>
      <c r="F16" s="5"/>
      <c r="G16" s="153"/>
      <c r="H16" s="5"/>
      <c r="I16" s="14"/>
      <c r="J16" s="14"/>
      <c r="K16" s="14"/>
      <c r="L16" s="14"/>
      <c r="M16" s="202"/>
      <c r="N16" s="14"/>
      <c r="O16" s="14"/>
      <c r="P16" s="14"/>
      <c r="Q16" s="14"/>
      <c r="R16" s="202"/>
      <c r="S16" s="202"/>
      <c r="T16" s="14"/>
    </row>
    <row r="17" spans="1:20">
      <c r="A17" s="267" t="s">
        <v>422</v>
      </c>
      <c r="B17" s="5"/>
      <c r="C17" s="5"/>
      <c r="D17" s="5"/>
      <c r="E17" s="5"/>
      <c r="F17" s="5"/>
      <c r="G17" s="153"/>
      <c r="H17" s="5"/>
      <c r="I17" s="14"/>
      <c r="J17" s="14"/>
      <c r="K17" s="14"/>
      <c r="L17" s="14"/>
      <c r="M17" s="202"/>
      <c r="N17" s="14"/>
      <c r="O17" s="14"/>
      <c r="P17" s="14"/>
      <c r="Q17" s="14"/>
      <c r="R17" s="202"/>
      <c r="S17" s="202"/>
      <c r="T17" s="14"/>
    </row>
    <row r="18" spans="1:20">
      <c r="A18" s="267" t="s">
        <v>423</v>
      </c>
      <c r="B18" s="5"/>
      <c r="C18" s="5"/>
      <c r="D18" s="5"/>
      <c r="E18" s="5"/>
      <c r="F18" s="5"/>
      <c r="G18" s="153"/>
      <c r="H18" s="5"/>
      <c r="I18" s="14"/>
      <c r="J18" s="14"/>
      <c r="K18" s="14"/>
      <c r="L18" s="14"/>
      <c r="M18" s="202"/>
      <c r="N18" s="14"/>
      <c r="O18" s="14"/>
      <c r="P18" s="14"/>
      <c r="Q18" s="14"/>
      <c r="R18" s="202"/>
      <c r="S18" s="202"/>
      <c r="T18" s="14"/>
    </row>
    <row r="19" spans="1:20">
      <c r="A19" s="267" t="s">
        <v>424</v>
      </c>
      <c r="B19" s="5"/>
      <c r="C19" s="5"/>
      <c r="D19" s="5"/>
      <c r="E19" s="5"/>
      <c r="F19" s="5"/>
      <c r="G19" s="153"/>
      <c r="H19" s="5"/>
      <c r="I19" s="14"/>
      <c r="J19" s="14"/>
      <c r="K19" s="14"/>
      <c r="L19" s="14"/>
      <c r="M19" s="202"/>
      <c r="N19" s="14"/>
      <c r="O19" s="14"/>
      <c r="P19" s="14"/>
      <c r="Q19" s="14"/>
      <c r="R19" s="202"/>
      <c r="S19" s="202"/>
      <c r="T19" s="14"/>
    </row>
    <row r="20" spans="1:20">
      <c r="A20" s="267" t="s">
        <v>425</v>
      </c>
      <c r="B20" s="5"/>
      <c r="C20" s="5"/>
      <c r="D20" s="5"/>
      <c r="E20" s="5"/>
      <c r="F20" s="5"/>
      <c r="G20" s="153"/>
      <c r="H20" s="5"/>
      <c r="I20" s="14"/>
      <c r="J20" s="14"/>
      <c r="K20" s="14"/>
      <c r="L20" s="14"/>
      <c r="M20" s="202"/>
      <c r="N20" s="14"/>
      <c r="O20" s="14"/>
      <c r="P20" s="14"/>
      <c r="Q20" s="14"/>
      <c r="R20" s="202"/>
      <c r="S20" s="202"/>
      <c r="T20" s="14"/>
    </row>
    <row r="21" spans="1:20">
      <c r="A21" s="267" t="s">
        <v>426</v>
      </c>
      <c r="B21" s="5"/>
      <c r="C21" s="5"/>
      <c r="D21" s="5"/>
      <c r="E21" s="5"/>
      <c r="F21" s="5"/>
      <c r="G21" s="153"/>
      <c r="H21" s="5"/>
      <c r="I21" s="14"/>
      <c r="J21" s="14"/>
      <c r="K21" s="14"/>
      <c r="L21" s="14"/>
      <c r="M21" s="202"/>
      <c r="N21" s="14"/>
      <c r="O21" s="14"/>
      <c r="P21" s="14"/>
      <c r="Q21" s="14"/>
      <c r="R21" s="202"/>
      <c r="S21" s="202"/>
      <c r="T21" s="14"/>
    </row>
    <row r="22" spans="1:20">
      <c r="A22" s="267" t="s">
        <v>427</v>
      </c>
      <c r="B22" s="5"/>
      <c r="C22" s="5"/>
      <c r="D22" s="5"/>
      <c r="E22" s="5"/>
      <c r="F22" s="5"/>
      <c r="G22" s="153"/>
      <c r="H22" s="5"/>
      <c r="I22" s="14"/>
      <c r="J22" s="14"/>
      <c r="K22" s="14"/>
      <c r="L22" s="14"/>
      <c r="M22" s="202"/>
      <c r="N22" s="14"/>
      <c r="O22" s="14"/>
      <c r="P22" s="14"/>
      <c r="Q22" s="14"/>
      <c r="R22" s="202"/>
      <c r="S22" s="202"/>
      <c r="T22" s="14"/>
    </row>
    <row r="23" spans="1:20">
      <c r="A23" s="267" t="s">
        <v>428</v>
      </c>
      <c r="B23" s="5"/>
      <c r="C23" s="5"/>
      <c r="D23" s="5"/>
      <c r="E23" s="5"/>
      <c r="F23" s="5"/>
      <c r="G23" s="153"/>
      <c r="H23" s="5"/>
      <c r="I23" s="14"/>
      <c r="J23" s="14"/>
      <c r="K23" s="14"/>
      <c r="L23" s="14"/>
      <c r="M23" s="202"/>
      <c r="N23" s="14"/>
      <c r="O23" s="14"/>
      <c r="P23" s="14"/>
      <c r="Q23" s="14"/>
      <c r="R23" s="202"/>
      <c r="S23" s="202"/>
      <c r="T23" s="14"/>
    </row>
    <row r="24" spans="1:20">
      <c r="A24" s="267" t="s">
        <v>429</v>
      </c>
      <c r="B24" s="5"/>
      <c r="C24" s="5"/>
      <c r="D24" s="5"/>
      <c r="E24" s="5"/>
      <c r="F24" s="5"/>
      <c r="G24" s="153"/>
      <c r="H24" s="5"/>
      <c r="I24" s="14"/>
      <c r="J24" s="14"/>
      <c r="K24" s="14"/>
      <c r="L24" s="14"/>
      <c r="M24" s="202"/>
      <c r="N24" s="14"/>
      <c r="O24" s="14"/>
      <c r="P24" s="14"/>
      <c r="Q24" s="14"/>
      <c r="R24" s="202"/>
      <c r="S24" s="202"/>
      <c r="T24" s="14"/>
    </row>
    <row r="25" spans="1:20">
      <c r="A25" s="267" t="s">
        <v>430</v>
      </c>
      <c r="B25" s="5"/>
      <c r="C25" s="5"/>
      <c r="D25" s="5"/>
      <c r="E25" s="5"/>
      <c r="F25" s="5"/>
      <c r="G25" s="153"/>
      <c r="H25" s="5"/>
      <c r="I25" s="14"/>
      <c r="J25" s="14"/>
      <c r="K25" s="14"/>
      <c r="L25" s="14"/>
      <c r="M25" s="202"/>
      <c r="N25" s="205"/>
      <c r="O25" s="205"/>
      <c r="P25" s="14"/>
      <c r="Q25" s="14"/>
      <c r="R25" s="202"/>
      <c r="S25" s="202"/>
      <c r="T25" s="14"/>
    </row>
    <row r="26" spans="1:20">
      <c r="A26" s="267" t="s">
        <v>431</v>
      </c>
      <c r="B26" s="5"/>
      <c r="C26" s="5"/>
      <c r="D26" s="5"/>
      <c r="E26" s="5"/>
      <c r="F26" s="5"/>
      <c r="G26" s="153"/>
      <c r="H26" s="5"/>
      <c r="I26" s="14"/>
      <c r="J26" s="14"/>
      <c r="K26" s="14"/>
      <c r="L26" s="14"/>
      <c r="M26" s="202"/>
      <c r="N26" s="205"/>
      <c r="O26" s="205"/>
      <c r="P26" s="14"/>
      <c r="Q26" s="14"/>
      <c r="R26" s="202"/>
      <c r="S26" s="202"/>
      <c r="T26" s="14"/>
    </row>
    <row r="27" spans="1:20">
      <c r="A27" s="267" t="s">
        <v>432</v>
      </c>
      <c r="B27" s="5"/>
      <c r="C27" s="5"/>
      <c r="D27" s="5"/>
      <c r="E27" s="5"/>
      <c r="F27" s="5"/>
      <c r="G27" s="153"/>
      <c r="H27" s="5"/>
      <c r="I27" s="14"/>
      <c r="J27" s="14"/>
      <c r="K27" s="14"/>
      <c r="L27" s="14"/>
      <c r="M27" s="202"/>
      <c r="N27" s="205"/>
      <c r="O27" s="205"/>
      <c r="P27" s="14"/>
      <c r="Q27" s="14"/>
      <c r="R27" s="202"/>
      <c r="S27" s="202"/>
      <c r="T27" s="14"/>
    </row>
    <row r="28" spans="1:20">
      <c r="A28" s="267" t="s">
        <v>433</v>
      </c>
      <c r="B28" s="5"/>
      <c r="C28" s="5"/>
      <c r="D28" s="5"/>
      <c r="E28" s="5"/>
      <c r="F28" s="5"/>
      <c r="G28" s="153"/>
      <c r="H28" s="5"/>
      <c r="I28" s="14"/>
      <c r="J28" s="14"/>
      <c r="K28" s="14"/>
      <c r="L28" s="14"/>
      <c r="M28" s="202"/>
      <c r="N28" s="205"/>
      <c r="O28" s="205"/>
      <c r="P28" s="14"/>
      <c r="Q28" s="14"/>
      <c r="R28" s="202"/>
      <c r="S28" s="202"/>
      <c r="T28" s="14"/>
    </row>
    <row r="29" spans="1:20">
      <c r="A29" s="267" t="s">
        <v>434</v>
      </c>
      <c r="B29" s="5"/>
      <c r="C29" s="5"/>
      <c r="D29" s="5"/>
      <c r="E29" s="5"/>
      <c r="F29" s="5"/>
      <c r="G29" s="153"/>
      <c r="H29" s="5"/>
      <c r="I29" s="14"/>
      <c r="J29" s="14"/>
      <c r="K29" s="14"/>
      <c r="L29" s="14"/>
      <c r="M29" s="202"/>
      <c r="N29" s="205"/>
      <c r="O29" s="205"/>
      <c r="P29" s="14"/>
      <c r="Q29" s="14"/>
      <c r="R29" s="202"/>
      <c r="S29" s="202"/>
      <c r="T29" s="14"/>
    </row>
    <row r="30" spans="1:20">
      <c r="A30" s="267" t="s">
        <v>435</v>
      </c>
      <c r="B30" s="5"/>
      <c r="C30" s="5"/>
      <c r="D30" s="5"/>
      <c r="E30" s="5"/>
      <c r="F30" s="5"/>
      <c r="G30" s="153"/>
      <c r="H30" s="5"/>
      <c r="I30" s="14"/>
      <c r="J30" s="14"/>
      <c r="K30" s="14"/>
      <c r="L30" s="14"/>
      <c r="M30" s="202"/>
      <c r="N30" s="205"/>
      <c r="O30" s="205"/>
      <c r="P30" s="14"/>
      <c r="Q30" s="14"/>
      <c r="R30" s="202"/>
      <c r="S30" s="202"/>
      <c r="T30" s="14"/>
    </row>
    <row r="31" spans="1:20">
      <c r="A31" s="267" t="s">
        <v>436</v>
      </c>
      <c r="B31" s="5"/>
      <c r="C31" s="5"/>
      <c r="D31" s="5"/>
      <c r="E31" s="5"/>
      <c r="F31" s="5"/>
      <c r="G31" s="153"/>
      <c r="H31" s="5"/>
      <c r="I31" s="14"/>
      <c r="J31" s="14"/>
      <c r="K31" s="14"/>
      <c r="L31" s="14"/>
      <c r="M31" s="202"/>
      <c r="N31" s="205"/>
      <c r="O31" s="205"/>
      <c r="P31" s="14"/>
      <c r="Q31" s="14"/>
      <c r="R31" s="202"/>
      <c r="S31" s="202"/>
      <c r="T31" s="14"/>
    </row>
    <row r="32" spans="1:20">
      <c r="A32" s="267" t="s">
        <v>437</v>
      </c>
      <c r="B32" s="5"/>
      <c r="C32" s="5"/>
      <c r="D32" s="5"/>
      <c r="E32" s="5"/>
      <c r="F32" s="5"/>
      <c r="G32" s="153"/>
      <c r="H32" s="5"/>
      <c r="I32" s="14"/>
      <c r="J32" s="14"/>
      <c r="K32" s="14"/>
      <c r="L32" s="14"/>
      <c r="M32" s="202"/>
      <c r="N32" s="205"/>
      <c r="O32" s="205"/>
      <c r="P32" s="14"/>
      <c r="Q32" s="14"/>
      <c r="R32" s="202"/>
      <c r="S32" s="202"/>
      <c r="T32" s="14"/>
    </row>
    <row r="33" spans="1:20">
      <c r="A33" s="267" t="s">
        <v>438</v>
      </c>
      <c r="B33" s="5"/>
      <c r="C33" s="5"/>
      <c r="D33" s="5"/>
      <c r="E33" s="5"/>
      <c r="F33" s="5"/>
      <c r="G33" s="153"/>
      <c r="H33" s="5"/>
      <c r="I33" s="14"/>
      <c r="J33" s="14"/>
      <c r="K33" s="14"/>
      <c r="L33" s="14"/>
      <c r="M33" s="202"/>
      <c r="N33" s="205"/>
      <c r="O33" s="205"/>
      <c r="P33" s="14"/>
      <c r="Q33" s="14"/>
      <c r="R33" s="202"/>
      <c r="S33" s="202"/>
      <c r="T33" s="14"/>
    </row>
    <row r="34" spans="1:20">
      <c r="A34" s="267" t="s">
        <v>439</v>
      </c>
      <c r="B34" s="5"/>
      <c r="C34" s="5"/>
      <c r="D34" s="5"/>
      <c r="E34" s="5"/>
      <c r="F34" s="5"/>
      <c r="G34" s="153"/>
      <c r="H34" s="5"/>
      <c r="I34" s="14"/>
      <c r="J34" s="14"/>
      <c r="K34" s="14"/>
      <c r="L34" s="14"/>
      <c r="M34" s="202"/>
      <c r="N34" s="205"/>
      <c r="O34" s="205"/>
      <c r="P34" s="14"/>
      <c r="Q34" s="14"/>
      <c r="R34" s="202"/>
      <c r="S34" s="202"/>
      <c r="T34" s="14"/>
    </row>
    <row r="35" spans="1:20">
      <c r="A35" s="267" t="s">
        <v>440</v>
      </c>
      <c r="B35" s="5"/>
      <c r="C35" s="5"/>
      <c r="D35" s="5"/>
      <c r="E35" s="5"/>
      <c r="F35" s="5"/>
      <c r="G35" s="153"/>
      <c r="H35" s="5"/>
      <c r="I35" s="14"/>
      <c r="J35" s="14"/>
      <c r="K35" s="14"/>
      <c r="L35" s="14"/>
      <c r="M35" s="202"/>
      <c r="N35" s="233"/>
      <c r="O35" s="234"/>
      <c r="P35" s="235"/>
      <c r="Q35" s="14"/>
      <c r="R35" s="202"/>
      <c r="S35" s="202"/>
      <c r="T35" s="14"/>
    </row>
    <row r="36" spans="1:20">
      <c r="A36" s="267" t="s">
        <v>441</v>
      </c>
      <c r="B36" s="5"/>
      <c r="C36" s="5"/>
      <c r="D36" s="5"/>
      <c r="E36" s="5"/>
      <c r="F36" s="5"/>
      <c r="G36" s="153"/>
      <c r="H36" s="5"/>
      <c r="I36" s="14"/>
      <c r="J36" s="14"/>
      <c r="K36" s="14"/>
      <c r="L36" s="14"/>
      <c r="M36" s="202"/>
      <c r="N36" s="236"/>
      <c r="O36" s="237"/>
      <c r="P36" s="208"/>
      <c r="Q36" s="14"/>
      <c r="R36" s="202"/>
      <c r="S36" s="202"/>
      <c r="T36" s="14"/>
    </row>
    <row r="37" spans="1:20">
      <c r="A37" s="267" t="s">
        <v>442</v>
      </c>
      <c r="B37" s="5"/>
      <c r="C37" s="5"/>
      <c r="D37" s="5"/>
      <c r="E37" s="5"/>
      <c r="F37" s="5"/>
      <c r="G37" s="153"/>
      <c r="H37" s="5"/>
      <c r="I37" s="14"/>
      <c r="J37" s="14"/>
      <c r="K37" s="14"/>
      <c r="L37" s="14"/>
      <c r="M37" s="202"/>
      <c r="N37" s="236"/>
      <c r="O37" s="237"/>
      <c r="P37" s="208"/>
      <c r="Q37" s="14"/>
      <c r="R37" s="202"/>
      <c r="S37" s="202"/>
      <c r="T37" s="14"/>
    </row>
    <row r="38" spans="1:20">
      <c r="A38" s="267" t="s">
        <v>443</v>
      </c>
      <c r="B38" s="5"/>
      <c r="C38" s="5"/>
      <c r="D38" s="5"/>
      <c r="E38" s="5"/>
      <c r="F38" s="5"/>
      <c r="G38" s="153"/>
      <c r="H38" s="5"/>
      <c r="I38" s="14"/>
      <c r="J38" s="14"/>
      <c r="K38" s="14"/>
      <c r="L38" s="14"/>
      <c r="M38" s="202"/>
      <c r="N38" s="236"/>
      <c r="O38" s="237"/>
      <c r="P38" s="208"/>
      <c r="Q38" s="14"/>
      <c r="R38" s="202"/>
      <c r="S38" s="202"/>
      <c r="T38" s="14"/>
    </row>
    <row r="39" spans="1:20">
      <c r="A39" s="267" t="s">
        <v>444</v>
      </c>
      <c r="B39" s="5"/>
      <c r="C39" s="5"/>
      <c r="D39" s="5"/>
      <c r="E39" s="5"/>
      <c r="F39" s="5"/>
      <c r="G39" s="153"/>
      <c r="H39" s="5"/>
      <c r="I39" s="14"/>
      <c r="J39" s="14"/>
      <c r="K39" s="14"/>
      <c r="L39" s="14"/>
      <c r="M39" s="202"/>
      <c r="N39" s="236"/>
      <c r="O39" s="237"/>
      <c r="P39" s="208"/>
      <c r="Q39" s="14"/>
      <c r="R39" s="202"/>
      <c r="S39" s="202"/>
      <c r="T39" s="14"/>
    </row>
    <row r="40" spans="1:20">
      <c r="A40" s="267" t="s">
        <v>445</v>
      </c>
      <c r="B40" s="5"/>
      <c r="C40" s="5"/>
      <c r="D40" s="5"/>
      <c r="E40" s="5"/>
      <c r="F40" s="5"/>
      <c r="G40" s="153"/>
      <c r="H40" s="5"/>
      <c r="I40" s="14"/>
      <c r="J40" s="14"/>
      <c r="K40" s="14"/>
      <c r="L40" s="14"/>
      <c r="M40" s="202"/>
      <c r="N40" s="236"/>
      <c r="O40" s="237"/>
      <c r="P40" s="208"/>
      <c r="Q40" s="14"/>
      <c r="R40" s="202"/>
      <c r="S40" s="202"/>
      <c r="T40" s="14"/>
    </row>
    <row r="41" spans="1:20">
      <c r="A41" s="267" t="s">
        <v>446</v>
      </c>
      <c r="B41" s="5"/>
      <c r="C41" s="5"/>
      <c r="D41" s="5"/>
      <c r="E41" s="5"/>
      <c r="F41" s="5"/>
      <c r="G41" s="153"/>
      <c r="H41" s="5"/>
      <c r="I41" s="14"/>
      <c r="J41" s="14"/>
      <c r="K41" s="14"/>
      <c r="L41" s="14"/>
      <c r="M41" s="202"/>
      <c r="N41" s="236"/>
      <c r="O41" s="237"/>
      <c r="P41" s="208"/>
      <c r="Q41" s="14"/>
      <c r="R41" s="202"/>
      <c r="S41" s="202"/>
      <c r="T41" s="14"/>
    </row>
    <row r="42" spans="1:20">
      <c r="A42" s="267" t="s">
        <v>447</v>
      </c>
      <c r="B42" s="5"/>
      <c r="C42" s="5"/>
      <c r="D42" s="5"/>
      <c r="E42" s="5"/>
      <c r="F42" s="5"/>
      <c r="G42" s="153"/>
      <c r="H42" s="5"/>
      <c r="I42" s="14"/>
      <c r="J42" s="14"/>
      <c r="K42" s="14"/>
      <c r="L42" s="14"/>
      <c r="M42" s="202"/>
      <c r="N42" s="236"/>
      <c r="O42" s="237"/>
      <c r="P42" s="208"/>
      <c r="Q42" s="14"/>
      <c r="R42" s="202"/>
      <c r="S42" s="202"/>
      <c r="T42" s="14"/>
    </row>
    <row r="43" spans="1:20">
      <c r="A43" s="267" t="s">
        <v>448</v>
      </c>
      <c r="B43" s="5"/>
      <c r="C43" s="5"/>
      <c r="D43" s="5"/>
      <c r="E43" s="5"/>
      <c r="F43" s="5"/>
      <c r="G43" s="153"/>
      <c r="H43" s="5"/>
      <c r="I43" s="14"/>
      <c r="J43" s="14"/>
      <c r="K43" s="14"/>
      <c r="L43" s="14"/>
      <c r="M43" s="202"/>
      <c r="N43" s="236"/>
      <c r="O43" s="237"/>
      <c r="P43" s="208"/>
      <c r="Q43" s="14"/>
      <c r="R43" s="202"/>
      <c r="S43" s="202"/>
      <c r="T43" s="14"/>
    </row>
    <row r="44" spans="1:20">
      <c r="A44" s="267" t="s">
        <v>449</v>
      </c>
      <c r="B44" s="5"/>
      <c r="C44" s="5"/>
      <c r="D44" s="5"/>
      <c r="E44" s="5"/>
      <c r="F44" s="5"/>
      <c r="G44" s="153"/>
      <c r="H44" s="5"/>
      <c r="I44" s="14"/>
      <c r="J44" s="14"/>
      <c r="K44" s="14"/>
      <c r="L44" s="14"/>
      <c r="M44" s="202"/>
      <c r="N44" s="236"/>
      <c r="O44" s="237"/>
      <c r="P44" s="208"/>
      <c r="Q44" s="14"/>
      <c r="R44" s="202"/>
      <c r="S44" s="202"/>
      <c r="T44" s="14"/>
    </row>
    <row r="45" spans="1:20">
      <c r="A45" s="267" t="s">
        <v>450</v>
      </c>
      <c r="B45" s="5"/>
      <c r="C45" s="5"/>
      <c r="D45" s="5"/>
      <c r="E45" s="5"/>
      <c r="F45" s="5"/>
      <c r="G45" s="153"/>
      <c r="H45" s="5"/>
      <c r="I45" s="14"/>
      <c r="J45" s="14"/>
      <c r="K45" s="14"/>
      <c r="L45" s="14"/>
      <c r="M45" s="202"/>
      <c r="N45" s="205"/>
      <c r="O45" s="205"/>
      <c r="P45" s="14"/>
      <c r="Q45" s="14"/>
      <c r="R45" s="202"/>
      <c r="S45" s="202"/>
      <c r="T45" s="14"/>
    </row>
    <row r="46" spans="1:20">
      <c r="A46" s="267" t="s">
        <v>451</v>
      </c>
      <c r="B46" s="5"/>
      <c r="C46" s="5"/>
      <c r="D46" s="5"/>
      <c r="E46" s="5"/>
      <c r="F46" s="5"/>
      <c r="G46" s="153"/>
      <c r="H46" s="5"/>
      <c r="I46" s="14"/>
      <c r="J46" s="14"/>
      <c r="K46" s="14"/>
      <c r="L46" s="14"/>
      <c r="M46" s="202"/>
      <c r="N46" s="205"/>
      <c r="O46" s="205"/>
      <c r="P46" s="14"/>
      <c r="Q46" s="14"/>
      <c r="R46" s="202"/>
      <c r="S46" s="202"/>
      <c r="T46" s="14"/>
    </row>
    <row r="47" spans="1:20">
      <c r="A47" s="267" t="s">
        <v>452</v>
      </c>
      <c r="B47" s="5"/>
      <c r="C47" s="5"/>
      <c r="D47" s="5"/>
      <c r="E47" s="5"/>
      <c r="F47" s="5"/>
      <c r="G47" s="153"/>
      <c r="H47" s="5"/>
      <c r="I47" s="14"/>
      <c r="J47" s="14"/>
      <c r="K47" s="14"/>
      <c r="L47" s="14"/>
      <c r="M47" s="202"/>
      <c r="N47" s="205"/>
      <c r="O47" s="205"/>
      <c r="P47" s="14"/>
      <c r="Q47" s="14"/>
      <c r="R47" s="202"/>
      <c r="S47" s="202"/>
      <c r="T47" s="14"/>
    </row>
    <row r="48" spans="1:20">
      <c r="A48" s="267" t="s">
        <v>453</v>
      </c>
      <c r="B48" s="5"/>
      <c r="C48" s="5"/>
      <c r="D48" s="5"/>
      <c r="E48" s="5"/>
      <c r="F48" s="5"/>
      <c r="G48" s="153"/>
      <c r="H48" s="5"/>
      <c r="I48" s="14"/>
      <c r="J48" s="14"/>
      <c r="K48" s="14"/>
      <c r="L48" s="14"/>
      <c r="M48" s="202"/>
      <c r="N48" s="205"/>
      <c r="O48" s="205"/>
      <c r="P48" s="14"/>
      <c r="Q48" s="14"/>
      <c r="R48" s="202"/>
      <c r="S48" s="202"/>
      <c r="T48" s="14"/>
    </row>
    <row r="49" spans="1:20">
      <c r="A49" s="267" t="s">
        <v>454</v>
      </c>
      <c r="B49" s="5"/>
      <c r="C49" s="5"/>
      <c r="D49" s="5"/>
      <c r="E49" s="5"/>
      <c r="F49" s="5"/>
      <c r="G49" s="153"/>
      <c r="H49" s="5"/>
      <c r="I49" s="14"/>
      <c r="J49" s="14"/>
      <c r="K49" s="14"/>
      <c r="L49" s="14"/>
      <c r="M49" s="202"/>
      <c r="N49" s="205"/>
      <c r="O49" s="205"/>
      <c r="P49" s="14"/>
      <c r="Q49" s="14"/>
      <c r="R49" s="202"/>
      <c r="S49" s="202"/>
      <c r="T49" s="14"/>
    </row>
    <row r="50" spans="1:20">
      <c r="A50" s="267" t="s">
        <v>455</v>
      </c>
      <c r="B50" s="5"/>
      <c r="C50" s="5"/>
      <c r="D50" s="5"/>
      <c r="E50" s="5"/>
      <c r="F50" s="5"/>
      <c r="G50" s="153"/>
      <c r="H50" s="5"/>
      <c r="I50" s="14"/>
      <c r="J50" s="14"/>
      <c r="K50" s="14"/>
      <c r="L50" s="14"/>
      <c r="M50" s="202"/>
      <c r="N50" s="205"/>
      <c r="O50" s="205"/>
      <c r="P50" s="14"/>
      <c r="Q50" s="14"/>
      <c r="R50" s="202"/>
      <c r="S50" s="202"/>
      <c r="T50" s="14"/>
    </row>
    <row r="51" spans="1:20">
      <c r="A51" s="267" t="s">
        <v>456</v>
      </c>
      <c r="B51" s="5"/>
      <c r="C51" s="5"/>
      <c r="D51" s="5"/>
      <c r="E51" s="5"/>
      <c r="F51" s="5"/>
      <c r="G51" s="153"/>
      <c r="H51" s="5"/>
      <c r="I51" s="14"/>
      <c r="J51" s="14"/>
      <c r="K51" s="14"/>
      <c r="L51" s="14"/>
      <c r="M51" s="202"/>
      <c r="N51" s="205"/>
      <c r="O51" s="205"/>
      <c r="P51" s="14"/>
      <c r="Q51" s="14"/>
      <c r="R51" s="202"/>
      <c r="S51" s="202"/>
      <c r="T51" s="14"/>
    </row>
    <row r="52" spans="1:20">
      <c r="A52" s="267" t="s">
        <v>457</v>
      </c>
      <c r="B52" s="5"/>
      <c r="C52" s="5"/>
      <c r="D52" s="5"/>
      <c r="E52" s="5"/>
      <c r="F52" s="5"/>
      <c r="G52" s="153"/>
      <c r="H52" s="5"/>
      <c r="I52" s="14"/>
      <c r="J52" s="14"/>
      <c r="K52" s="14"/>
      <c r="L52" s="14"/>
      <c r="M52" s="202"/>
      <c r="N52" s="205"/>
      <c r="O52" s="205"/>
      <c r="P52" s="14"/>
      <c r="Q52" s="14"/>
      <c r="R52" s="202"/>
      <c r="S52" s="202"/>
      <c r="T52" s="14"/>
    </row>
    <row r="53" spans="1:20">
      <c r="A53" s="267" t="s">
        <v>458</v>
      </c>
      <c r="B53" s="5"/>
      <c r="C53" s="5"/>
      <c r="D53" s="5"/>
      <c r="E53" s="5"/>
      <c r="F53" s="5"/>
      <c r="G53" s="153"/>
      <c r="H53" s="5"/>
      <c r="I53" s="14"/>
      <c r="J53" s="14"/>
      <c r="K53" s="14"/>
      <c r="L53" s="14"/>
      <c r="M53" s="202"/>
      <c r="N53" s="205"/>
      <c r="O53" s="205"/>
      <c r="P53" s="14"/>
      <c r="Q53" s="14"/>
      <c r="R53" s="202"/>
      <c r="S53" s="202"/>
      <c r="T53" s="14"/>
    </row>
    <row r="54" spans="1:20">
      <c r="A54" s="267" t="s">
        <v>459</v>
      </c>
      <c r="B54" s="5"/>
      <c r="C54" s="5"/>
      <c r="D54" s="7"/>
      <c r="E54" s="5"/>
      <c r="F54" s="5"/>
      <c r="G54" s="153"/>
      <c r="H54" s="5"/>
      <c r="I54" s="14"/>
      <c r="J54" s="14"/>
      <c r="K54" s="14"/>
      <c r="L54" s="14"/>
      <c r="M54" s="202"/>
      <c r="N54" s="205"/>
      <c r="O54" s="205"/>
      <c r="P54" s="14"/>
      <c r="Q54" s="14"/>
      <c r="R54" s="202"/>
      <c r="S54" s="202"/>
      <c r="T54" s="14"/>
    </row>
    <row r="55" spans="1:20">
      <c r="A55" s="267" t="s">
        <v>460</v>
      </c>
      <c r="B55" s="5"/>
      <c r="C55" s="5"/>
      <c r="D55" s="7"/>
      <c r="E55" s="5"/>
      <c r="F55" s="5"/>
      <c r="G55" s="153"/>
      <c r="H55" s="5"/>
      <c r="I55" s="14"/>
      <c r="J55" s="14"/>
      <c r="K55" s="14"/>
      <c r="L55" s="14"/>
      <c r="M55" s="202"/>
      <c r="N55" s="205"/>
      <c r="O55" s="205"/>
      <c r="P55" s="14"/>
      <c r="Q55" s="14"/>
      <c r="R55" s="202"/>
      <c r="S55" s="202"/>
      <c r="T55" s="14"/>
    </row>
    <row r="56" spans="1:20">
      <c r="A56" s="267" t="s">
        <v>461</v>
      </c>
      <c r="B56" s="5"/>
      <c r="C56" s="5"/>
      <c r="D56" s="7"/>
      <c r="E56" s="5"/>
      <c r="F56" s="5"/>
      <c r="G56" s="153"/>
      <c r="H56" s="5"/>
      <c r="I56" s="14"/>
      <c r="J56" s="14"/>
      <c r="K56" s="14"/>
      <c r="L56" s="14"/>
      <c r="M56" s="202"/>
      <c r="N56" s="205"/>
      <c r="O56" s="205"/>
      <c r="P56" s="14"/>
      <c r="Q56" s="14"/>
      <c r="R56" s="202"/>
      <c r="S56" s="202"/>
      <c r="T56" s="14"/>
    </row>
    <row r="57" spans="1:20">
      <c r="A57" s="267" t="s">
        <v>462</v>
      </c>
      <c r="B57" s="5"/>
      <c r="C57" s="5"/>
      <c r="D57" s="7"/>
      <c r="E57" s="5"/>
      <c r="F57" s="5"/>
      <c r="G57" s="153"/>
      <c r="H57" s="5"/>
      <c r="I57" s="14"/>
      <c r="J57" s="14"/>
      <c r="K57" s="14"/>
      <c r="L57" s="14"/>
      <c r="M57" s="202"/>
      <c r="N57" s="205"/>
      <c r="O57" s="205"/>
      <c r="P57" s="14"/>
      <c r="Q57" s="14"/>
      <c r="R57" s="202"/>
      <c r="S57" s="202"/>
      <c r="T57" s="14"/>
    </row>
    <row r="58" spans="1:20">
      <c r="A58" s="267" t="s">
        <v>463</v>
      </c>
      <c r="B58" s="5"/>
      <c r="C58" s="5"/>
      <c r="D58" s="7"/>
      <c r="E58" s="5"/>
      <c r="F58" s="5"/>
      <c r="G58" s="153"/>
      <c r="H58" s="5"/>
      <c r="I58" s="14"/>
      <c r="J58" s="14"/>
      <c r="K58" s="14"/>
      <c r="L58" s="14"/>
      <c r="M58" s="202"/>
      <c r="N58" s="205"/>
      <c r="O58" s="205"/>
      <c r="P58" s="14"/>
      <c r="Q58" s="14"/>
      <c r="R58" s="202"/>
      <c r="S58" s="202"/>
      <c r="T58" s="14"/>
    </row>
    <row r="59" spans="1:20">
      <c r="A59" s="267" t="s">
        <v>464</v>
      </c>
      <c r="B59" s="5"/>
      <c r="C59" s="5"/>
      <c r="D59" s="7"/>
      <c r="E59" s="5"/>
      <c r="F59" s="5"/>
      <c r="G59" s="153"/>
      <c r="H59" s="5"/>
      <c r="I59" s="14"/>
      <c r="J59" s="14"/>
      <c r="K59" s="14"/>
      <c r="L59" s="14"/>
      <c r="M59" s="202"/>
      <c r="N59" s="205"/>
      <c r="O59" s="205"/>
      <c r="P59" s="14"/>
      <c r="Q59" s="14"/>
      <c r="R59" s="202"/>
      <c r="S59" s="202"/>
      <c r="T59" s="14"/>
    </row>
    <row r="60" spans="1:20">
      <c r="A60" s="267" t="s">
        <v>465</v>
      </c>
      <c r="B60" s="5"/>
      <c r="C60" s="5"/>
      <c r="D60" s="7"/>
      <c r="E60" s="5"/>
      <c r="F60" s="5"/>
      <c r="G60" s="153"/>
      <c r="H60" s="5"/>
      <c r="I60" s="14"/>
      <c r="J60" s="14"/>
      <c r="K60" s="14"/>
      <c r="L60" s="14"/>
      <c r="M60" s="202"/>
      <c r="N60" s="205"/>
      <c r="O60" s="205"/>
      <c r="P60" s="14"/>
      <c r="Q60" s="14"/>
      <c r="R60" s="202"/>
      <c r="S60" s="202"/>
      <c r="T60" s="14"/>
    </row>
    <row r="61" spans="1:20">
      <c r="A61" s="267" t="s">
        <v>466</v>
      </c>
      <c r="B61" s="5"/>
      <c r="C61" s="5"/>
      <c r="D61" s="7"/>
      <c r="E61" s="5"/>
      <c r="F61" s="5"/>
      <c r="G61" s="153"/>
      <c r="H61" s="5"/>
      <c r="I61" s="14"/>
      <c r="J61" s="14"/>
      <c r="K61" s="14"/>
      <c r="L61" s="14"/>
      <c r="M61" s="202"/>
      <c r="N61" s="205"/>
      <c r="O61" s="205"/>
      <c r="P61" s="14"/>
      <c r="Q61" s="14"/>
      <c r="R61" s="202"/>
      <c r="S61" s="202"/>
      <c r="T61" s="14"/>
    </row>
    <row r="62" spans="1:20">
      <c r="A62" s="267" t="s">
        <v>467</v>
      </c>
      <c r="B62" s="5"/>
      <c r="C62" s="5"/>
      <c r="D62" s="7"/>
      <c r="E62" s="5"/>
      <c r="F62" s="5"/>
      <c r="G62" s="153"/>
      <c r="H62" s="5"/>
      <c r="I62" s="14"/>
      <c r="J62" s="14"/>
      <c r="K62" s="14"/>
      <c r="L62" s="14"/>
      <c r="M62" s="202"/>
      <c r="N62" s="205"/>
      <c r="O62" s="205"/>
      <c r="P62" s="14"/>
      <c r="Q62" s="14"/>
      <c r="R62" s="202"/>
      <c r="S62" s="202"/>
      <c r="T62" s="14"/>
    </row>
    <row r="63" spans="1:20">
      <c r="A63" s="267" t="s">
        <v>468</v>
      </c>
      <c r="B63" s="5"/>
      <c r="C63" s="5"/>
      <c r="D63" s="7"/>
      <c r="E63" s="5"/>
      <c r="F63" s="5"/>
      <c r="G63" s="153"/>
      <c r="H63" s="5"/>
      <c r="I63" s="14"/>
      <c r="J63" s="14"/>
      <c r="K63" s="14"/>
      <c r="L63" s="14"/>
      <c r="M63" s="202"/>
      <c r="N63" s="205"/>
      <c r="O63" s="205"/>
      <c r="P63" s="14"/>
      <c r="Q63" s="14"/>
      <c r="R63" s="202"/>
      <c r="S63" s="202"/>
      <c r="T63" s="14"/>
    </row>
    <row r="64" spans="1:20">
      <c r="A64" s="267" t="s">
        <v>469</v>
      </c>
      <c r="B64" s="5"/>
      <c r="C64" s="5"/>
      <c r="D64" s="5"/>
      <c r="E64" s="5"/>
      <c r="F64" s="5"/>
      <c r="G64" s="153"/>
      <c r="H64" s="5"/>
      <c r="I64" s="14"/>
      <c r="J64" s="14"/>
      <c r="K64" s="14"/>
      <c r="L64" s="14"/>
      <c r="M64" s="202"/>
      <c r="N64" s="205"/>
      <c r="O64" s="205"/>
      <c r="P64" s="14"/>
      <c r="Q64" s="14"/>
      <c r="R64" s="202"/>
      <c r="S64" s="202"/>
      <c r="T64" s="14"/>
    </row>
    <row r="65" spans="1:20">
      <c r="A65" s="267" t="s">
        <v>470</v>
      </c>
      <c r="B65" s="5"/>
      <c r="C65" s="5"/>
      <c r="D65" s="5"/>
      <c r="E65" s="5"/>
      <c r="F65" s="5"/>
      <c r="G65" s="153"/>
      <c r="H65" s="5"/>
      <c r="I65" s="14"/>
      <c r="J65" s="14"/>
      <c r="K65" s="14"/>
      <c r="L65" s="14"/>
      <c r="M65" s="202"/>
      <c r="N65" s="205"/>
      <c r="O65" s="205"/>
      <c r="P65" s="14"/>
      <c r="Q65" s="14"/>
      <c r="R65" s="202"/>
      <c r="S65" s="202"/>
      <c r="T65" s="14"/>
    </row>
    <row r="66" spans="1:20">
      <c r="A66" s="267" t="s">
        <v>471</v>
      </c>
      <c r="B66" s="5"/>
      <c r="C66" s="5"/>
      <c r="D66" s="5"/>
      <c r="E66" s="5"/>
      <c r="F66" s="5"/>
      <c r="G66" s="153"/>
      <c r="H66" s="5"/>
      <c r="I66" s="14"/>
      <c r="J66" s="14"/>
      <c r="K66" s="14"/>
      <c r="L66" s="14"/>
      <c r="M66" s="202"/>
      <c r="N66" s="205"/>
      <c r="O66" s="205"/>
      <c r="P66" s="14"/>
      <c r="Q66" s="14"/>
      <c r="R66" s="202"/>
      <c r="S66" s="202"/>
      <c r="T66" s="14"/>
    </row>
    <row r="67" spans="1:20">
      <c r="A67" s="267" t="s">
        <v>472</v>
      </c>
      <c r="B67" s="5"/>
      <c r="C67" s="5"/>
      <c r="D67" s="5"/>
      <c r="E67" s="5"/>
      <c r="F67" s="5"/>
      <c r="G67" s="153"/>
      <c r="H67" s="5"/>
      <c r="I67" s="14"/>
      <c r="J67" s="14"/>
      <c r="K67" s="14"/>
      <c r="L67" s="14"/>
      <c r="M67" s="202"/>
      <c r="N67" s="205"/>
      <c r="O67" s="205"/>
      <c r="P67" s="14"/>
      <c r="Q67" s="14"/>
      <c r="R67" s="202"/>
      <c r="S67" s="202"/>
      <c r="T67" s="14"/>
    </row>
    <row r="68" spans="1:20">
      <c r="A68" s="267" t="s">
        <v>473</v>
      </c>
      <c r="B68" s="5"/>
      <c r="C68" s="5"/>
      <c r="D68" s="5"/>
      <c r="E68" s="5"/>
      <c r="F68" s="5"/>
      <c r="G68" s="153"/>
      <c r="H68" s="5"/>
      <c r="I68" s="14"/>
      <c r="J68" s="14"/>
      <c r="K68" s="14"/>
      <c r="L68" s="14"/>
      <c r="M68" s="202"/>
      <c r="N68" s="205"/>
      <c r="O68" s="205"/>
      <c r="P68" s="14"/>
      <c r="Q68" s="14"/>
      <c r="R68" s="202"/>
      <c r="S68" s="202"/>
      <c r="T68" s="14"/>
    </row>
    <row r="69" spans="1:20">
      <c r="A69" s="267" t="s">
        <v>474</v>
      </c>
      <c r="B69" s="5"/>
      <c r="C69" s="5"/>
      <c r="D69" s="152"/>
      <c r="E69" s="5"/>
      <c r="F69" s="5"/>
      <c r="G69" s="153"/>
      <c r="H69" s="5"/>
      <c r="I69" s="14"/>
      <c r="J69" s="14"/>
      <c r="K69" s="14"/>
      <c r="L69" s="14"/>
      <c r="M69" s="202"/>
      <c r="N69" s="205"/>
      <c r="O69" s="205"/>
      <c r="P69" s="14"/>
      <c r="Q69" s="14"/>
      <c r="R69" s="202"/>
      <c r="S69" s="202"/>
      <c r="T69" s="14"/>
    </row>
    <row r="70" spans="1:20">
      <c r="A70" s="267" t="s">
        <v>475</v>
      </c>
      <c r="B70" s="5"/>
      <c r="C70" s="5"/>
      <c r="D70" s="152"/>
      <c r="E70" s="5"/>
      <c r="F70" s="5"/>
      <c r="G70" s="153"/>
      <c r="H70" s="5"/>
      <c r="I70" s="14"/>
      <c r="J70" s="14"/>
      <c r="K70" s="14"/>
      <c r="L70" s="14"/>
      <c r="M70" s="202"/>
      <c r="N70" s="205"/>
      <c r="O70" s="205"/>
      <c r="P70" s="14"/>
      <c r="Q70" s="14"/>
      <c r="R70" s="202"/>
      <c r="S70" s="202"/>
      <c r="T70" s="14"/>
    </row>
    <row r="71" spans="1:20">
      <c r="A71" s="267" t="s">
        <v>476</v>
      </c>
      <c r="B71" s="5"/>
      <c r="C71" s="5"/>
      <c r="D71" s="152"/>
      <c r="E71" s="5"/>
      <c r="F71" s="5"/>
      <c r="G71" s="153"/>
      <c r="H71" s="5"/>
      <c r="I71" s="14"/>
      <c r="J71" s="14"/>
      <c r="K71" s="14"/>
      <c r="L71" s="14"/>
      <c r="M71" s="202"/>
      <c r="N71" s="205"/>
      <c r="O71" s="205"/>
      <c r="P71" s="14"/>
      <c r="Q71" s="14"/>
      <c r="R71" s="202"/>
      <c r="S71" s="202"/>
      <c r="T71" s="14"/>
    </row>
    <row r="72" spans="1:20">
      <c r="A72" s="267" t="s">
        <v>477</v>
      </c>
      <c r="B72" s="5"/>
      <c r="C72" s="5"/>
      <c r="D72" s="152"/>
      <c r="E72" s="5"/>
      <c r="F72" s="5"/>
      <c r="G72" s="153"/>
      <c r="H72" s="5"/>
      <c r="I72" s="14"/>
      <c r="J72" s="14"/>
      <c r="K72" s="14"/>
      <c r="L72" s="14"/>
      <c r="M72" s="202"/>
      <c r="N72" s="205"/>
      <c r="O72" s="205"/>
      <c r="P72" s="14"/>
      <c r="Q72" s="14"/>
      <c r="R72" s="202"/>
      <c r="S72" s="202"/>
      <c r="T72" s="14"/>
    </row>
    <row r="73" spans="1:20">
      <c r="A73" s="267" t="s">
        <v>478</v>
      </c>
      <c r="B73" s="5"/>
      <c r="C73" s="5"/>
      <c r="D73" s="152"/>
      <c r="E73" s="5"/>
      <c r="F73" s="5"/>
      <c r="G73" s="153"/>
      <c r="H73" s="5"/>
      <c r="I73" s="14"/>
      <c r="J73" s="14"/>
      <c r="K73" s="14"/>
      <c r="L73" s="14"/>
      <c r="M73" s="202"/>
      <c r="N73" s="205"/>
      <c r="O73" s="205"/>
      <c r="P73" s="14"/>
      <c r="Q73" s="14"/>
      <c r="R73" s="202"/>
      <c r="S73" s="202"/>
      <c r="T73" s="14"/>
    </row>
    <row r="74" spans="1:20">
      <c r="A74" s="267" t="s">
        <v>479</v>
      </c>
      <c r="B74" s="5"/>
      <c r="C74" s="5"/>
      <c r="D74" s="152"/>
      <c r="E74" s="5"/>
      <c r="F74" s="5"/>
      <c r="G74" s="153"/>
      <c r="H74" s="5"/>
      <c r="I74" s="14"/>
      <c r="J74" s="14"/>
      <c r="K74" s="14"/>
      <c r="L74" s="14"/>
      <c r="M74" s="202"/>
      <c r="N74" s="205"/>
      <c r="O74" s="205"/>
      <c r="P74" s="14"/>
      <c r="Q74" s="14"/>
      <c r="R74" s="202"/>
      <c r="S74" s="202"/>
      <c r="T74" s="14"/>
    </row>
    <row r="75" spans="1:20">
      <c r="A75" s="267" t="s">
        <v>480</v>
      </c>
      <c r="B75" s="5"/>
      <c r="C75" s="5"/>
      <c r="D75" s="152"/>
      <c r="E75" s="5"/>
      <c r="F75" s="5"/>
      <c r="G75" s="153"/>
      <c r="H75" s="5"/>
      <c r="I75" s="14"/>
      <c r="J75" s="14"/>
      <c r="K75" s="14"/>
      <c r="L75" s="14"/>
      <c r="M75" s="202"/>
      <c r="N75" s="205"/>
      <c r="O75" s="205"/>
      <c r="P75" s="14"/>
      <c r="Q75" s="14"/>
      <c r="R75" s="202"/>
      <c r="S75" s="202"/>
      <c r="T75" s="14"/>
    </row>
    <row r="76" spans="1:20">
      <c r="A76" s="267" t="s">
        <v>481</v>
      </c>
      <c r="B76" s="5"/>
      <c r="C76" s="5"/>
      <c r="D76" s="152"/>
      <c r="E76" s="5"/>
      <c r="F76" s="5"/>
      <c r="G76" s="153"/>
      <c r="H76" s="5"/>
      <c r="I76" s="14"/>
      <c r="J76" s="14"/>
      <c r="K76" s="14"/>
      <c r="L76" s="14"/>
      <c r="M76" s="202"/>
      <c r="N76" s="205"/>
      <c r="O76" s="205"/>
      <c r="P76" s="14"/>
      <c r="Q76" s="14"/>
      <c r="R76" s="202"/>
      <c r="S76" s="202"/>
      <c r="T76" s="14"/>
    </row>
    <row r="77" spans="1:20">
      <c r="A77" s="267" t="s">
        <v>482</v>
      </c>
      <c r="B77" s="5"/>
      <c r="C77" s="5"/>
      <c r="D77" s="152"/>
      <c r="E77" s="5"/>
      <c r="F77" s="5"/>
      <c r="G77" s="153"/>
      <c r="H77" s="5"/>
      <c r="I77" s="14"/>
      <c r="J77" s="14"/>
      <c r="K77" s="14"/>
      <c r="L77" s="14"/>
      <c r="M77" s="202"/>
      <c r="N77" s="205"/>
      <c r="O77" s="205"/>
      <c r="P77" s="14"/>
      <c r="Q77" s="14"/>
      <c r="R77" s="202"/>
      <c r="S77" s="202"/>
      <c r="T77" s="14"/>
    </row>
    <row r="78" spans="1:20">
      <c r="A78" s="267" t="s">
        <v>483</v>
      </c>
      <c r="B78" s="5"/>
      <c r="C78" s="5"/>
      <c r="D78" s="152"/>
      <c r="E78" s="5"/>
      <c r="F78" s="5"/>
      <c r="G78" s="153"/>
      <c r="H78" s="5"/>
      <c r="I78" s="14"/>
      <c r="J78" s="14"/>
      <c r="K78" s="14"/>
      <c r="L78" s="14"/>
      <c r="M78" s="202"/>
      <c r="N78" s="205"/>
      <c r="O78" s="205"/>
      <c r="P78" s="14"/>
      <c r="Q78" s="14"/>
      <c r="R78" s="202"/>
      <c r="S78" s="202"/>
      <c r="T78" s="14"/>
    </row>
    <row r="79" spans="1:20">
      <c r="A79" s="267" t="s">
        <v>484</v>
      </c>
      <c r="B79" s="5"/>
      <c r="C79" s="5"/>
      <c r="D79" s="152"/>
      <c r="E79" s="5"/>
      <c r="F79" s="5"/>
      <c r="G79" s="153"/>
      <c r="H79" s="5"/>
      <c r="I79" s="14"/>
      <c r="J79" s="14"/>
      <c r="K79" s="14"/>
      <c r="L79" s="14"/>
      <c r="M79" s="202"/>
      <c r="N79" s="205"/>
      <c r="O79" s="205"/>
      <c r="P79" s="14"/>
      <c r="Q79" s="14"/>
      <c r="R79" s="202"/>
      <c r="S79" s="202"/>
      <c r="T79" s="14"/>
    </row>
    <row r="80" spans="1:20">
      <c r="A80" s="267" t="s">
        <v>485</v>
      </c>
      <c r="B80" s="5"/>
      <c r="C80" s="5"/>
      <c r="D80" s="152"/>
      <c r="E80" s="5"/>
      <c r="F80" s="5"/>
      <c r="G80" s="153"/>
      <c r="H80" s="5"/>
      <c r="I80" s="14"/>
      <c r="J80" s="14"/>
      <c r="K80" s="14"/>
      <c r="L80" s="14"/>
      <c r="M80" s="202"/>
      <c r="N80" s="205"/>
      <c r="O80" s="205"/>
      <c r="P80" s="14"/>
      <c r="Q80" s="14"/>
      <c r="R80" s="202"/>
      <c r="S80" s="202"/>
      <c r="T80" s="14"/>
    </row>
    <row r="81" spans="1:20">
      <c r="A81" s="267" t="s">
        <v>486</v>
      </c>
      <c r="B81" s="5"/>
      <c r="C81" s="5"/>
      <c r="D81" s="152"/>
      <c r="E81" s="5"/>
      <c r="F81" s="5"/>
      <c r="G81" s="153"/>
      <c r="H81" s="5"/>
      <c r="I81" s="14"/>
      <c r="J81" s="14"/>
      <c r="K81" s="14"/>
      <c r="L81" s="14"/>
      <c r="M81" s="202"/>
      <c r="N81" s="205"/>
      <c r="O81" s="205"/>
      <c r="P81" s="14"/>
      <c r="Q81" s="14"/>
      <c r="R81" s="202"/>
      <c r="S81" s="202"/>
      <c r="T81" s="14"/>
    </row>
    <row r="82" spans="1:20">
      <c r="A82" s="267" t="s">
        <v>487</v>
      </c>
      <c r="B82" s="5"/>
      <c r="C82" s="5"/>
      <c r="D82" s="152"/>
      <c r="E82" s="5"/>
      <c r="F82" s="5"/>
      <c r="G82" s="153"/>
      <c r="H82" s="5"/>
      <c r="I82" s="14"/>
      <c r="J82" s="14"/>
      <c r="K82" s="14"/>
      <c r="L82" s="14"/>
      <c r="M82" s="202"/>
      <c r="N82" s="205"/>
      <c r="O82" s="205"/>
      <c r="P82" s="14"/>
      <c r="Q82" s="14"/>
      <c r="R82" s="202"/>
      <c r="S82" s="202"/>
      <c r="T82" s="14"/>
    </row>
    <row r="83" spans="1:20">
      <c r="A83" s="267" t="s">
        <v>488</v>
      </c>
      <c r="B83" s="5"/>
      <c r="C83" s="5"/>
      <c r="D83" s="152"/>
      <c r="E83" s="5"/>
      <c r="F83" s="5"/>
      <c r="G83" s="153"/>
      <c r="H83" s="5"/>
      <c r="I83" s="14"/>
      <c r="J83" s="14"/>
      <c r="K83" s="14"/>
      <c r="L83" s="14"/>
      <c r="M83" s="202"/>
      <c r="N83" s="205"/>
      <c r="O83" s="205"/>
      <c r="P83" s="14"/>
      <c r="Q83" s="14"/>
      <c r="R83" s="202"/>
      <c r="S83" s="202"/>
      <c r="T83" s="14"/>
    </row>
    <row r="84" spans="1:20">
      <c r="A84" s="267" t="s">
        <v>489</v>
      </c>
      <c r="B84" s="5"/>
      <c r="C84" s="5"/>
      <c r="D84" s="152"/>
      <c r="E84" s="5"/>
      <c r="F84" s="5"/>
      <c r="G84" s="153"/>
      <c r="H84" s="5"/>
      <c r="I84" s="14"/>
      <c r="J84" s="14"/>
      <c r="K84" s="14"/>
      <c r="L84" s="14"/>
      <c r="M84" s="202"/>
      <c r="N84" s="205"/>
      <c r="O84" s="205"/>
      <c r="P84" s="14"/>
      <c r="Q84" s="14"/>
      <c r="R84" s="202"/>
      <c r="S84" s="202"/>
      <c r="T84" s="14"/>
    </row>
    <row r="85" spans="1:20">
      <c r="A85" s="267" t="s">
        <v>490</v>
      </c>
      <c r="B85" s="5"/>
      <c r="C85" s="5"/>
      <c r="D85" s="152"/>
      <c r="E85" s="5"/>
      <c r="F85" s="5"/>
      <c r="G85" s="153"/>
      <c r="H85" s="5"/>
      <c r="I85" s="14"/>
      <c r="J85" s="14"/>
      <c r="K85" s="14"/>
      <c r="L85" s="14"/>
      <c r="M85" s="202"/>
      <c r="N85" s="205"/>
      <c r="O85" s="205"/>
      <c r="P85" s="14"/>
      <c r="Q85" s="14"/>
      <c r="R85" s="202"/>
      <c r="S85" s="202"/>
      <c r="T85" s="14"/>
    </row>
    <row r="86" spans="1:20">
      <c r="A86" s="267" t="s">
        <v>491</v>
      </c>
      <c r="B86" s="5"/>
      <c r="C86" s="5"/>
      <c r="D86" s="152"/>
      <c r="E86" s="5"/>
      <c r="F86" s="5"/>
      <c r="G86" s="153"/>
      <c r="H86" s="5"/>
      <c r="I86" s="14"/>
      <c r="J86" s="14"/>
      <c r="K86" s="14"/>
      <c r="L86" s="14"/>
      <c r="M86" s="202"/>
      <c r="N86" s="205"/>
      <c r="O86" s="205"/>
      <c r="P86" s="14"/>
      <c r="Q86" s="14"/>
      <c r="R86" s="202"/>
      <c r="S86" s="202"/>
      <c r="T86" s="14"/>
    </row>
    <row r="87" spans="1:20">
      <c r="A87" s="267" t="s">
        <v>492</v>
      </c>
      <c r="B87" s="5"/>
      <c r="C87" s="5"/>
      <c r="D87" s="152"/>
      <c r="E87" s="5"/>
      <c r="F87" s="5"/>
      <c r="G87" s="153"/>
      <c r="H87" s="5"/>
      <c r="I87" s="14"/>
      <c r="J87" s="14"/>
      <c r="K87" s="14"/>
      <c r="L87" s="14"/>
      <c r="M87" s="202"/>
      <c r="N87" s="205"/>
      <c r="O87" s="205"/>
      <c r="P87" s="14"/>
      <c r="Q87" s="14"/>
      <c r="R87" s="202"/>
      <c r="S87" s="202"/>
      <c r="T87" s="14"/>
    </row>
    <row r="88" spans="1:20">
      <c r="A88" s="267" t="s">
        <v>493</v>
      </c>
      <c r="B88" s="5"/>
      <c r="C88" s="5"/>
      <c r="D88" s="152"/>
      <c r="E88" s="5"/>
      <c r="F88" s="5"/>
      <c r="G88" s="153"/>
      <c r="H88" s="5"/>
      <c r="I88" s="14"/>
      <c r="J88" s="14"/>
      <c r="K88" s="14"/>
      <c r="L88" s="14"/>
      <c r="M88" s="202"/>
      <c r="N88" s="205"/>
      <c r="O88" s="205"/>
      <c r="P88" s="14"/>
      <c r="Q88" s="14"/>
      <c r="R88" s="202"/>
      <c r="S88" s="202"/>
      <c r="T88" s="14"/>
    </row>
    <row r="89" spans="1:20">
      <c r="A89" s="267" t="s">
        <v>494</v>
      </c>
      <c r="B89" s="5"/>
      <c r="C89" s="5"/>
      <c r="D89" s="152"/>
      <c r="E89" s="5"/>
      <c r="F89" s="5"/>
      <c r="G89" s="153"/>
      <c r="H89" s="5"/>
      <c r="I89" s="14"/>
      <c r="J89" s="14"/>
      <c r="K89" s="14"/>
      <c r="L89" s="14"/>
      <c r="M89" s="202"/>
      <c r="N89" s="205"/>
      <c r="O89" s="205"/>
      <c r="P89" s="14"/>
      <c r="Q89" s="14"/>
      <c r="R89" s="202"/>
      <c r="S89" s="202"/>
      <c r="T89" s="14"/>
    </row>
    <row r="90" spans="1:20">
      <c r="A90" s="267" t="s">
        <v>495</v>
      </c>
      <c r="B90" s="5"/>
      <c r="C90" s="5"/>
      <c r="D90" s="152"/>
      <c r="E90" s="5"/>
      <c r="F90" s="5"/>
      <c r="G90" s="153"/>
      <c r="H90" s="5"/>
      <c r="I90" s="14"/>
      <c r="J90" s="14"/>
      <c r="K90" s="14"/>
      <c r="L90" s="14"/>
      <c r="M90" s="202"/>
      <c r="N90" s="205"/>
      <c r="O90" s="205"/>
      <c r="P90" s="14"/>
      <c r="Q90" s="14"/>
      <c r="R90" s="202"/>
      <c r="S90" s="202"/>
      <c r="T90" s="14"/>
    </row>
    <row r="91" spans="1:20">
      <c r="A91" s="267" t="s">
        <v>496</v>
      </c>
      <c r="B91" s="5"/>
      <c r="C91" s="5"/>
      <c r="D91" s="152"/>
      <c r="E91" s="5"/>
      <c r="F91" s="5"/>
      <c r="G91" s="153"/>
      <c r="H91" s="5"/>
      <c r="I91" s="14"/>
      <c r="J91" s="14"/>
      <c r="K91" s="14"/>
      <c r="L91" s="14"/>
      <c r="M91" s="202"/>
      <c r="N91" s="205"/>
      <c r="O91" s="205"/>
      <c r="P91" s="14"/>
      <c r="Q91" s="14"/>
      <c r="R91" s="202"/>
      <c r="S91" s="202"/>
      <c r="T91" s="14"/>
    </row>
    <row r="92" spans="1:20">
      <c r="A92" s="267" t="s">
        <v>497</v>
      </c>
      <c r="B92" s="5"/>
      <c r="C92" s="5"/>
      <c r="D92" s="152"/>
      <c r="E92" s="5"/>
      <c r="F92" s="5"/>
      <c r="G92" s="153"/>
      <c r="H92" s="5"/>
      <c r="I92" s="14"/>
      <c r="J92" s="14"/>
      <c r="K92" s="14"/>
      <c r="L92" s="14"/>
      <c r="M92" s="202"/>
      <c r="N92" s="205"/>
      <c r="O92" s="205"/>
      <c r="P92" s="14"/>
      <c r="Q92" s="14"/>
      <c r="R92" s="202"/>
      <c r="S92" s="202"/>
      <c r="T92" s="14"/>
    </row>
    <row r="93" spans="1:20">
      <c r="A93" s="267" t="s">
        <v>498</v>
      </c>
      <c r="B93" s="5"/>
      <c r="C93" s="5"/>
      <c r="D93" s="152"/>
      <c r="E93" s="5"/>
      <c r="F93" s="5"/>
      <c r="G93" s="153"/>
      <c r="H93" s="5"/>
      <c r="I93" s="14"/>
      <c r="J93" s="14"/>
      <c r="K93" s="14"/>
      <c r="L93" s="14"/>
      <c r="M93" s="202"/>
      <c r="N93" s="205"/>
      <c r="O93" s="205"/>
      <c r="P93" s="14"/>
      <c r="Q93" s="14"/>
      <c r="R93" s="202"/>
      <c r="S93" s="202"/>
      <c r="T93" s="14"/>
    </row>
    <row r="94" spans="1:20">
      <c r="A94" s="267" t="s">
        <v>499</v>
      </c>
      <c r="B94" s="5"/>
      <c r="C94" s="5"/>
      <c r="D94" s="152"/>
      <c r="E94" s="5"/>
      <c r="F94" s="5"/>
      <c r="G94" s="153"/>
      <c r="H94" s="5"/>
      <c r="I94" s="14"/>
      <c r="J94" s="14"/>
      <c r="K94" s="14"/>
      <c r="L94" s="14"/>
      <c r="M94" s="202"/>
      <c r="N94" s="205"/>
      <c r="O94" s="205"/>
      <c r="P94" s="14"/>
      <c r="Q94" s="14"/>
      <c r="R94" s="202"/>
      <c r="S94" s="202"/>
      <c r="T94" s="14"/>
    </row>
    <row r="95" spans="1:20">
      <c r="A95" s="267" t="s">
        <v>500</v>
      </c>
      <c r="B95" s="5"/>
      <c r="C95" s="5"/>
      <c r="D95" s="152"/>
      <c r="E95" s="5"/>
      <c r="F95" s="152"/>
      <c r="G95" s="153"/>
      <c r="H95" s="5"/>
      <c r="I95" s="14"/>
      <c r="J95" s="14"/>
      <c r="K95" s="14"/>
      <c r="L95" s="14"/>
      <c r="M95" s="202"/>
      <c r="N95" s="205"/>
      <c r="O95" s="205"/>
      <c r="P95" s="14"/>
      <c r="Q95" s="14"/>
      <c r="R95" s="202"/>
      <c r="S95" s="202"/>
      <c r="T95" s="14"/>
    </row>
    <row r="96" spans="1:20">
      <c r="A96" s="267" t="s">
        <v>501</v>
      </c>
      <c r="B96" s="5"/>
      <c r="C96" s="5"/>
      <c r="D96" s="152"/>
      <c r="E96" s="5"/>
      <c r="F96" s="152"/>
      <c r="G96" s="153"/>
      <c r="H96" s="5"/>
      <c r="I96" s="14"/>
      <c r="J96" s="14"/>
      <c r="K96" s="14"/>
      <c r="L96" s="14"/>
      <c r="M96" s="202"/>
      <c r="N96" s="205"/>
      <c r="O96" s="205"/>
      <c r="P96" s="14"/>
      <c r="Q96" s="14"/>
      <c r="R96" s="202"/>
      <c r="S96" s="202"/>
      <c r="T96" s="14"/>
    </row>
    <row r="97" spans="1:20">
      <c r="A97" s="267" t="s">
        <v>502</v>
      </c>
      <c r="B97" s="5"/>
      <c r="C97" s="5"/>
      <c r="D97" s="152"/>
      <c r="E97" s="5"/>
      <c r="F97" s="152"/>
      <c r="G97" s="153"/>
      <c r="H97" s="5"/>
      <c r="I97" s="14"/>
      <c r="J97" s="14"/>
      <c r="K97" s="14"/>
      <c r="L97" s="14"/>
      <c r="M97" s="202"/>
      <c r="N97" s="205"/>
      <c r="O97" s="205"/>
      <c r="P97" s="14"/>
      <c r="Q97" s="14"/>
      <c r="R97" s="202"/>
      <c r="S97" s="202"/>
      <c r="T97" s="14"/>
    </row>
    <row r="98" spans="1:20">
      <c r="A98" s="267" t="s">
        <v>503</v>
      </c>
      <c r="B98" s="5"/>
      <c r="C98" s="5"/>
      <c r="D98" s="152"/>
      <c r="E98" s="5"/>
      <c r="F98" s="152"/>
      <c r="G98" s="153"/>
      <c r="H98" s="5"/>
      <c r="I98" s="14"/>
      <c r="J98" s="14"/>
      <c r="K98" s="14"/>
      <c r="L98" s="14"/>
      <c r="M98" s="202"/>
      <c r="N98" s="205"/>
      <c r="O98" s="205"/>
      <c r="P98" s="14"/>
      <c r="Q98" s="14"/>
      <c r="R98" s="202"/>
      <c r="S98" s="202"/>
      <c r="T98" s="14"/>
    </row>
    <row r="99" spans="1:20">
      <c r="A99" s="267" t="s">
        <v>504</v>
      </c>
      <c r="B99" s="5"/>
      <c r="C99" s="5"/>
      <c r="D99" s="152"/>
      <c r="E99" s="5"/>
      <c r="F99" s="152"/>
      <c r="G99" s="153"/>
      <c r="H99" s="5"/>
      <c r="I99" s="14"/>
      <c r="J99" s="14"/>
      <c r="K99" s="14"/>
      <c r="L99" s="14"/>
      <c r="M99" s="202"/>
      <c r="N99" s="205"/>
      <c r="O99" s="205"/>
      <c r="P99" s="14"/>
      <c r="Q99" s="14"/>
      <c r="R99" s="202"/>
      <c r="S99" s="202"/>
      <c r="T99" s="14"/>
    </row>
    <row r="100" spans="1:20">
      <c r="A100" s="267" t="s">
        <v>505</v>
      </c>
      <c r="B100" s="5"/>
      <c r="C100" s="5"/>
      <c r="D100" s="152"/>
      <c r="E100" s="5"/>
      <c r="F100" s="152"/>
      <c r="G100" s="153"/>
      <c r="H100" s="5"/>
      <c r="I100" s="14"/>
      <c r="J100" s="14"/>
      <c r="K100" s="14"/>
      <c r="L100" s="14"/>
      <c r="M100" s="202"/>
      <c r="N100" s="205"/>
      <c r="O100" s="205"/>
      <c r="P100" s="14"/>
      <c r="Q100" s="14"/>
      <c r="R100" s="202"/>
      <c r="S100" s="202"/>
      <c r="T100" s="14"/>
    </row>
    <row r="101" spans="1:20">
      <c r="A101" s="267" t="s">
        <v>506</v>
      </c>
      <c r="B101" s="5"/>
      <c r="C101" s="5"/>
      <c r="D101" s="152"/>
      <c r="E101" s="5"/>
      <c r="F101" s="152"/>
      <c r="G101" s="153"/>
      <c r="H101" s="5"/>
      <c r="I101" s="14"/>
      <c r="J101" s="14"/>
      <c r="K101" s="14"/>
      <c r="L101" s="14"/>
      <c r="M101" s="202"/>
      <c r="N101" s="205"/>
      <c r="O101" s="205"/>
      <c r="P101" s="14"/>
      <c r="Q101" s="14"/>
      <c r="R101" s="202"/>
      <c r="S101" s="202"/>
      <c r="T101" s="14"/>
    </row>
    <row r="102" spans="1:20">
      <c r="A102" s="267" t="s">
        <v>507</v>
      </c>
      <c r="B102" s="5"/>
      <c r="C102" s="5"/>
      <c r="D102" s="152"/>
      <c r="E102" s="5"/>
      <c r="F102" s="152"/>
      <c r="G102" s="153"/>
      <c r="H102" s="5"/>
      <c r="I102" s="14"/>
      <c r="J102" s="14"/>
      <c r="K102" s="14"/>
      <c r="L102" s="14"/>
      <c r="M102" s="202"/>
      <c r="N102" s="205"/>
      <c r="O102" s="205"/>
      <c r="P102" s="14"/>
      <c r="Q102" s="14"/>
      <c r="R102" s="202"/>
      <c r="S102" s="202"/>
      <c r="T102" s="14"/>
    </row>
    <row r="103" spans="1:20">
      <c r="A103" s="267" t="s">
        <v>508</v>
      </c>
      <c r="B103" s="5"/>
      <c r="C103" s="5"/>
      <c r="D103" s="152"/>
      <c r="E103" s="5"/>
      <c r="F103" s="152"/>
      <c r="G103" s="153"/>
      <c r="H103" s="5"/>
      <c r="I103" s="14"/>
      <c r="J103" s="14"/>
      <c r="K103" s="14"/>
      <c r="L103" s="14"/>
      <c r="M103" s="202"/>
      <c r="N103" s="205"/>
      <c r="O103" s="205"/>
      <c r="P103" s="14"/>
      <c r="Q103" s="14"/>
      <c r="R103" s="202"/>
      <c r="S103" s="202"/>
      <c r="T103" s="14"/>
    </row>
    <row r="104" spans="1:20">
      <c r="A104" s="267" t="s">
        <v>509</v>
      </c>
      <c r="B104" s="5"/>
      <c r="C104" s="5"/>
      <c r="D104" s="152"/>
      <c r="E104" s="5"/>
      <c r="F104" s="152"/>
      <c r="G104" s="153"/>
      <c r="H104" s="5"/>
      <c r="I104" s="14"/>
      <c r="J104" s="14"/>
      <c r="K104" s="14"/>
      <c r="L104" s="14"/>
      <c r="M104" s="202"/>
      <c r="N104" s="205"/>
      <c r="O104" s="205"/>
      <c r="P104" s="14"/>
      <c r="Q104" s="14"/>
      <c r="R104" s="202"/>
      <c r="S104" s="202"/>
      <c r="T104" s="14"/>
    </row>
    <row r="105" spans="1:20">
      <c r="A105" s="267" t="s">
        <v>510</v>
      </c>
      <c r="B105" s="5"/>
      <c r="C105" s="5"/>
      <c r="D105" s="152"/>
      <c r="E105" s="5"/>
      <c r="F105" s="152"/>
      <c r="G105" s="153"/>
      <c r="H105" s="5"/>
      <c r="I105" s="14"/>
      <c r="J105" s="14"/>
      <c r="K105" s="14"/>
      <c r="L105" s="14"/>
      <c r="M105" s="202"/>
      <c r="N105" s="205"/>
      <c r="O105" s="205"/>
      <c r="P105" s="14"/>
      <c r="Q105" s="14"/>
      <c r="R105" s="202"/>
      <c r="S105" s="202"/>
      <c r="T105" s="14"/>
    </row>
    <row r="106" spans="1:20">
      <c r="A106" s="267" t="s">
        <v>511</v>
      </c>
      <c r="B106" s="5"/>
      <c r="C106" s="5"/>
      <c r="D106" s="152"/>
      <c r="E106" s="5"/>
      <c r="F106" s="152"/>
      <c r="G106" s="153"/>
      <c r="H106" s="5"/>
      <c r="I106" s="14"/>
      <c r="J106" s="14"/>
      <c r="K106" s="14"/>
      <c r="L106" s="14"/>
      <c r="M106" s="202"/>
      <c r="N106" s="205"/>
      <c r="O106" s="205"/>
      <c r="P106" s="14"/>
      <c r="Q106" s="14"/>
      <c r="R106" s="202"/>
      <c r="S106" s="202"/>
      <c r="T106" s="14"/>
    </row>
    <row r="107" spans="1:20">
      <c r="A107" s="267" t="s">
        <v>512</v>
      </c>
      <c r="B107" s="5"/>
      <c r="C107" s="5"/>
      <c r="D107" s="152"/>
      <c r="E107" s="5"/>
      <c r="F107" s="152"/>
      <c r="G107" s="153"/>
      <c r="H107" s="5"/>
      <c r="I107" s="14"/>
      <c r="J107" s="14"/>
      <c r="K107" s="14"/>
      <c r="L107" s="14"/>
      <c r="M107" s="202"/>
      <c r="N107" s="205"/>
      <c r="O107" s="205"/>
      <c r="P107" s="14"/>
      <c r="Q107" s="14"/>
      <c r="R107" s="202"/>
      <c r="S107" s="202"/>
      <c r="T107" s="14"/>
    </row>
    <row r="108" spans="1:20">
      <c r="A108" s="267" t="s">
        <v>513</v>
      </c>
      <c r="B108" s="5"/>
      <c r="C108" s="5"/>
      <c r="D108" s="152"/>
      <c r="E108" s="5"/>
      <c r="F108" s="152"/>
      <c r="G108" s="153"/>
      <c r="H108" s="5"/>
      <c r="I108" s="14"/>
      <c r="J108" s="14"/>
      <c r="K108" s="14"/>
      <c r="L108" s="14"/>
      <c r="M108" s="202"/>
      <c r="N108" s="205"/>
      <c r="O108" s="205"/>
      <c r="P108" s="14"/>
      <c r="Q108" s="14"/>
      <c r="R108" s="202"/>
      <c r="S108" s="202"/>
      <c r="T108" s="14"/>
    </row>
    <row r="109" spans="1:20">
      <c r="A109" s="267" t="s">
        <v>514</v>
      </c>
      <c r="B109" s="5"/>
      <c r="C109" s="5"/>
      <c r="D109" s="152"/>
      <c r="E109" s="5"/>
      <c r="F109" s="152"/>
      <c r="G109" s="153"/>
      <c r="H109" s="5"/>
      <c r="I109" s="14"/>
      <c r="J109" s="14"/>
      <c r="K109" s="14"/>
      <c r="L109" s="14"/>
      <c r="M109" s="202"/>
      <c r="N109" s="205"/>
      <c r="O109" s="205"/>
      <c r="P109" s="14"/>
      <c r="Q109" s="14"/>
      <c r="R109" s="202"/>
      <c r="S109" s="202"/>
      <c r="T109" s="14"/>
    </row>
    <row r="110" spans="1:20">
      <c r="A110" s="267" t="s">
        <v>515</v>
      </c>
      <c r="B110" s="5"/>
      <c r="C110" s="5"/>
      <c r="D110" s="152"/>
      <c r="E110" s="5"/>
      <c r="F110" s="152"/>
      <c r="G110" s="153"/>
      <c r="H110" s="5"/>
      <c r="I110" s="14"/>
      <c r="J110" s="14"/>
      <c r="K110" s="14"/>
      <c r="L110" s="14"/>
      <c r="M110" s="202"/>
      <c r="N110" s="205"/>
      <c r="O110" s="205"/>
      <c r="P110" s="14"/>
      <c r="Q110" s="14"/>
      <c r="R110" s="202"/>
      <c r="S110" s="202"/>
      <c r="T110" s="14"/>
    </row>
    <row r="111" spans="1:20">
      <c r="A111" s="267" t="s">
        <v>516</v>
      </c>
      <c r="B111" s="5"/>
      <c r="C111" s="5"/>
      <c r="D111" s="152"/>
      <c r="E111" s="5"/>
      <c r="F111" s="152"/>
      <c r="G111" s="153"/>
      <c r="H111" s="5"/>
      <c r="I111" s="14"/>
      <c r="J111" s="14"/>
      <c r="K111" s="14"/>
      <c r="L111" s="14"/>
      <c r="M111" s="202"/>
      <c r="N111" s="205"/>
      <c r="O111" s="205"/>
      <c r="P111" s="14"/>
      <c r="Q111" s="14"/>
      <c r="R111" s="202"/>
      <c r="S111" s="202"/>
      <c r="T111" s="14"/>
    </row>
    <row r="112" spans="1:20">
      <c r="A112" s="267" t="s">
        <v>517</v>
      </c>
      <c r="B112" s="5"/>
      <c r="C112" s="5"/>
      <c r="D112" s="152"/>
      <c r="E112" s="5"/>
      <c r="F112" s="152"/>
      <c r="G112" s="153"/>
      <c r="H112" s="5"/>
      <c r="I112" s="14"/>
      <c r="J112" s="14"/>
      <c r="K112" s="14"/>
      <c r="L112" s="14"/>
      <c r="M112" s="202"/>
      <c r="N112" s="205"/>
      <c r="O112" s="205"/>
      <c r="P112" s="14"/>
      <c r="Q112" s="14"/>
      <c r="R112" s="202"/>
      <c r="S112" s="202"/>
      <c r="T112" s="14"/>
    </row>
    <row r="113" spans="1:20">
      <c r="A113" s="267" t="s">
        <v>518</v>
      </c>
      <c r="B113" s="5"/>
      <c r="C113" s="5"/>
      <c r="D113" s="152"/>
      <c r="E113" s="5"/>
      <c r="F113" s="152"/>
      <c r="G113" s="153"/>
      <c r="H113" s="5"/>
      <c r="I113" s="14"/>
      <c r="J113" s="14"/>
      <c r="K113" s="14"/>
      <c r="L113" s="14"/>
      <c r="M113" s="202"/>
      <c r="N113" s="205"/>
      <c r="O113" s="205"/>
      <c r="P113" s="14"/>
      <c r="Q113" s="14"/>
      <c r="R113" s="202"/>
      <c r="S113" s="202"/>
      <c r="T113" s="14"/>
    </row>
    <row r="114" spans="1:20">
      <c r="A114" s="267" t="s">
        <v>519</v>
      </c>
      <c r="B114" s="5"/>
      <c r="C114" s="5"/>
      <c r="D114" s="152"/>
      <c r="E114" s="5"/>
      <c r="F114" s="152"/>
      <c r="G114" s="153"/>
      <c r="H114" s="5"/>
      <c r="I114" s="14"/>
      <c r="J114" s="14"/>
      <c r="K114" s="14"/>
      <c r="L114" s="14"/>
      <c r="M114" s="202"/>
      <c r="N114" s="14"/>
      <c r="O114" s="14"/>
      <c r="P114" s="14"/>
      <c r="Q114" s="14"/>
      <c r="R114" s="202"/>
      <c r="S114" s="202"/>
      <c r="T114" s="14"/>
    </row>
    <row r="115" spans="1:20">
      <c r="A115" s="267" t="s">
        <v>520</v>
      </c>
      <c r="B115" s="5"/>
      <c r="C115" s="5"/>
      <c r="D115" s="152"/>
      <c r="E115" s="5"/>
      <c r="F115" s="152"/>
      <c r="G115" s="153"/>
      <c r="H115" s="5"/>
      <c r="I115" s="14"/>
      <c r="J115" s="14"/>
      <c r="K115" s="14"/>
      <c r="L115" s="14"/>
      <c r="M115" s="202"/>
      <c r="N115" s="14"/>
      <c r="O115" s="14"/>
      <c r="P115" s="14"/>
      <c r="Q115" s="14"/>
      <c r="R115" s="202"/>
      <c r="S115" s="202"/>
      <c r="T115" s="14"/>
    </row>
    <row r="116" spans="1:20">
      <c r="A116" s="267" t="s">
        <v>521</v>
      </c>
      <c r="B116" s="5"/>
      <c r="C116" s="5"/>
      <c r="D116" s="152"/>
      <c r="E116" s="5"/>
      <c r="F116" s="152"/>
      <c r="G116" s="153"/>
      <c r="H116" s="5"/>
      <c r="I116" s="14"/>
      <c r="J116" s="14"/>
      <c r="K116" s="14"/>
      <c r="L116" s="14"/>
      <c r="M116" s="202"/>
      <c r="N116" s="14"/>
      <c r="O116" s="14"/>
      <c r="P116" s="14"/>
      <c r="Q116" s="14"/>
      <c r="R116" s="202"/>
      <c r="S116" s="202"/>
      <c r="T116" s="14"/>
    </row>
    <row r="117" spans="1:20">
      <c r="A117" s="267" t="s">
        <v>522</v>
      </c>
      <c r="B117" s="5"/>
      <c r="C117" s="5"/>
      <c r="D117" s="152"/>
      <c r="E117" s="5"/>
      <c r="F117" s="152"/>
      <c r="G117" s="153"/>
      <c r="H117" s="5"/>
      <c r="I117" s="14"/>
      <c r="J117" s="14"/>
      <c r="K117" s="14"/>
      <c r="L117" s="14"/>
      <c r="M117" s="202"/>
      <c r="N117" s="14"/>
      <c r="O117" s="14"/>
      <c r="P117" s="14"/>
      <c r="Q117" s="14"/>
      <c r="R117" s="202"/>
      <c r="S117" s="202"/>
      <c r="T117" s="14"/>
    </row>
    <row r="118" spans="1:20">
      <c r="A118" s="267" t="s">
        <v>523</v>
      </c>
      <c r="B118" s="5"/>
      <c r="C118" s="5"/>
      <c r="D118" s="152"/>
      <c r="E118" s="5"/>
      <c r="F118" s="152"/>
      <c r="G118" s="153"/>
      <c r="H118" s="5"/>
      <c r="I118" s="14"/>
      <c r="J118" s="14"/>
      <c r="K118" s="14"/>
      <c r="L118" s="14"/>
      <c r="M118" s="202"/>
      <c r="N118" s="14"/>
      <c r="O118" s="14"/>
      <c r="P118" s="14"/>
      <c r="Q118" s="14"/>
      <c r="R118" s="202"/>
      <c r="S118" s="202"/>
      <c r="T118" s="14"/>
    </row>
    <row r="119" spans="1:20">
      <c r="A119" s="267" t="s">
        <v>524</v>
      </c>
      <c r="B119" s="5"/>
      <c r="C119" s="5"/>
      <c r="D119" s="152"/>
      <c r="E119" s="5"/>
      <c r="F119" s="152"/>
      <c r="G119" s="153"/>
      <c r="H119" s="5"/>
      <c r="I119" s="14"/>
      <c r="J119" s="14"/>
      <c r="K119" s="14"/>
      <c r="L119" s="14"/>
      <c r="M119" s="202"/>
      <c r="N119" s="14"/>
      <c r="O119" s="14"/>
      <c r="P119" s="14"/>
      <c r="Q119" s="14"/>
      <c r="R119" s="202"/>
      <c r="S119" s="202"/>
      <c r="T119" s="14"/>
    </row>
    <row r="120" spans="1:20">
      <c r="A120" s="267" t="s">
        <v>525</v>
      </c>
      <c r="B120" s="5"/>
      <c r="C120" s="5"/>
      <c r="D120" s="152"/>
      <c r="E120" s="5"/>
      <c r="F120" s="152"/>
      <c r="G120" s="153"/>
      <c r="H120" s="5"/>
      <c r="I120" s="14"/>
      <c r="J120" s="14"/>
      <c r="K120" s="14"/>
      <c r="L120" s="14"/>
      <c r="M120" s="202"/>
      <c r="N120" s="14"/>
      <c r="O120" s="14"/>
      <c r="P120" s="14"/>
      <c r="Q120" s="14"/>
      <c r="R120" s="202"/>
      <c r="S120" s="202"/>
      <c r="T120" s="14"/>
    </row>
    <row r="121" spans="1:20">
      <c r="A121" s="267" t="s">
        <v>526</v>
      </c>
      <c r="B121" s="5"/>
      <c r="C121" s="5"/>
      <c r="D121" s="152"/>
      <c r="E121" s="5"/>
      <c r="F121" s="152"/>
      <c r="G121" s="153"/>
      <c r="H121" s="5"/>
      <c r="I121" s="14"/>
      <c r="J121" s="14"/>
      <c r="K121" s="14"/>
      <c r="L121" s="14"/>
      <c r="M121" s="202"/>
      <c r="N121" s="14"/>
      <c r="O121" s="14"/>
      <c r="P121" s="14"/>
      <c r="Q121" s="14"/>
      <c r="R121" s="202"/>
      <c r="S121" s="202"/>
      <c r="T121" s="14"/>
    </row>
    <row r="122" spans="1:20">
      <c r="A122" s="267" t="s">
        <v>527</v>
      </c>
      <c r="B122" s="5"/>
      <c r="C122" s="5"/>
      <c r="D122" s="152"/>
      <c r="E122" s="5"/>
      <c r="F122" s="152"/>
      <c r="G122" s="153"/>
      <c r="H122" s="5"/>
      <c r="I122" s="14"/>
      <c r="J122" s="14"/>
      <c r="K122" s="14"/>
      <c r="L122" s="14"/>
      <c r="M122" s="202"/>
      <c r="N122" s="14"/>
      <c r="O122" s="14"/>
      <c r="P122" s="14"/>
      <c r="Q122" s="14"/>
      <c r="R122" s="202"/>
      <c r="S122" s="202"/>
      <c r="T122" s="14"/>
    </row>
    <row r="123" spans="1:20">
      <c r="A123" s="267" t="s">
        <v>528</v>
      </c>
      <c r="B123" s="5"/>
      <c r="C123" s="5"/>
      <c r="D123" s="152"/>
      <c r="E123" s="5"/>
      <c r="F123" s="152"/>
      <c r="G123" s="153"/>
      <c r="H123" s="5"/>
      <c r="I123" s="14"/>
      <c r="J123" s="14"/>
      <c r="K123" s="14"/>
      <c r="L123" s="14"/>
      <c r="M123" s="202"/>
      <c r="N123" s="14"/>
      <c r="O123" s="14"/>
      <c r="P123" s="14"/>
      <c r="Q123" s="14"/>
      <c r="R123" s="202"/>
      <c r="S123" s="202"/>
      <c r="T123" s="14"/>
    </row>
    <row r="124" spans="1:20">
      <c r="A124" s="267" t="s">
        <v>529</v>
      </c>
      <c r="B124" s="5"/>
      <c r="C124" s="5"/>
      <c r="D124" s="152"/>
      <c r="E124" s="5"/>
      <c r="F124" s="152"/>
      <c r="G124" s="153"/>
      <c r="H124" s="5"/>
      <c r="I124" s="14"/>
      <c r="J124" s="14"/>
      <c r="K124" s="14"/>
      <c r="L124" s="14"/>
      <c r="M124" s="202"/>
      <c r="N124" s="14"/>
      <c r="O124" s="14"/>
      <c r="P124" s="14"/>
      <c r="Q124" s="14"/>
      <c r="R124" s="202"/>
      <c r="S124" s="202"/>
      <c r="T124" s="14"/>
    </row>
    <row r="125" spans="1:20">
      <c r="A125" s="267" t="s">
        <v>530</v>
      </c>
      <c r="B125" s="5"/>
      <c r="C125" s="5"/>
      <c r="D125" s="152"/>
      <c r="E125" s="5"/>
      <c r="F125" s="152"/>
      <c r="G125" s="153"/>
      <c r="H125" s="5"/>
      <c r="I125" s="14"/>
      <c r="J125" s="14"/>
      <c r="K125" s="14"/>
      <c r="L125" s="14"/>
      <c r="M125" s="202"/>
      <c r="N125" s="14"/>
      <c r="O125" s="14"/>
      <c r="P125" s="14"/>
      <c r="Q125" s="14"/>
      <c r="R125" s="202"/>
      <c r="S125" s="202"/>
      <c r="T125" s="14"/>
    </row>
    <row r="126" spans="1:20">
      <c r="A126" s="267" t="s">
        <v>531</v>
      </c>
      <c r="B126" s="5"/>
      <c r="C126" s="5"/>
      <c r="D126" s="152"/>
      <c r="E126" s="5"/>
      <c r="F126" s="152"/>
      <c r="G126" s="153"/>
      <c r="H126" s="5"/>
      <c r="I126" s="14"/>
      <c r="J126" s="14"/>
      <c r="K126" s="14"/>
      <c r="L126" s="14"/>
      <c r="M126" s="202"/>
      <c r="N126" s="14"/>
      <c r="O126" s="14"/>
      <c r="P126" s="14"/>
      <c r="Q126" s="14"/>
      <c r="R126" s="202"/>
      <c r="S126" s="202"/>
      <c r="T126" s="14"/>
    </row>
    <row r="127" spans="1:20">
      <c r="A127" s="267" t="s">
        <v>532</v>
      </c>
      <c r="B127" s="5"/>
      <c r="C127" s="5"/>
      <c r="D127" s="152"/>
      <c r="E127" s="5"/>
      <c r="F127" s="152"/>
      <c r="G127" s="153"/>
      <c r="H127" s="5"/>
      <c r="I127" s="14"/>
      <c r="J127" s="14"/>
      <c r="K127" s="14"/>
      <c r="L127" s="14"/>
      <c r="M127" s="202"/>
      <c r="N127" s="14"/>
      <c r="O127" s="14"/>
      <c r="P127" s="14"/>
      <c r="Q127" s="14"/>
      <c r="R127" s="202"/>
      <c r="S127" s="202"/>
      <c r="T127" s="14"/>
    </row>
    <row r="128" spans="1:20">
      <c r="A128" s="267" t="s">
        <v>533</v>
      </c>
      <c r="B128" s="5"/>
      <c r="C128" s="5"/>
      <c r="D128" s="152"/>
      <c r="E128" s="5"/>
      <c r="F128" s="152"/>
      <c r="G128" s="153"/>
      <c r="H128" s="5"/>
      <c r="I128" s="14"/>
      <c r="J128" s="14"/>
      <c r="K128" s="14"/>
      <c r="L128" s="14"/>
      <c r="M128" s="202"/>
      <c r="N128" s="14"/>
      <c r="O128" s="14"/>
      <c r="P128" s="14"/>
      <c r="Q128" s="14"/>
      <c r="R128" s="202"/>
      <c r="S128" s="202"/>
      <c r="T128" s="14"/>
    </row>
    <row r="129" spans="1:20">
      <c r="A129" s="267" t="s">
        <v>534</v>
      </c>
      <c r="B129" s="5"/>
      <c r="C129" s="5"/>
      <c r="D129" s="152"/>
      <c r="E129" s="5"/>
      <c r="F129" s="152"/>
      <c r="G129" s="153"/>
      <c r="H129" s="5"/>
      <c r="I129" s="14"/>
      <c r="J129" s="14"/>
      <c r="K129" s="14"/>
      <c r="L129" s="14"/>
      <c r="M129" s="202"/>
      <c r="N129" s="14"/>
      <c r="O129" s="14"/>
      <c r="P129" s="14"/>
      <c r="Q129" s="14"/>
      <c r="R129" s="202"/>
      <c r="S129" s="202"/>
      <c r="T129" s="14"/>
    </row>
  </sheetData>
  <mergeCells count="12">
    <mergeCell ref="F1:F2"/>
    <mergeCell ref="A1:A2"/>
    <mergeCell ref="B1:B2"/>
    <mergeCell ref="C1:C2"/>
    <mergeCell ref="D1:D2"/>
    <mergeCell ref="E1:E2"/>
    <mergeCell ref="G1:G2"/>
    <mergeCell ref="H1:H2"/>
    <mergeCell ref="T1:T2"/>
    <mergeCell ref="I1:M1"/>
    <mergeCell ref="N1:R1"/>
    <mergeCell ref="S1:S2"/>
  </mergeCells>
  <phoneticPr fontId="6" type="noConversion"/>
  <conditionalFormatting sqref="A1">
    <cfRule type="expression" dxfId="50" priority="3">
      <formula>IF($D1="Running",1,0)</formula>
    </cfRule>
    <cfRule type="expression" dxfId="49" priority="4">
      <formula>IF($D1="FAIL",1,0)</formula>
    </cfRule>
    <cfRule type="expression" dxfId="48" priority="5">
      <formula>IF($D1="PASS",1,0)</formula>
    </cfRule>
  </conditionalFormatting>
  <conditionalFormatting sqref="B1">
    <cfRule type="cellIs" dxfId="47" priority="6" operator="equal">
      <formula>"PASS"</formula>
    </cfRule>
    <cfRule type="cellIs" dxfId="46" priority="7" operator="equal">
      <formula>"FAIL"</formula>
    </cfRule>
  </conditionalFormatting>
  <conditionalFormatting sqref="C3:C129">
    <cfRule type="cellIs" dxfId="45" priority="1" operator="equal">
      <formula>"Fail"</formula>
    </cfRule>
    <cfRule type="cellIs" dxfId="44" priority="2" operator="equal">
      <formula>"Pass"</formula>
    </cfRule>
  </conditionalFormatting>
  <dataValidations count="2">
    <dataValidation allowBlank="1" sqref="B1" xr:uid="{32CD47EE-0EB8-433E-AA06-E820A44E2CF2}"/>
    <dataValidation type="list" allowBlank="1" showInputMessage="1" showErrorMessage="1" sqref="C3:C129" xr:uid="{8B6796FD-A468-45F4-BAAF-9344C3476D78}">
      <formula1>"Pass, Fail, Block, Incomplete, Omitted, WIP"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B1327-31DA-4B40-A89D-4C5A8C25BEFC}">
  <dimension ref="A1:Q9"/>
  <sheetViews>
    <sheetView zoomScaleNormal="100" workbookViewId="0">
      <pane xSplit="5" ySplit="1" topLeftCell="F2" activePane="bottomRight" state="frozen"/>
      <selection pane="topRight" activeCell="F1" sqref="F1"/>
      <selection pane="bottomLeft" activeCell="A2" sqref="A2"/>
      <selection pane="bottomRight" activeCell="K2" sqref="K2"/>
    </sheetView>
  </sheetViews>
  <sheetFormatPr defaultColWidth="9.28515625" defaultRowHeight="15"/>
  <cols>
    <col min="1" max="1" width="5.5703125" style="13" bestFit="1" customWidth="1"/>
    <col min="2" max="2" width="33.5703125" style="137" bestFit="1" customWidth="1"/>
    <col min="3" max="3" width="10.5703125" style="137" bestFit="1" customWidth="1"/>
    <col min="4" max="4" width="9.5703125" style="137" bestFit="1" customWidth="1"/>
    <col min="5" max="5" width="6.42578125" style="13" bestFit="1" customWidth="1"/>
    <col min="6" max="6" width="12.7109375" style="13" bestFit="1" customWidth="1"/>
    <col min="7" max="7" width="16" style="13" customWidth="1"/>
    <col min="8" max="8" width="12.28515625" style="13" customWidth="1"/>
    <col min="9" max="9" width="11.28515625" style="13" bestFit="1" customWidth="1"/>
    <col min="10" max="10" width="15" style="13" customWidth="1"/>
    <col min="11" max="11" width="12.28515625" style="13" customWidth="1"/>
    <col min="12" max="12" width="14.28515625" style="13" customWidth="1"/>
    <col min="13" max="13" width="42.42578125" style="13" customWidth="1"/>
    <col min="14" max="16" width="9.28515625" style="13"/>
    <col min="17" max="17" width="6.5703125" style="13" customWidth="1"/>
    <col min="18" max="16384" width="9.28515625" style="13"/>
  </cols>
  <sheetData>
    <row r="1" spans="1:17">
      <c r="A1" s="3" t="s">
        <v>384</v>
      </c>
      <c r="B1" s="3" t="s">
        <v>32</v>
      </c>
      <c r="C1" s="3" t="s">
        <v>385</v>
      </c>
      <c r="D1" s="3" t="s">
        <v>386</v>
      </c>
      <c r="E1" s="138" t="s">
        <v>535</v>
      </c>
      <c r="F1" s="138" t="s">
        <v>388</v>
      </c>
      <c r="G1" s="138" t="s">
        <v>389</v>
      </c>
      <c r="H1" s="138" t="s">
        <v>390</v>
      </c>
      <c r="I1" s="138" t="s">
        <v>391</v>
      </c>
      <c r="J1" s="138" t="s">
        <v>392</v>
      </c>
      <c r="K1" s="138" t="s">
        <v>393</v>
      </c>
      <c r="L1" s="138" t="s">
        <v>394</v>
      </c>
      <c r="M1" s="138" t="s">
        <v>395</v>
      </c>
      <c r="O1" s="13" t="s">
        <v>536</v>
      </c>
      <c r="P1" s="13" t="s">
        <v>537</v>
      </c>
    </row>
    <row r="2" spans="1:17" ht="75">
      <c r="A2" s="4"/>
      <c r="B2" s="5" t="s">
        <v>538</v>
      </c>
      <c r="C2" s="5" t="s">
        <v>539</v>
      </c>
      <c r="D2" s="5" t="s">
        <v>396</v>
      </c>
      <c r="E2" s="7" t="s">
        <v>281</v>
      </c>
      <c r="F2" s="7" t="s">
        <v>540</v>
      </c>
      <c r="G2" s="5" t="s">
        <v>397</v>
      </c>
      <c r="H2" s="7"/>
      <c r="I2" s="154" t="s">
        <v>541</v>
      </c>
      <c r="J2" s="176">
        <v>3051</v>
      </c>
      <c r="K2" s="175">
        <v>45474</v>
      </c>
      <c r="L2" s="7">
        <v>801028</v>
      </c>
      <c r="M2" s="244" t="s">
        <v>542</v>
      </c>
      <c r="O2" s="178">
        <f>J2/60</f>
        <v>50.85</v>
      </c>
      <c r="P2" s="178">
        <f>O2/24</f>
        <v>2.1187499999999999</v>
      </c>
      <c r="Q2" s="13">
        <v>4.2</v>
      </c>
    </row>
    <row r="3" spans="1:17" ht="75">
      <c r="A3" s="5"/>
      <c r="B3" s="14" t="s">
        <v>543</v>
      </c>
      <c r="C3" s="5" t="s">
        <v>539</v>
      </c>
      <c r="D3" s="5" t="s">
        <v>396</v>
      </c>
      <c r="E3" s="7" t="s">
        <v>281</v>
      </c>
      <c r="F3" s="7" t="s">
        <v>544</v>
      </c>
      <c r="G3" s="5" t="s">
        <v>397</v>
      </c>
      <c r="H3" s="7"/>
      <c r="I3" s="154" t="s">
        <v>541</v>
      </c>
      <c r="J3" s="176">
        <v>2542</v>
      </c>
      <c r="K3" s="175">
        <v>45478</v>
      </c>
      <c r="L3" s="7">
        <v>801028</v>
      </c>
      <c r="M3" s="280" t="s">
        <v>545</v>
      </c>
      <c r="O3" s="178">
        <f t="shared" ref="O3:O8" si="0">J3/60</f>
        <v>42.366666666666667</v>
      </c>
      <c r="P3" s="178">
        <f t="shared" ref="P3:P8" si="1">O3/24</f>
        <v>1.7652777777777777</v>
      </c>
      <c r="Q3" s="13">
        <v>3.5</v>
      </c>
    </row>
    <row r="4" spans="1:17" ht="75">
      <c r="A4" s="5"/>
      <c r="B4" s="14" t="s">
        <v>546</v>
      </c>
      <c r="C4" s="5" t="s">
        <v>539</v>
      </c>
      <c r="D4" s="5" t="s">
        <v>396</v>
      </c>
      <c r="E4" s="7" t="s">
        <v>281</v>
      </c>
      <c r="F4" s="7" t="s">
        <v>547</v>
      </c>
      <c r="G4" s="5" t="s">
        <v>397</v>
      </c>
      <c r="H4" s="7"/>
      <c r="I4" s="154" t="s">
        <v>541</v>
      </c>
      <c r="J4" s="7">
        <v>1600</v>
      </c>
      <c r="K4" s="175">
        <v>45476</v>
      </c>
      <c r="L4" s="7">
        <v>801028</v>
      </c>
      <c r="M4" s="7" t="s">
        <v>548</v>
      </c>
      <c r="O4" s="178">
        <f t="shared" si="0"/>
        <v>26.666666666666668</v>
      </c>
      <c r="P4" s="178">
        <f t="shared" si="1"/>
        <v>1.1111111111111112</v>
      </c>
      <c r="Q4" s="13">
        <v>2.2000000000000002</v>
      </c>
    </row>
    <row r="5" spans="1:17">
      <c r="A5" s="18"/>
      <c r="B5" s="136"/>
      <c r="C5" s="136"/>
      <c r="D5" s="136"/>
      <c r="E5" s="18"/>
      <c r="J5" s="7"/>
      <c r="K5" s="7"/>
      <c r="L5" s="7"/>
      <c r="M5" s="7"/>
      <c r="O5" s="178"/>
      <c r="P5" s="178"/>
    </row>
    <row r="6" spans="1:17" ht="75">
      <c r="A6" s="4"/>
      <c r="B6" s="5" t="s">
        <v>538</v>
      </c>
      <c r="C6" s="5" t="s">
        <v>539</v>
      </c>
      <c r="D6" s="5" t="s">
        <v>396</v>
      </c>
      <c r="E6" s="7" t="s">
        <v>282</v>
      </c>
      <c r="F6" s="7" t="s">
        <v>549</v>
      </c>
      <c r="G6" s="5" t="s">
        <v>397</v>
      </c>
      <c r="H6" s="7"/>
      <c r="I6" s="154" t="s">
        <v>541</v>
      </c>
      <c r="J6" s="176">
        <v>3257</v>
      </c>
      <c r="K6" s="175">
        <v>45478</v>
      </c>
      <c r="L6" s="7">
        <v>801016</v>
      </c>
      <c r="M6" s="281" t="s">
        <v>550</v>
      </c>
      <c r="O6" s="178">
        <f t="shared" si="0"/>
        <v>54.283333333333331</v>
      </c>
      <c r="P6" s="178">
        <f t="shared" si="1"/>
        <v>2.2618055555555556</v>
      </c>
      <c r="Q6" s="178">
        <f>6537/60/24</f>
        <v>4.5395833333333337</v>
      </c>
    </row>
    <row r="7" spans="1:17" ht="75">
      <c r="A7" s="5"/>
      <c r="B7" s="14" t="s">
        <v>543</v>
      </c>
      <c r="C7" s="5" t="s">
        <v>539</v>
      </c>
      <c r="D7" s="5" t="s">
        <v>396</v>
      </c>
      <c r="E7" s="7" t="s">
        <v>282</v>
      </c>
      <c r="F7" s="7" t="s">
        <v>551</v>
      </c>
      <c r="G7" s="5" t="s">
        <v>397</v>
      </c>
      <c r="H7" s="7"/>
      <c r="I7" s="154" t="s">
        <v>541</v>
      </c>
      <c r="J7" s="282">
        <v>2698</v>
      </c>
      <c r="K7" s="175">
        <v>45475</v>
      </c>
      <c r="L7" s="7">
        <v>801016</v>
      </c>
      <c r="M7" s="280" t="s">
        <v>552</v>
      </c>
      <c r="O7" s="178">
        <f t="shared" si="0"/>
        <v>44.966666666666669</v>
      </c>
      <c r="P7" s="178">
        <f t="shared" si="1"/>
        <v>1.8736111111111111</v>
      </c>
      <c r="Q7" s="178">
        <f>5413/60/24</f>
        <v>3.7590277777777779</v>
      </c>
    </row>
    <row r="8" spans="1:17" ht="75">
      <c r="A8" s="5"/>
      <c r="B8" s="14" t="s">
        <v>546</v>
      </c>
      <c r="C8" s="5" t="s">
        <v>539</v>
      </c>
      <c r="D8" s="5" t="s">
        <v>396</v>
      </c>
      <c r="E8" s="7" t="s">
        <v>282</v>
      </c>
      <c r="F8" s="7" t="s">
        <v>553</v>
      </c>
      <c r="G8" s="5" t="s">
        <v>397</v>
      </c>
      <c r="H8" s="7"/>
      <c r="I8" s="154" t="s">
        <v>541</v>
      </c>
      <c r="J8" s="176">
        <v>1710</v>
      </c>
      <c r="K8" s="175">
        <v>45476</v>
      </c>
      <c r="L8" s="7">
        <v>801016</v>
      </c>
      <c r="M8" s="280" t="s">
        <v>554</v>
      </c>
      <c r="O8" s="178">
        <f t="shared" si="0"/>
        <v>28.5</v>
      </c>
      <c r="P8" s="178">
        <f t="shared" si="1"/>
        <v>1.1875</v>
      </c>
      <c r="Q8" s="13">
        <v>2.2999999999999998</v>
      </c>
    </row>
    <row r="9" spans="1:17">
      <c r="J9" s="193"/>
    </row>
  </sheetData>
  <autoFilter ref="A1:D4" xr:uid="{4E47D2C1-7742-448A-8826-B6D649D7EA76}"/>
  <conditionalFormatting sqref="B1">
    <cfRule type="expression" dxfId="43" priority="7">
      <formula>IF($D1="Running",1,0)</formula>
    </cfRule>
    <cfRule type="expression" dxfId="42" priority="8">
      <formula>IF($D1="FAIL",1,0)</formula>
    </cfRule>
    <cfRule type="expression" dxfId="41" priority="9">
      <formula>IF($D1="PASS",1,0)</formula>
    </cfRule>
  </conditionalFormatting>
  <conditionalFormatting sqref="B2">
    <cfRule type="expression" dxfId="40" priority="23">
      <formula>IF($D3="Running",1,0)</formula>
    </cfRule>
    <cfRule type="expression" dxfId="39" priority="24">
      <formula>IF($D3="FAIL",1,0)</formula>
    </cfRule>
    <cfRule type="expression" dxfId="38" priority="25">
      <formula>IF($D3="PASS",1,0)</formula>
    </cfRule>
  </conditionalFormatting>
  <conditionalFormatting sqref="B6">
    <cfRule type="expression" dxfId="37" priority="13">
      <formula>IF($D7="Running",1,0)</formula>
    </cfRule>
    <cfRule type="expression" dxfId="36" priority="14">
      <formula>IF($D7="FAIL",1,0)</formula>
    </cfRule>
    <cfRule type="expression" dxfId="35" priority="15">
      <formula>IF($D7="PASS",1,0)</formula>
    </cfRule>
  </conditionalFormatting>
  <conditionalFormatting sqref="B9:B1048576">
    <cfRule type="expression" dxfId="34" priority="28">
      <formula>IF($D9="Running",1,0)</formula>
    </cfRule>
    <cfRule type="expression" dxfId="33" priority="29">
      <formula>IF($D9="FAIL",1,0)</formula>
    </cfRule>
    <cfRule type="expression" dxfId="32" priority="30">
      <formula>IF($D9="PASS",1,0)</formula>
    </cfRule>
  </conditionalFormatting>
  <conditionalFormatting sqref="D2">
    <cfRule type="expression" dxfId="31" priority="20">
      <formula>IF($D2="Running",1,0)</formula>
    </cfRule>
    <cfRule type="expression" dxfId="30" priority="21">
      <formula>IF($D2="FAIL",1,0)</formula>
    </cfRule>
    <cfRule type="expression" dxfId="29" priority="22">
      <formula>IF($D2="PASS",1,0)</formula>
    </cfRule>
  </conditionalFormatting>
  <conditionalFormatting sqref="D3:D5">
    <cfRule type="cellIs" dxfId="28" priority="26" operator="equal">
      <formula>"PASS"</formula>
    </cfRule>
    <cfRule type="cellIs" dxfId="27" priority="27" operator="equal">
      <formula>"FAIL"</formula>
    </cfRule>
  </conditionalFormatting>
  <conditionalFormatting sqref="D6">
    <cfRule type="expression" dxfId="26" priority="10">
      <formula>IF($D6="Running",1,0)</formula>
    </cfRule>
    <cfRule type="expression" dxfId="25" priority="11">
      <formula>IF($D6="FAIL",1,0)</formula>
    </cfRule>
    <cfRule type="expression" dxfId="24" priority="12">
      <formula>IF($D6="PASS",1,0)</formula>
    </cfRule>
  </conditionalFormatting>
  <conditionalFormatting sqref="D7:D1048576">
    <cfRule type="cellIs" dxfId="23" priority="16" operator="equal">
      <formula>"PASS"</formula>
    </cfRule>
    <cfRule type="cellIs" dxfId="22" priority="17" operator="equal">
      <formula>"FAIL"</formula>
    </cfRule>
  </conditionalFormatting>
  <conditionalFormatting sqref="D1:F1">
    <cfRule type="cellIs" dxfId="21" priority="5" operator="equal">
      <formula>"PASS"</formula>
    </cfRule>
    <cfRule type="cellIs" dxfId="20" priority="6" operator="equal">
      <formula>"FAIL"</formula>
    </cfRule>
  </conditionalFormatting>
  <conditionalFormatting sqref="G2:G4">
    <cfRule type="cellIs" dxfId="19" priority="3" operator="equal">
      <formula>"Fail"</formula>
    </cfRule>
    <cfRule type="cellIs" dxfId="18" priority="4" operator="equal">
      <formula>"Pass"</formula>
    </cfRule>
  </conditionalFormatting>
  <conditionalFormatting sqref="G6:G8">
    <cfRule type="cellIs" dxfId="17" priority="1" operator="equal">
      <formula>"Fail"</formula>
    </cfRule>
    <cfRule type="cellIs" dxfId="16" priority="2" operator="equal">
      <formula>"Pass"</formula>
    </cfRule>
  </conditionalFormatting>
  <dataValidations count="2">
    <dataValidation allowBlank="1" sqref="F1 D1:D137" xr:uid="{CC7E6DD5-F2BF-4694-A0DC-3393E3598E9E}"/>
    <dataValidation type="list" allowBlank="1" showInputMessage="1" showErrorMessage="1" sqref="G2:G4 G6:G8" xr:uid="{8C535920-0AC6-437A-AF47-57CA406CAD32}">
      <formula1>"Pass, Fail, Block, Incomplete, Omitted, WIP"</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5EC4-85D0-4164-BDD9-8F1F94CE16C9}">
  <dimension ref="A1:M27"/>
  <sheetViews>
    <sheetView zoomScale="90" zoomScaleNormal="90" workbookViewId="0">
      <pane ySplit="1" topLeftCell="A16" activePane="bottomLeft" state="frozen"/>
      <selection pane="bottomLeft" activeCell="P16" sqref="P16"/>
    </sheetView>
  </sheetViews>
  <sheetFormatPr defaultColWidth="8.7109375" defaultRowHeight="15.75"/>
  <cols>
    <col min="1" max="1" width="5.5703125" style="1" customWidth="1"/>
    <col min="2" max="2" width="16.42578125" style="1" bestFit="1" customWidth="1"/>
    <col min="3" max="12" width="8.7109375" style="1"/>
    <col min="13" max="13" width="11.5703125" style="1" customWidth="1"/>
    <col min="14" max="16384" width="8.7109375" style="1"/>
  </cols>
  <sheetData>
    <row r="1" spans="1:13">
      <c r="A1" s="331" t="s">
        <v>400</v>
      </c>
      <c r="B1" s="331"/>
      <c r="C1" s="331"/>
      <c r="D1" s="331"/>
      <c r="E1" s="331"/>
      <c r="F1" s="331"/>
      <c r="G1" s="331"/>
      <c r="H1" s="331" t="s">
        <v>401</v>
      </c>
      <c r="I1" s="331"/>
      <c r="J1" s="331"/>
      <c r="K1" s="331"/>
      <c r="L1" s="331"/>
      <c r="M1" s="195"/>
    </row>
    <row r="2" spans="1:13">
      <c r="A2" s="210"/>
      <c r="B2" s="210"/>
      <c r="C2" s="210"/>
      <c r="D2" s="210"/>
      <c r="E2" s="210"/>
      <c r="F2" s="210" t="s">
        <v>406</v>
      </c>
      <c r="G2" s="210" t="s">
        <v>407</v>
      </c>
      <c r="H2" s="210"/>
      <c r="I2" s="210"/>
      <c r="J2" s="210"/>
      <c r="K2" s="210" t="s">
        <v>406</v>
      </c>
      <c r="L2" s="210" t="s">
        <v>407</v>
      </c>
      <c r="M2" s="210" t="s">
        <v>402</v>
      </c>
    </row>
    <row r="3" spans="1:13">
      <c r="A3" s="332" t="s">
        <v>555</v>
      </c>
      <c r="B3" s="196" t="s">
        <v>556</v>
      </c>
      <c r="C3" s="216">
        <v>714.97</v>
      </c>
      <c r="D3" s="217">
        <v>714.33</v>
      </c>
      <c r="E3" s="217">
        <v>718.35</v>
      </c>
      <c r="F3" s="196">
        <f>MEDIAN(C3:E3)</f>
        <v>714.97</v>
      </c>
      <c r="G3" s="197">
        <f>_xlfn.STDEV.P(C3:E3)/AVERAGE(C3:E3)</f>
        <v>2.4636106653350364E-3</v>
      </c>
      <c r="H3" s="216">
        <v>723.46</v>
      </c>
      <c r="I3" s="217">
        <v>715.65</v>
      </c>
      <c r="J3" s="217">
        <v>718.58</v>
      </c>
      <c r="K3" s="196">
        <f t="shared" ref="K3:K27" si="0">MEDIAN(H3:J3)</f>
        <v>718.58</v>
      </c>
      <c r="L3" s="197">
        <f>_xlfn.STDEV.P(H3:J3)/AVERAGE(H3:J3)</f>
        <v>4.4789240123056752E-3</v>
      </c>
      <c r="M3" s="198">
        <f t="shared" ref="M3:M27" si="1">(K3-F3)/F3</f>
        <v>5.0491629019399605E-3</v>
      </c>
    </row>
    <row r="4" spans="1:13">
      <c r="A4" s="332"/>
      <c r="B4" s="196" t="s">
        <v>557</v>
      </c>
      <c r="C4" s="218">
        <v>787.01</v>
      </c>
      <c r="D4" s="219">
        <v>786.35</v>
      </c>
      <c r="E4" s="219">
        <v>786.63</v>
      </c>
      <c r="F4" s="196">
        <f t="shared" ref="F4:F27" si="2">MEDIAN(C4:E4)</f>
        <v>786.63</v>
      </c>
      <c r="G4" s="197">
        <f t="shared" ref="G4:G27" si="3">_xlfn.STDEV.P(C4:E4)/AVERAGE(C4:E4)</f>
        <v>3.4382285984431888E-4</v>
      </c>
      <c r="H4" s="218">
        <v>785.28</v>
      </c>
      <c r="I4" s="219">
        <v>784.18</v>
      </c>
      <c r="J4" s="219">
        <v>786.58</v>
      </c>
      <c r="K4" s="196">
        <f t="shared" si="0"/>
        <v>785.28</v>
      </c>
      <c r="L4" s="197">
        <f t="shared" ref="L4:L27" si="4">_xlfn.STDEV.P(H4:J4)/AVERAGE(H4:J4)</f>
        <v>1.2490398269607243E-3</v>
      </c>
      <c r="M4" s="198">
        <f t="shared" si="1"/>
        <v>-1.7161816864345661E-3</v>
      </c>
    </row>
    <row r="5" spans="1:13">
      <c r="A5" s="332"/>
      <c r="B5" s="196" t="s">
        <v>558</v>
      </c>
      <c r="C5" s="218">
        <v>1447.48</v>
      </c>
      <c r="D5" s="219">
        <v>1445.53</v>
      </c>
      <c r="E5" s="219">
        <v>1444.58</v>
      </c>
      <c r="F5" s="196">
        <f t="shared" si="2"/>
        <v>1445.53</v>
      </c>
      <c r="G5" s="197">
        <f t="shared" si="3"/>
        <v>8.349022827068654E-4</v>
      </c>
      <c r="H5" s="218">
        <v>1445.99</v>
      </c>
      <c r="I5" s="219">
        <v>1442.42</v>
      </c>
      <c r="J5" s="219">
        <v>1443.68</v>
      </c>
      <c r="K5" s="196">
        <f t="shared" si="0"/>
        <v>1443.68</v>
      </c>
      <c r="L5" s="197">
        <f t="shared" si="4"/>
        <v>1.0237390121645492E-3</v>
      </c>
      <c r="M5" s="198">
        <f t="shared" si="1"/>
        <v>-1.2798074062799866E-3</v>
      </c>
    </row>
    <row r="6" spans="1:13">
      <c r="A6" s="332"/>
      <c r="B6" s="196" t="s">
        <v>559</v>
      </c>
      <c r="C6" s="218">
        <v>604.71</v>
      </c>
      <c r="D6" s="219">
        <v>606.9</v>
      </c>
      <c r="E6" s="219">
        <v>606.01</v>
      </c>
      <c r="F6" s="196">
        <f t="shared" si="2"/>
        <v>606.01</v>
      </c>
      <c r="G6" s="197">
        <f t="shared" si="3"/>
        <v>1.4842562966036602E-3</v>
      </c>
      <c r="H6" s="218">
        <v>604.94000000000005</v>
      </c>
      <c r="I6" s="219">
        <v>606.15</v>
      </c>
      <c r="J6" s="219">
        <v>606.21</v>
      </c>
      <c r="K6" s="196">
        <f t="shared" si="0"/>
        <v>606.15</v>
      </c>
      <c r="L6" s="197">
        <f t="shared" si="4"/>
        <v>9.6580851263897963E-4</v>
      </c>
      <c r="M6" s="198">
        <f t="shared" si="1"/>
        <v>2.3101929011070174E-4</v>
      </c>
    </row>
    <row r="7" spans="1:13">
      <c r="A7" s="332"/>
      <c r="B7" s="196" t="s">
        <v>560</v>
      </c>
      <c r="C7" s="218">
        <v>1288.6300000000001</v>
      </c>
      <c r="D7" s="219">
        <v>1285.51</v>
      </c>
      <c r="E7" s="219">
        <v>1288.19</v>
      </c>
      <c r="F7" s="196">
        <f t="shared" si="2"/>
        <v>1288.19</v>
      </c>
      <c r="G7" s="197">
        <f t="shared" si="3"/>
        <v>1.0709783800593269E-3</v>
      </c>
      <c r="H7" s="218">
        <v>1291.45</v>
      </c>
      <c r="I7" s="219">
        <v>1292.54</v>
      </c>
      <c r="J7" s="219">
        <v>1291.6400000000001</v>
      </c>
      <c r="K7" s="196">
        <f t="shared" si="0"/>
        <v>1291.6400000000001</v>
      </c>
      <c r="L7" s="197">
        <f t="shared" si="4"/>
        <v>3.6800567503877631E-4</v>
      </c>
      <c r="M7" s="198">
        <f t="shared" si="1"/>
        <v>2.6781763559723683E-3</v>
      </c>
    </row>
    <row r="8" spans="1:13">
      <c r="A8" s="332"/>
      <c r="B8" s="196" t="s">
        <v>561</v>
      </c>
      <c r="C8" s="218">
        <v>1971.43</v>
      </c>
      <c r="D8" s="219">
        <v>1973.1</v>
      </c>
      <c r="E8" s="219">
        <v>1970.79</v>
      </c>
      <c r="F8" s="196">
        <f t="shared" si="2"/>
        <v>1971.43</v>
      </c>
      <c r="G8" s="197">
        <f t="shared" si="3"/>
        <v>4.9387079180187817E-4</v>
      </c>
      <c r="H8" s="218">
        <v>1974.85</v>
      </c>
      <c r="I8" s="219">
        <v>1974.22</v>
      </c>
      <c r="J8" s="219">
        <v>1973.45</v>
      </c>
      <c r="K8" s="196">
        <f t="shared" si="0"/>
        <v>1974.22</v>
      </c>
      <c r="L8" s="197">
        <f t="shared" si="4"/>
        <v>2.8999449229277047E-4</v>
      </c>
      <c r="M8" s="198">
        <f t="shared" si="1"/>
        <v>1.4152163657852237E-3</v>
      </c>
    </row>
    <row r="9" spans="1:13">
      <c r="A9" s="332"/>
      <c r="B9" s="196" t="s">
        <v>562</v>
      </c>
      <c r="C9" s="218">
        <v>724.26</v>
      </c>
      <c r="D9" s="219">
        <v>726.93</v>
      </c>
      <c r="E9" s="219">
        <v>726.82</v>
      </c>
      <c r="F9" s="196">
        <f t="shared" si="2"/>
        <v>726.82</v>
      </c>
      <c r="G9" s="197">
        <f t="shared" si="3"/>
        <v>1.6990838285464106E-3</v>
      </c>
      <c r="H9" s="218">
        <v>727.36</v>
      </c>
      <c r="I9" s="219">
        <v>727.13</v>
      </c>
      <c r="J9" s="219">
        <v>727.41</v>
      </c>
      <c r="K9" s="196">
        <f t="shared" si="0"/>
        <v>727.36</v>
      </c>
      <c r="L9" s="197">
        <f t="shared" si="4"/>
        <v>1.6764600722463078E-4</v>
      </c>
      <c r="M9" s="198">
        <f t="shared" si="1"/>
        <v>7.4296249415255991E-4</v>
      </c>
    </row>
    <row r="10" spans="1:13">
      <c r="A10" s="332"/>
      <c r="B10" s="196" t="s">
        <v>563</v>
      </c>
      <c r="C10" s="218">
        <v>718.82</v>
      </c>
      <c r="D10" s="219">
        <v>719.74</v>
      </c>
      <c r="E10" s="219">
        <v>717.26</v>
      </c>
      <c r="F10" s="196">
        <f t="shared" si="2"/>
        <v>718.82</v>
      </c>
      <c r="G10" s="197">
        <f t="shared" si="3"/>
        <v>1.4244675505501901E-3</v>
      </c>
      <c r="H10" s="218">
        <v>718.64</v>
      </c>
      <c r="I10" s="219">
        <v>719.42</v>
      </c>
      <c r="J10" s="219">
        <v>718.91</v>
      </c>
      <c r="K10" s="196">
        <f t="shared" si="0"/>
        <v>718.91</v>
      </c>
      <c r="L10" s="197">
        <f t="shared" si="4"/>
        <v>4.4982438222494617E-4</v>
      </c>
      <c r="M10" s="198">
        <f t="shared" si="1"/>
        <v>1.2520519740674737E-4</v>
      </c>
    </row>
    <row r="11" spans="1:13">
      <c r="A11" s="332"/>
      <c r="B11" s="196" t="s">
        <v>564</v>
      </c>
      <c r="C11" s="218">
        <v>2179.5</v>
      </c>
      <c r="D11" s="219">
        <v>2179.3000000000002</v>
      </c>
      <c r="E11" s="219">
        <v>2169.35</v>
      </c>
      <c r="F11" s="196">
        <f t="shared" si="2"/>
        <v>2179.3000000000002</v>
      </c>
      <c r="G11" s="197">
        <f t="shared" si="3"/>
        <v>2.1774862574615982E-3</v>
      </c>
      <c r="H11" s="218">
        <v>2153.16</v>
      </c>
      <c r="I11" s="219">
        <v>2181.9899999999998</v>
      </c>
      <c r="J11" s="219">
        <v>2187.8200000000002</v>
      </c>
      <c r="K11" s="196">
        <f t="shared" si="0"/>
        <v>2181.9899999999998</v>
      </c>
      <c r="L11" s="197">
        <f t="shared" si="4"/>
        <v>6.9689849803064507E-3</v>
      </c>
      <c r="M11" s="198">
        <f t="shared" si="1"/>
        <v>1.2343413022528333E-3</v>
      </c>
    </row>
    <row r="12" spans="1:13">
      <c r="A12" s="332"/>
      <c r="B12" s="196" t="s">
        <v>565</v>
      </c>
      <c r="C12" s="218">
        <v>499.83</v>
      </c>
      <c r="D12" s="219">
        <v>493.47</v>
      </c>
      <c r="E12" s="219">
        <v>492.65</v>
      </c>
      <c r="F12" s="196">
        <f t="shared" si="2"/>
        <v>493.47</v>
      </c>
      <c r="G12" s="197">
        <f t="shared" si="3"/>
        <v>6.4785183791952923E-3</v>
      </c>
      <c r="H12" s="218">
        <v>492.82</v>
      </c>
      <c r="I12" s="219">
        <v>493.98</v>
      </c>
      <c r="J12" s="219">
        <v>493.56</v>
      </c>
      <c r="K12" s="196">
        <f t="shared" si="0"/>
        <v>493.56</v>
      </c>
      <c r="L12" s="197">
        <f t="shared" si="4"/>
        <v>9.7179769830877966E-4</v>
      </c>
      <c r="M12" s="198">
        <f t="shared" si="1"/>
        <v>1.8238190771470401E-4</v>
      </c>
    </row>
    <row r="13" spans="1:13">
      <c r="A13" s="332"/>
      <c r="B13" s="196" t="s">
        <v>566</v>
      </c>
      <c r="C13" s="155">
        <v>966.28</v>
      </c>
      <c r="D13" s="238">
        <v>965.41</v>
      </c>
      <c r="E13" s="238">
        <v>964.92</v>
      </c>
      <c r="F13" s="199">
        <f t="shared" si="2"/>
        <v>965.41</v>
      </c>
      <c r="G13" s="197">
        <f t="shared" si="3"/>
        <v>5.8246951022425766E-4</v>
      </c>
      <c r="H13" s="199">
        <f>GEOMEAN(H3:H12)</f>
        <v>965.37351358064541</v>
      </c>
      <c r="I13" s="199">
        <f>GEOMEAN(I3:I12)</f>
        <v>965.78054227431676</v>
      </c>
      <c r="J13" s="199">
        <f>GEOMEAN(J3:J12)</f>
        <v>966.60380640195558</v>
      </c>
      <c r="K13" s="199">
        <f t="shared" si="0"/>
        <v>965.78054227431676</v>
      </c>
      <c r="L13" s="197">
        <f t="shared" si="4"/>
        <v>5.298133698540652E-4</v>
      </c>
      <c r="M13" s="198">
        <f t="shared" si="1"/>
        <v>3.8381855824653788E-4</v>
      </c>
    </row>
    <row r="14" spans="1:13">
      <c r="A14" s="332" t="s">
        <v>567</v>
      </c>
      <c r="B14" s="196" t="s">
        <v>568</v>
      </c>
      <c r="C14" s="216">
        <v>4644.58</v>
      </c>
      <c r="D14" s="217">
        <v>4646.09</v>
      </c>
      <c r="E14" s="217">
        <v>4646.22</v>
      </c>
      <c r="F14" s="196">
        <f t="shared" si="2"/>
        <v>4646.09</v>
      </c>
      <c r="G14" s="197">
        <f t="shared" si="3"/>
        <v>1.6022725559101662E-4</v>
      </c>
      <c r="H14" s="196">
        <v>4636.82</v>
      </c>
      <c r="I14" s="196">
        <v>4642.53</v>
      </c>
      <c r="J14" s="196">
        <v>4645.08</v>
      </c>
      <c r="K14" s="196">
        <f t="shared" si="0"/>
        <v>4642.53</v>
      </c>
      <c r="L14" s="197">
        <f t="shared" si="4"/>
        <v>7.4403203616547041E-4</v>
      </c>
      <c r="M14" s="198">
        <f t="shared" si="1"/>
        <v>-7.6623569496079506E-4</v>
      </c>
    </row>
    <row r="15" spans="1:13">
      <c r="A15" s="332"/>
      <c r="B15" s="196" t="s">
        <v>569</v>
      </c>
      <c r="C15" s="218">
        <v>1175.0899999999999</v>
      </c>
      <c r="D15" s="219">
        <v>1186.51</v>
      </c>
      <c r="E15" s="219">
        <v>1190.76</v>
      </c>
      <c r="F15" s="196">
        <f t="shared" si="2"/>
        <v>1186.51</v>
      </c>
      <c r="G15" s="197">
        <f t="shared" si="3"/>
        <v>5.5878721471952783E-3</v>
      </c>
      <c r="H15" s="196">
        <v>1189.71</v>
      </c>
      <c r="I15" s="196">
        <v>1189.02</v>
      </c>
      <c r="J15" s="196">
        <v>1187.6500000000001</v>
      </c>
      <c r="K15" s="196">
        <f t="shared" si="0"/>
        <v>1189.02</v>
      </c>
      <c r="L15" s="197">
        <f t="shared" si="4"/>
        <v>7.2016574408402903E-4</v>
      </c>
      <c r="M15" s="198">
        <f t="shared" si="1"/>
        <v>2.1154478259770176E-3</v>
      </c>
    </row>
    <row r="16" spans="1:13">
      <c r="A16" s="332"/>
      <c r="B16" s="196" t="s">
        <v>570</v>
      </c>
      <c r="C16" s="218">
        <v>762.53</v>
      </c>
      <c r="D16" s="219">
        <v>760.86</v>
      </c>
      <c r="E16" s="219">
        <v>764.26</v>
      </c>
      <c r="F16" s="196">
        <f t="shared" si="2"/>
        <v>762.53</v>
      </c>
      <c r="G16" s="197">
        <f t="shared" si="3"/>
        <v>1.820360933084437E-3</v>
      </c>
      <c r="H16" s="196">
        <v>759.91</v>
      </c>
      <c r="I16" s="196">
        <v>761</v>
      </c>
      <c r="J16" s="196">
        <v>763.54</v>
      </c>
      <c r="K16" s="196">
        <f t="shared" si="0"/>
        <v>761</v>
      </c>
      <c r="L16" s="197">
        <f t="shared" si="4"/>
        <v>1.9972077448958351E-3</v>
      </c>
      <c r="M16" s="198">
        <f t="shared" si="1"/>
        <v>-2.0064784336353623E-3</v>
      </c>
    </row>
    <row r="17" spans="1:13">
      <c r="A17" s="332"/>
      <c r="B17" s="196" t="s">
        <v>571</v>
      </c>
      <c r="C17" s="218">
        <v>668.82</v>
      </c>
      <c r="D17" s="219">
        <v>667.7</v>
      </c>
      <c r="E17" s="219">
        <v>668.1</v>
      </c>
      <c r="F17" s="196">
        <f t="shared" si="2"/>
        <v>668.1</v>
      </c>
      <c r="G17" s="197">
        <f t="shared" si="3"/>
        <v>6.9352384779091932E-4</v>
      </c>
      <c r="H17" s="196">
        <v>668.25</v>
      </c>
      <c r="I17" s="196">
        <v>668.02</v>
      </c>
      <c r="J17" s="196">
        <v>667.67</v>
      </c>
      <c r="K17" s="196">
        <f t="shared" si="0"/>
        <v>668.02</v>
      </c>
      <c r="L17" s="197">
        <f t="shared" si="4"/>
        <v>3.5699770696769718E-4</v>
      </c>
      <c r="M17" s="198">
        <f t="shared" si="1"/>
        <v>-1.1974255351001486E-4</v>
      </c>
    </row>
    <row r="18" spans="1:13">
      <c r="A18" s="332"/>
      <c r="B18" s="196" t="s">
        <v>572</v>
      </c>
      <c r="C18" s="218">
        <v>1162.97</v>
      </c>
      <c r="D18" s="219">
        <v>1169.5999999999999</v>
      </c>
      <c r="E18" s="219">
        <v>1155.08</v>
      </c>
      <c r="F18" s="196">
        <f t="shared" si="2"/>
        <v>1162.97</v>
      </c>
      <c r="G18" s="197">
        <f t="shared" si="3"/>
        <v>5.1053288726277818E-3</v>
      </c>
      <c r="H18" s="196">
        <v>1161.67</v>
      </c>
      <c r="I18" s="196">
        <v>1162.6400000000001</v>
      </c>
      <c r="J18" s="196">
        <v>1161.18</v>
      </c>
      <c r="K18" s="196">
        <f t="shared" si="0"/>
        <v>1161.67</v>
      </c>
      <c r="L18" s="197">
        <f t="shared" si="4"/>
        <v>5.2218050954833659E-4</v>
      </c>
      <c r="M18" s="198">
        <f t="shared" si="1"/>
        <v>-1.1178276309792639E-3</v>
      </c>
    </row>
    <row r="19" spans="1:13">
      <c r="A19" s="332"/>
      <c r="B19" s="196" t="s">
        <v>573</v>
      </c>
      <c r="C19" s="218">
        <v>436.18</v>
      </c>
      <c r="D19" s="219">
        <v>436.37</v>
      </c>
      <c r="E19" s="219">
        <v>436.32</v>
      </c>
      <c r="F19" s="196">
        <f t="shared" si="2"/>
        <v>436.32</v>
      </c>
      <c r="G19" s="197">
        <f t="shared" si="3"/>
        <v>1.843168241584642E-4</v>
      </c>
      <c r="H19" s="196">
        <v>435.96</v>
      </c>
      <c r="I19" s="196">
        <v>435.05</v>
      </c>
      <c r="J19" s="196">
        <v>435.87</v>
      </c>
      <c r="K19" s="196">
        <f t="shared" si="0"/>
        <v>435.87</v>
      </c>
      <c r="L19" s="197">
        <f t="shared" si="4"/>
        <v>9.3983440616086456E-4</v>
      </c>
      <c r="M19" s="198">
        <f t="shared" si="1"/>
        <v>-1.0313531353135052E-3</v>
      </c>
    </row>
    <row r="20" spans="1:13">
      <c r="A20" s="332"/>
      <c r="B20" s="196" t="s">
        <v>574</v>
      </c>
      <c r="C20" s="218">
        <v>758.94</v>
      </c>
      <c r="D20" s="219">
        <v>757.76</v>
      </c>
      <c r="E20" s="219">
        <v>758.18</v>
      </c>
      <c r="F20" s="196">
        <f t="shared" si="2"/>
        <v>758.18</v>
      </c>
      <c r="G20" s="197">
        <f t="shared" si="3"/>
        <v>6.4401626711962326E-4</v>
      </c>
      <c r="H20" s="196">
        <v>757.49</v>
      </c>
      <c r="I20" s="196">
        <v>757.72</v>
      </c>
      <c r="J20" s="196">
        <v>757.56</v>
      </c>
      <c r="K20" s="196">
        <f t="shared" si="0"/>
        <v>757.56</v>
      </c>
      <c r="L20" s="197">
        <f t="shared" si="4"/>
        <v>1.2706546705734299E-4</v>
      </c>
      <c r="M20" s="198">
        <f t="shared" si="1"/>
        <v>-8.1774776438313412E-4</v>
      </c>
    </row>
    <row r="21" spans="1:13">
      <c r="A21" s="332"/>
      <c r="B21" s="196" t="s">
        <v>575</v>
      </c>
      <c r="C21" s="218">
        <v>1106.6099999999999</v>
      </c>
      <c r="D21" s="219">
        <v>1104.52</v>
      </c>
      <c r="E21" s="219">
        <v>1104.8</v>
      </c>
      <c r="F21" s="196">
        <f t="shared" si="2"/>
        <v>1104.8</v>
      </c>
      <c r="G21" s="197">
        <f t="shared" si="3"/>
        <v>8.3806251601825676E-4</v>
      </c>
      <c r="H21" s="196">
        <v>1105.6300000000001</v>
      </c>
      <c r="I21" s="196">
        <v>1108.21</v>
      </c>
      <c r="J21" s="196">
        <v>1107.57</v>
      </c>
      <c r="K21" s="196">
        <f t="shared" si="0"/>
        <v>1107.57</v>
      </c>
      <c r="L21" s="197">
        <f t="shared" si="4"/>
        <v>9.9079480103540676E-4</v>
      </c>
      <c r="M21" s="198">
        <f t="shared" si="1"/>
        <v>2.507241129616204E-3</v>
      </c>
    </row>
    <row r="22" spans="1:13">
      <c r="A22" s="332"/>
      <c r="B22" s="196" t="s">
        <v>576</v>
      </c>
      <c r="C22" s="218">
        <v>1208.04</v>
      </c>
      <c r="D22" s="219">
        <v>1209.8699999999999</v>
      </c>
      <c r="E22" s="219">
        <v>1209.48</v>
      </c>
      <c r="F22" s="196">
        <f t="shared" si="2"/>
        <v>1209.48</v>
      </c>
      <c r="G22" s="197">
        <f t="shared" si="3"/>
        <v>6.5089750051526747E-4</v>
      </c>
      <c r="H22" s="196">
        <v>1209.1400000000001</v>
      </c>
      <c r="I22" s="196">
        <v>1210.3599999999999</v>
      </c>
      <c r="J22" s="196">
        <v>1216.57</v>
      </c>
      <c r="K22" s="196">
        <f t="shared" si="0"/>
        <v>1210.3599999999999</v>
      </c>
      <c r="L22" s="197">
        <f t="shared" si="4"/>
        <v>2.6842139326505969E-3</v>
      </c>
      <c r="M22" s="198">
        <f t="shared" si="1"/>
        <v>7.2758540860525325E-4</v>
      </c>
    </row>
    <row r="23" spans="1:13">
      <c r="A23" s="332"/>
      <c r="B23" s="196" t="s">
        <v>577</v>
      </c>
      <c r="C23" s="218">
        <v>3260.16</v>
      </c>
      <c r="D23" s="219">
        <v>3269.95</v>
      </c>
      <c r="E23" s="219">
        <v>3229.01</v>
      </c>
      <c r="F23" s="196">
        <f t="shared" si="2"/>
        <v>3260.16</v>
      </c>
      <c r="G23" s="197">
        <f t="shared" si="3"/>
        <v>5.3659037733674335E-3</v>
      </c>
      <c r="H23" s="196">
        <v>3254.37</v>
      </c>
      <c r="I23" s="196">
        <v>3270.21</v>
      </c>
      <c r="J23" s="196">
        <v>3261.31</v>
      </c>
      <c r="K23" s="196">
        <f t="shared" si="0"/>
        <v>3261.31</v>
      </c>
      <c r="L23" s="197">
        <f t="shared" si="4"/>
        <v>1.9874943432896474E-3</v>
      </c>
      <c r="M23" s="198">
        <f t="shared" si="1"/>
        <v>3.5274342363567768E-4</v>
      </c>
    </row>
    <row r="24" spans="1:13">
      <c r="A24" s="332"/>
      <c r="B24" s="196" t="s">
        <v>578</v>
      </c>
      <c r="C24" s="218">
        <v>1916.76</v>
      </c>
      <c r="D24" s="219">
        <v>1915.38</v>
      </c>
      <c r="E24" s="219">
        <v>1916.41</v>
      </c>
      <c r="F24" s="196">
        <f t="shared" si="2"/>
        <v>1916.41</v>
      </c>
      <c r="G24" s="197">
        <f t="shared" si="3"/>
        <v>3.0567946761632652E-4</v>
      </c>
      <c r="H24" s="196">
        <v>1920.71</v>
      </c>
      <c r="I24" s="196">
        <v>1907.59</v>
      </c>
      <c r="J24" s="196">
        <v>1914.37</v>
      </c>
      <c r="K24" s="196">
        <f t="shared" si="0"/>
        <v>1914.37</v>
      </c>
      <c r="L24" s="197">
        <f t="shared" si="4"/>
        <v>2.7986397453109517E-3</v>
      </c>
      <c r="M24" s="198">
        <f t="shared" si="1"/>
        <v>-1.0644903752329569E-3</v>
      </c>
    </row>
    <row r="25" spans="1:13">
      <c r="A25" s="332"/>
      <c r="B25" s="196" t="s">
        <v>579</v>
      </c>
      <c r="C25" s="218">
        <v>621.70000000000005</v>
      </c>
      <c r="D25" s="219">
        <v>621.83000000000004</v>
      </c>
      <c r="E25" s="219">
        <v>622.12</v>
      </c>
      <c r="F25" s="196">
        <f t="shared" si="2"/>
        <v>621.83000000000004</v>
      </c>
      <c r="G25" s="197">
        <f t="shared" si="3"/>
        <v>2.8230791589552916E-4</v>
      </c>
      <c r="H25" s="196">
        <v>621.12</v>
      </c>
      <c r="I25" s="196">
        <v>621.03</v>
      </c>
      <c r="J25" s="196">
        <v>621.79</v>
      </c>
      <c r="K25" s="196">
        <f t="shared" si="0"/>
        <v>621.12</v>
      </c>
      <c r="L25" s="197">
        <f t="shared" si="4"/>
        <v>5.4570044593499887E-4</v>
      </c>
      <c r="M25" s="198">
        <f t="shared" si="1"/>
        <v>-1.1417911647878622E-3</v>
      </c>
    </row>
    <row r="26" spans="1:13">
      <c r="A26" s="332"/>
      <c r="B26" s="196" t="s">
        <v>580</v>
      </c>
      <c r="C26" s="218">
        <v>469.47</v>
      </c>
      <c r="D26" s="219">
        <v>471.23</v>
      </c>
      <c r="E26" s="219">
        <v>470.86</v>
      </c>
      <c r="F26" s="196">
        <f t="shared" si="2"/>
        <v>470.86</v>
      </c>
      <c r="G26" s="197">
        <f t="shared" si="3"/>
        <v>1.6102862209698161E-3</v>
      </c>
      <c r="H26" s="196">
        <v>471.34</v>
      </c>
      <c r="I26" s="196">
        <v>470.63</v>
      </c>
      <c r="J26" s="196">
        <v>471.32</v>
      </c>
      <c r="K26" s="196">
        <f t="shared" si="0"/>
        <v>471.32</v>
      </c>
      <c r="L26" s="197">
        <f t="shared" si="4"/>
        <v>7.006718317218363E-4</v>
      </c>
      <c r="M26" s="198">
        <f t="shared" si="1"/>
        <v>9.7693581956415825E-4</v>
      </c>
    </row>
    <row r="27" spans="1:13">
      <c r="A27" s="332"/>
      <c r="B27" s="196" t="s">
        <v>566</v>
      </c>
      <c r="C27" s="239">
        <v>1076.67</v>
      </c>
      <c r="D27" s="238">
        <v>1078.05</v>
      </c>
      <c r="E27" s="238">
        <v>1076.73</v>
      </c>
      <c r="F27" s="199">
        <f t="shared" si="2"/>
        <v>1076.73</v>
      </c>
      <c r="G27" s="197">
        <f t="shared" si="3"/>
        <v>5.9125222403897564E-4</v>
      </c>
      <c r="H27" s="199">
        <v>1077.19</v>
      </c>
      <c r="I27" s="199">
        <v>1077.23</v>
      </c>
      <c r="J27" s="199">
        <v>1078.1099999999999</v>
      </c>
      <c r="K27" s="199">
        <f t="shared" si="0"/>
        <v>1077.23</v>
      </c>
      <c r="L27" s="197">
        <f t="shared" si="4"/>
        <v>3.9403645635061643E-4</v>
      </c>
      <c r="M27" s="198">
        <f t="shared" si="1"/>
        <v>4.6436896900801499E-4</v>
      </c>
    </row>
  </sheetData>
  <mergeCells count="4">
    <mergeCell ref="A1:G1"/>
    <mergeCell ref="H1:L1"/>
    <mergeCell ref="A3:A13"/>
    <mergeCell ref="A14:A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8727E-F82F-4FAC-BD67-141AAFE4347F}">
  <dimension ref="A1:J122"/>
  <sheetViews>
    <sheetView zoomScale="80" zoomScaleNormal="80" workbookViewId="0">
      <pane xSplit="3" ySplit="1" topLeftCell="D44" activePane="bottomRight" state="frozen"/>
      <selection pane="topRight" activeCell="E1" sqref="E1"/>
      <selection pane="bottomLeft" activeCell="A2" sqref="A2"/>
      <selection pane="bottomRight" activeCell="B56" sqref="B56:B61"/>
    </sheetView>
  </sheetViews>
  <sheetFormatPr defaultColWidth="8.7109375" defaultRowHeight="19.899999999999999" customHeight="1"/>
  <cols>
    <col min="1" max="1" width="49.28515625" style="13" bestFit="1" customWidth="1"/>
    <col min="2" max="2" width="19.7109375" style="13" bestFit="1" customWidth="1"/>
    <col min="3" max="3" width="13.7109375" style="13" customWidth="1"/>
    <col min="4" max="4" width="17.28515625" style="12" bestFit="1" customWidth="1"/>
    <col min="5" max="5" width="15.28515625" style="12" customWidth="1"/>
    <col min="6" max="6" width="44.7109375" style="12" customWidth="1"/>
    <col min="7" max="7" width="13.28515625" style="12" hidden="1" customWidth="1"/>
    <col min="8" max="8" width="15.28515625" style="12" hidden="1" customWidth="1"/>
    <col min="9" max="9" width="100.7109375" style="12" hidden="1" customWidth="1"/>
    <col min="10" max="10" width="50.5703125" style="12" customWidth="1"/>
    <col min="11" max="16384" width="8.7109375" style="13"/>
  </cols>
  <sheetData>
    <row r="1" spans="1:10" ht="19.899999999999999" customHeight="1">
      <c r="A1" s="277" t="s">
        <v>581</v>
      </c>
      <c r="B1" s="277" t="s">
        <v>582</v>
      </c>
      <c r="C1" s="278" t="s">
        <v>583</v>
      </c>
      <c r="D1" s="278" t="s">
        <v>388</v>
      </c>
      <c r="E1" s="278" t="s">
        <v>389</v>
      </c>
      <c r="F1" s="278" t="s">
        <v>390</v>
      </c>
      <c r="G1" s="278" t="s">
        <v>391</v>
      </c>
      <c r="H1" s="278" t="s">
        <v>393</v>
      </c>
      <c r="I1" s="278" t="s">
        <v>394</v>
      </c>
      <c r="J1" s="278" t="s">
        <v>395</v>
      </c>
    </row>
    <row r="2" spans="1:10" ht="20.100000000000001" customHeight="1">
      <c r="A2" s="279" t="s">
        <v>584</v>
      </c>
      <c r="B2" s="214" t="s">
        <v>585</v>
      </c>
      <c r="C2" s="283" t="s">
        <v>281</v>
      </c>
      <c r="D2" s="268"/>
      <c r="E2" s="256"/>
      <c r="F2" s="256"/>
      <c r="G2" s="256"/>
      <c r="H2" s="269"/>
      <c r="I2" s="256"/>
      <c r="J2" s="256"/>
    </row>
    <row r="3" spans="1:10" ht="20.100000000000001" customHeight="1">
      <c r="A3" s="279" t="s">
        <v>586</v>
      </c>
      <c r="B3" s="214" t="s">
        <v>587</v>
      </c>
      <c r="C3" s="283" t="s">
        <v>281</v>
      </c>
      <c r="D3" s="268"/>
      <c r="E3" s="256"/>
      <c r="F3" s="256"/>
      <c r="G3" s="256"/>
      <c r="H3" s="269"/>
      <c r="I3" s="256"/>
      <c r="J3" s="256"/>
    </row>
    <row r="4" spans="1:10" ht="20.100000000000001" customHeight="1">
      <c r="A4" s="279" t="s">
        <v>588</v>
      </c>
      <c r="B4" s="214" t="s">
        <v>585</v>
      </c>
      <c r="C4" s="283" t="s">
        <v>281</v>
      </c>
      <c r="D4" s="268"/>
      <c r="E4" s="256"/>
      <c r="F4" s="270"/>
      <c r="G4" s="256"/>
      <c r="H4" s="269"/>
      <c r="I4" s="256"/>
      <c r="J4" s="270"/>
    </row>
    <row r="5" spans="1:10" ht="15">
      <c r="A5" s="279" t="s">
        <v>589</v>
      </c>
      <c r="B5" s="214" t="s">
        <v>585</v>
      </c>
      <c r="C5" s="283" t="s">
        <v>281</v>
      </c>
      <c r="D5" s="268"/>
      <c r="E5" s="256"/>
      <c r="F5" s="270"/>
      <c r="G5" s="256"/>
      <c r="H5" s="269"/>
      <c r="I5" s="256"/>
      <c r="J5" s="8"/>
    </row>
    <row r="6" spans="1:10" ht="20.100000000000001" customHeight="1">
      <c r="A6" s="279" t="s">
        <v>590</v>
      </c>
      <c r="B6" s="201" t="s">
        <v>587</v>
      </c>
      <c r="C6" s="283" t="s">
        <v>281</v>
      </c>
      <c r="D6" s="268"/>
      <c r="E6" s="256"/>
      <c r="F6" s="270"/>
      <c r="G6" s="256"/>
      <c r="H6" s="269"/>
      <c r="I6" s="256"/>
      <c r="J6" s="270"/>
    </row>
    <row r="7" spans="1:10" ht="20.100000000000001" customHeight="1">
      <c r="A7" s="279" t="s">
        <v>591</v>
      </c>
      <c r="B7" s="214" t="s">
        <v>585</v>
      </c>
      <c r="C7" s="283" t="s">
        <v>281</v>
      </c>
      <c r="D7" s="268"/>
      <c r="E7" s="256"/>
      <c r="F7" s="256"/>
      <c r="G7" s="256"/>
      <c r="H7" s="269"/>
      <c r="I7" s="256"/>
      <c r="J7" s="256"/>
    </row>
    <row r="8" spans="1:10" ht="20.100000000000001" customHeight="1">
      <c r="A8" s="279" t="s">
        <v>592</v>
      </c>
      <c r="B8" s="214"/>
      <c r="C8" s="283" t="s">
        <v>281</v>
      </c>
      <c r="D8" s="268"/>
      <c r="E8" s="256"/>
      <c r="F8" s="256"/>
      <c r="G8" s="256"/>
      <c r="H8" s="269"/>
      <c r="I8" s="256"/>
      <c r="J8" s="256"/>
    </row>
    <row r="9" spans="1:10" ht="20.100000000000001" customHeight="1">
      <c r="A9" s="279" t="s">
        <v>593</v>
      </c>
      <c r="B9" s="214"/>
      <c r="C9" s="283" t="s">
        <v>281</v>
      </c>
      <c r="D9" s="268"/>
      <c r="E9" s="256"/>
      <c r="F9" s="256"/>
      <c r="G9" s="256"/>
      <c r="H9" s="269"/>
      <c r="I9" s="256"/>
      <c r="J9" s="256"/>
    </row>
    <row r="10" spans="1:10" ht="20.100000000000001" customHeight="1">
      <c r="A10" s="279" t="s">
        <v>594</v>
      </c>
      <c r="B10" s="214"/>
      <c r="C10" s="283" t="s">
        <v>281</v>
      </c>
      <c r="D10" s="268"/>
      <c r="E10" s="256"/>
      <c r="F10" s="256"/>
      <c r="G10" s="256"/>
      <c r="H10" s="269"/>
      <c r="I10" s="256"/>
      <c r="J10" s="256"/>
    </row>
    <row r="11" spans="1:10" ht="18.75" customHeight="1">
      <c r="A11" s="279" t="s">
        <v>595</v>
      </c>
      <c r="B11" s="214"/>
      <c r="C11" s="283" t="s">
        <v>281</v>
      </c>
      <c r="D11" s="268"/>
      <c r="E11" s="256"/>
      <c r="F11" s="256"/>
      <c r="G11" s="256"/>
      <c r="H11" s="269"/>
      <c r="I11" s="256"/>
      <c r="J11" s="256"/>
    </row>
    <row r="12" spans="1:10" ht="20.100000000000001" customHeight="1">
      <c r="A12" s="279" t="s">
        <v>596</v>
      </c>
      <c r="B12" s="214" t="s">
        <v>585</v>
      </c>
      <c r="C12" s="283" t="s">
        <v>281</v>
      </c>
      <c r="D12" s="268"/>
      <c r="E12" s="256"/>
      <c r="F12" s="256"/>
      <c r="G12" s="256"/>
      <c r="H12" s="269"/>
      <c r="I12" s="256"/>
      <c r="J12" s="256"/>
    </row>
    <row r="13" spans="1:10" ht="20.100000000000001" customHeight="1">
      <c r="A13" s="279" t="s">
        <v>597</v>
      </c>
      <c r="B13" s="201" t="s">
        <v>587</v>
      </c>
      <c r="C13" s="283" t="s">
        <v>281</v>
      </c>
      <c r="D13" s="268"/>
      <c r="E13" s="256"/>
      <c r="F13" s="256"/>
      <c r="G13" s="256"/>
      <c r="H13" s="269"/>
      <c r="I13" s="256"/>
      <c r="J13" s="256"/>
    </row>
    <row r="14" spans="1:10" ht="20.100000000000001" customHeight="1">
      <c r="A14" s="279" t="s">
        <v>598</v>
      </c>
      <c r="B14" s="214"/>
      <c r="C14" s="283" t="s">
        <v>281</v>
      </c>
      <c r="D14" s="268"/>
      <c r="E14" s="256"/>
      <c r="F14" s="271"/>
      <c r="G14" s="256"/>
      <c r="H14" s="269"/>
      <c r="I14" s="256"/>
      <c r="J14" s="271"/>
    </row>
    <row r="15" spans="1:10" ht="20.100000000000001" customHeight="1">
      <c r="A15" s="279" t="s">
        <v>599</v>
      </c>
      <c r="B15" s="214"/>
      <c r="C15" s="283" t="s">
        <v>281</v>
      </c>
      <c r="D15" s="268"/>
      <c r="E15" s="256"/>
      <c r="F15" s="256"/>
      <c r="G15" s="256"/>
      <c r="H15" s="269"/>
      <c r="I15" s="256"/>
      <c r="J15" s="256"/>
    </row>
    <row r="16" spans="1:10" ht="20.100000000000001" customHeight="1">
      <c r="A16" s="279" t="s">
        <v>600</v>
      </c>
      <c r="B16" s="214"/>
      <c r="C16" s="283" t="s">
        <v>281</v>
      </c>
      <c r="D16" s="268"/>
      <c r="E16" s="256"/>
      <c r="F16" s="256"/>
      <c r="G16" s="256"/>
      <c r="H16" s="269"/>
      <c r="I16" s="256"/>
      <c r="J16" s="256"/>
    </row>
    <row r="17" spans="1:10" ht="20.100000000000001" customHeight="1">
      <c r="A17" s="279" t="s">
        <v>601</v>
      </c>
      <c r="B17" s="214"/>
      <c r="C17" s="283" t="s">
        <v>281</v>
      </c>
      <c r="D17" s="268"/>
      <c r="E17" s="256"/>
      <c r="F17" s="256"/>
      <c r="G17" s="256"/>
      <c r="H17" s="269"/>
      <c r="I17" s="256"/>
      <c r="J17" s="256"/>
    </row>
    <row r="18" spans="1:10" ht="20.100000000000001" customHeight="1">
      <c r="A18" s="279" t="s">
        <v>602</v>
      </c>
      <c r="B18" s="214"/>
      <c r="C18" s="283" t="s">
        <v>281</v>
      </c>
      <c r="D18" s="268"/>
      <c r="E18" s="256"/>
      <c r="F18" s="256"/>
      <c r="G18" s="256"/>
      <c r="H18" s="269"/>
      <c r="I18" s="256"/>
      <c r="J18" s="256"/>
    </row>
    <row r="19" spans="1:10" ht="20.100000000000001" customHeight="1">
      <c r="A19" s="279" t="s">
        <v>603</v>
      </c>
      <c r="B19" s="214"/>
      <c r="C19" s="283" t="s">
        <v>281</v>
      </c>
      <c r="D19" s="268"/>
      <c r="E19" s="256"/>
      <c r="F19" s="256"/>
      <c r="G19" s="256"/>
      <c r="H19" s="269"/>
      <c r="I19" s="256"/>
      <c r="J19" s="256"/>
    </row>
    <row r="20" spans="1:10" ht="20.100000000000001" customHeight="1">
      <c r="A20" s="279" t="s">
        <v>604</v>
      </c>
      <c r="B20" s="214"/>
      <c r="C20" s="283" t="s">
        <v>281</v>
      </c>
      <c r="D20" s="268"/>
      <c r="E20" s="256"/>
      <c r="F20" s="256"/>
      <c r="G20" s="256"/>
      <c r="H20" s="269"/>
      <c r="I20" s="256"/>
      <c r="J20" s="256"/>
    </row>
    <row r="21" spans="1:10" ht="20.100000000000001" customHeight="1">
      <c r="A21" s="279" t="s">
        <v>605</v>
      </c>
      <c r="B21" s="214"/>
      <c r="C21" s="283" t="s">
        <v>281</v>
      </c>
      <c r="D21" s="268"/>
      <c r="E21" s="256"/>
      <c r="F21" s="256"/>
      <c r="G21" s="256"/>
      <c r="H21" s="269"/>
      <c r="I21" s="256"/>
      <c r="J21" s="256"/>
    </row>
    <row r="22" spans="1:10" ht="20.100000000000001" customHeight="1">
      <c r="A22" s="279" t="s">
        <v>606</v>
      </c>
      <c r="B22" s="214"/>
      <c r="C22" s="283" t="s">
        <v>281</v>
      </c>
      <c r="D22" s="268"/>
      <c r="E22" s="256"/>
      <c r="F22" s="256"/>
      <c r="G22" s="256"/>
      <c r="H22" s="269"/>
      <c r="I22" s="256"/>
      <c r="J22" s="256"/>
    </row>
    <row r="23" spans="1:10" ht="20.100000000000001" customHeight="1">
      <c r="A23" s="279" t="s">
        <v>607</v>
      </c>
      <c r="B23" s="214"/>
      <c r="C23" s="283" t="s">
        <v>281</v>
      </c>
      <c r="D23" s="268"/>
      <c r="E23" s="256"/>
      <c r="F23" s="256"/>
      <c r="G23" s="256"/>
      <c r="H23" s="269"/>
      <c r="I23" s="256"/>
      <c r="J23" s="256"/>
    </row>
    <row r="24" spans="1:10" ht="20.100000000000001" customHeight="1">
      <c r="A24" s="279" t="s">
        <v>608</v>
      </c>
      <c r="B24" s="214"/>
      <c r="C24" s="283" t="s">
        <v>281</v>
      </c>
      <c r="D24" s="268"/>
      <c r="E24" s="256"/>
      <c r="F24" s="256"/>
      <c r="G24" s="256"/>
      <c r="H24" s="269"/>
      <c r="I24" s="256"/>
      <c r="J24" s="256"/>
    </row>
    <row r="25" spans="1:10" ht="20.100000000000001" customHeight="1">
      <c r="A25" s="279" t="s">
        <v>609</v>
      </c>
      <c r="B25" s="214"/>
      <c r="C25" s="283" t="s">
        <v>281</v>
      </c>
      <c r="D25" s="268"/>
      <c r="E25" s="256"/>
      <c r="F25" s="256"/>
      <c r="G25" s="256"/>
      <c r="H25" s="269"/>
      <c r="I25" s="256"/>
      <c r="J25" s="256"/>
    </row>
    <row r="26" spans="1:10" ht="20.100000000000001" customHeight="1">
      <c r="A26" s="279" t="s">
        <v>610</v>
      </c>
      <c r="B26" s="214" t="s">
        <v>585</v>
      </c>
      <c r="C26" s="283" t="s">
        <v>281</v>
      </c>
      <c r="D26" s="268"/>
      <c r="E26" s="256"/>
      <c r="F26" s="256"/>
      <c r="G26" s="256"/>
      <c r="H26" s="269"/>
      <c r="I26" s="256"/>
      <c r="J26" s="256"/>
    </row>
    <row r="27" spans="1:10" ht="20.100000000000001" customHeight="1">
      <c r="A27" s="279" t="s">
        <v>611</v>
      </c>
      <c r="B27" s="214" t="s">
        <v>585</v>
      </c>
      <c r="C27" s="283" t="s">
        <v>281</v>
      </c>
      <c r="D27" s="268"/>
      <c r="E27" s="256"/>
      <c r="F27" s="256"/>
      <c r="G27" s="256"/>
      <c r="H27" s="269"/>
      <c r="I27" s="256"/>
      <c r="J27" s="256"/>
    </row>
    <row r="28" spans="1:10" ht="20.100000000000001" customHeight="1">
      <c r="A28" s="279" t="s">
        <v>612</v>
      </c>
      <c r="B28" s="214" t="s">
        <v>585</v>
      </c>
      <c r="C28" s="283" t="s">
        <v>281</v>
      </c>
      <c r="D28" s="268"/>
      <c r="E28" s="256"/>
      <c r="F28" s="256"/>
      <c r="G28" s="256"/>
      <c r="H28" s="269"/>
      <c r="I28" s="256"/>
      <c r="J28" s="256"/>
    </row>
    <row r="29" spans="1:10" ht="14.65" customHeight="1">
      <c r="A29" s="279" t="s">
        <v>613</v>
      </c>
      <c r="B29" s="214" t="s">
        <v>585</v>
      </c>
      <c r="C29" s="283" t="s">
        <v>281</v>
      </c>
      <c r="D29" s="268"/>
      <c r="E29" s="256"/>
      <c r="F29" s="256"/>
      <c r="G29" s="256"/>
      <c r="H29" s="269"/>
      <c r="I29" s="256"/>
      <c r="J29" s="256"/>
    </row>
    <row r="30" spans="1:10" ht="19.899999999999999" customHeight="1">
      <c r="A30" s="279" t="s">
        <v>614</v>
      </c>
      <c r="B30" s="201" t="s">
        <v>587</v>
      </c>
      <c r="C30" s="283" t="s">
        <v>281</v>
      </c>
      <c r="D30" s="268"/>
      <c r="E30" s="256"/>
      <c r="F30" s="274"/>
      <c r="G30" s="256"/>
      <c r="H30" s="269"/>
      <c r="I30" s="256"/>
      <c r="J30" s="256"/>
    </row>
    <row r="31" spans="1:10" ht="20.100000000000001" customHeight="1">
      <c r="A31" s="279" t="s">
        <v>615</v>
      </c>
      <c r="B31" s="214" t="s">
        <v>585</v>
      </c>
      <c r="C31" s="283" t="s">
        <v>281</v>
      </c>
      <c r="D31" s="268"/>
      <c r="E31" s="256"/>
      <c r="F31" s="256"/>
      <c r="G31" s="256"/>
      <c r="H31" s="269"/>
      <c r="I31" s="256"/>
      <c r="J31" s="256"/>
    </row>
    <row r="32" spans="1:10" ht="19.899999999999999" customHeight="1">
      <c r="A32" s="279" t="s">
        <v>616</v>
      </c>
      <c r="B32" s="214" t="s">
        <v>585</v>
      </c>
      <c r="C32" s="283" t="s">
        <v>281</v>
      </c>
      <c r="D32" s="268"/>
      <c r="E32" s="256"/>
      <c r="F32" s="274"/>
      <c r="G32" s="256"/>
      <c r="H32" s="269"/>
      <c r="I32" s="256"/>
      <c r="J32" s="256"/>
    </row>
    <row r="33" spans="1:10" ht="20.100000000000001" customHeight="1">
      <c r="A33" s="279" t="s">
        <v>617</v>
      </c>
      <c r="B33" s="201" t="s">
        <v>587</v>
      </c>
      <c r="C33" s="283" t="s">
        <v>281</v>
      </c>
      <c r="D33" s="268"/>
      <c r="E33" s="256"/>
      <c r="F33" s="256"/>
      <c r="G33" s="256"/>
      <c r="H33" s="269"/>
      <c r="I33" s="256"/>
      <c r="J33" s="256"/>
    </row>
    <row r="34" spans="1:10" ht="20.100000000000001" customHeight="1">
      <c r="A34" s="279" t="s">
        <v>618</v>
      </c>
      <c r="B34" s="201" t="s">
        <v>587</v>
      </c>
      <c r="C34" s="283" t="s">
        <v>281</v>
      </c>
      <c r="D34" s="268"/>
      <c r="E34" s="256"/>
      <c r="F34" s="256"/>
      <c r="G34" s="256"/>
      <c r="H34" s="269"/>
      <c r="I34" s="256"/>
      <c r="J34" s="270"/>
    </row>
    <row r="35" spans="1:10" ht="20.100000000000001" customHeight="1">
      <c r="A35" s="279" t="s">
        <v>619</v>
      </c>
      <c r="B35" s="201" t="s">
        <v>587</v>
      </c>
      <c r="C35" s="283" t="s">
        <v>281</v>
      </c>
      <c r="D35" s="268"/>
      <c r="E35" s="256"/>
      <c r="F35" s="256"/>
      <c r="G35" s="256"/>
      <c r="H35" s="269"/>
      <c r="I35" s="256"/>
      <c r="J35" s="256"/>
    </row>
    <row r="36" spans="1:10" ht="20.100000000000001" customHeight="1">
      <c r="A36" s="279" t="s">
        <v>620</v>
      </c>
      <c r="B36" s="214" t="s">
        <v>585</v>
      </c>
      <c r="C36" s="283" t="s">
        <v>281</v>
      </c>
      <c r="D36" s="268"/>
      <c r="E36" s="256"/>
      <c r="F36" s="256"/>
      <c r="G36" s="256"/>
      <c r="H36" s="269"/>
      <c r="I36" s="256"/>
      <c r="J36" s="256"/>
    </row>
    <row r="37" spans="1:10" ht="20.100000000000001" customHeight="1">
      <c r="A37" s="279" t="s">
        <v>621</v>
      </c>
      <c r="B37" s="201" t="s">
        <v>587</v>
      </c>
      <c r="C37" s="283" t="s">
        <v>281</v>
      </c>
      <c r="D37" s="268"/>
      <c r="E37" s="256"/>
      <c r="F37" s="256"/>
      <c r="G37" s="256"/>
      <c r="H37" s="269"/>
      <c r="I37" s="256"/>
      <c r="J37" s="256"/>
    </row>
    <row r="38" spans="1:10" ht="20.100000000000001" customHeight="1">
      <c r="A38" s="279" t="s">
        <v>622</v>
      </c>
      <c r="B38" s="201" t="s">
        <v>587</v>
      </c>
      <c r="C38" s="283" t="s">
        <v>281</v>
      </c>
      <c r="D38" s="268"/>
      <c r="E38" s="256"/>
      <c r="F38" s="256"/>
      <c r="G38" s="256"/>
      <c r="H38" s="269"/>
      <c r="I38" s="256"/>
      <c r="J38" s="256"/>
    </row>
    <row r="39" spans="1:10" ht="20.100000000000001" customHeight="1">
      <c r="A39" s="279" t="s">
        <v>623</v>
      </c>
      <c r="B39" s="201" t="s">
        <v>587</v>
      </c>
      <c r="C39" s="283" t="s">
        <v>281</v>
      </c>
      <c r="D39" s="268"/>
      <c r="E39" s="256"/>
      <c r="F39" s="256"/>
      <c r="G39" s="256"/>
      <c r="H39" s="269"/>
      <c r="I39" s="256"/>
      <c r="J39" s="256"/>
    </row>
    <row r="40" spans="1:10" ht="19.899999999999999" customHeight="1">
      <c r="A40" s="279" t="s">
        <v>624</v>
      </c>
      <c r="B40" s="214" t="s">
        <v>585</v>
      </c>
      <c r="C40" s="283" t="s">
        <v>281</v>
      </c>
      <c r="D40" s="268"/>
      <c r="E40" s="256"/>
      <c r="F40" s="274"/>
      <c r="G40" s="256"/>
      <c r="H40" s="269"/>
      <c r="I40" s="256"/>
      <c r="J40" s="256"/>
    </row>
    <row r="41" spans="1:10" ht="20.100000000000001" customHeight="1">
      <c r="A41" s="279" t="s">
        <v>625</v>
      </c>
      <c r="B41" s="214" t="s">
        <v>585</v>
      </c>
      <c r="C41" s="283" t="s">
        <v>281</v>
      </c>
      <c r="D41" s="268"/>
      <c r="E41" s="256"/>
      <c r="F41" s="256"/>
      <c r="G41" s="256"/>
      <c r="H41" s="269"/>
      <c r="I41" s="256"/>
      <c r="J41" s="256"/>
    </row>
    <row r="42" spans="1:10" ht="20.100000000000001" customHeight="1">
      <c r="A42" s="279" t="s">
        <v>626</v>
      </c>
      <c r="B42" s="214" t="s">
        <v>585</v>
      </c>
      <c r="C42" s="283" t="s">
        <v>281</v>
      </c>
      <c r="D42" s="268"/>
      <c r="E42" s="256"/>
      <c r="F42" s="256"/>
      <c r="G42" s="256"/>
      <c r="H42" s="269"/>
      <c r="I42" s="256"/>
      <c r="J42" s="256"/>
    </row>
    <row r="43" spans="1:10" ht="20.100000000000001" customHeight="1">
      <c r="A43" s="279" t="s">
        <v>627</v>
      </c>
      <c r="B43" s="214" t="s">
        <v>585</v>
      </c>
      <c r="C43" s="283" t="s">
        <v>281</v>
      </c>
      <c r="D43" s="268"/>
      <c r="E43" s="256"/>
      <c r="F43" s="256"/>
      <c r="G43" s="256"/>
      <c r="H43" s="269"/>
      <c r="I43" s="256"/>
      <c r="J43" s="256"/>
    </row>
    <row r="44" spans="1:10" ht="20.100000000000001" customHeight="1">
      <c r="A44" s="279" t="s">
        <v>628</v>
      </c>
      <c r="B44" s="214"/>
      <c r="C44" s="283" t="s">
        <v>281</v>
      </c>
      <c r="D44" s="268"/>
      <c r="E44" s="256"/>
      <c r="F44" s="256"/>
      <c r="G44" s="256"/>
      <c r="H44" s="269"/>
      <c r="I44" s="256"/>
      <c r="J44" s="256"/>
    </row>
    <row r="45" spans="1:10" ht="20.100000000000001" customHeight="1">
      <c r="A45" s="279" t="s">
        <v>629</v>
      </c>
      <c r="B45" s="214" t="s">
        <v>585</v>
      </c>
      <c r="C45" s="283" t="s">
        <v>281</v>
      </c>
      <c r="D45" s="256"/>
      <c r="E45" s="256"/>
      <c r="F45" s="256"/>
      <c r="G45" s="256"/>
      <c r="H45" s="256"/>
      <c r="I45" s="256"/>
      <c r="J45" s="256"/>
    </row>
    <row r="46" spans="1:10" ht="15">
      <c r="A46" s="279" t="s">
        <v>630</v>
      </c>
      <c r="B46" s="214" t="s">
        <v>585</v>
      </c>
      <c r="C46" s="283" t="s">
        <v>281</v>
      </c>
      <c r="D46" s="272"/>
      <c r="E46" s="256"/>
      <c r="F46" s="273"/>
      <c r="G46" s="256"/>
      <c r="H46" s="269"/>
      <c r="I46" s="256"/>
      <c r="J46" s="8"/>
    </row>
    <row r="47" spans="1:10" ht="15">
      <c r="A47" s="279" t="s">
        <v>631</v>
      </c>
      <c r="B47" s="214" t="s">
        <v>585</v>
      </c>
      <c r="C47" s="283" t="s">
        <v>281</v>
      </c>
      <c r="D47" s="272"/>
      <c r="E47" s="256"/>
      <c r="F47" s="273"/>
      <c r="G47" s="256"/>
      <c r="H47" s="269"/>
      <c r="I47" s="256"/>
      <c r="J47" s="274"/>
    </row>
    <row r="48" spans="1:10" ht="19.899999999999999" customHeight="1">
      <c r="A48" s="279" t="s">
        <v>632</v>
      </c>
      <c r="B48" s="214" t="s">
        <v>585</v>
      </c>
      <c r="C48" s="283" t="s">
        <v>281</v>
      </c>
      <c r="D48" s="272"/>
      <c r="E48" s="256"/>
      <c r="F48" s="274"/>
      <c r="G48" s="256"/>
      <c r="H48" s="269"/>
      <c r="I48" s="256"/>
      <c r="J48" s="256"/>
    </row>
    <row r="49" spans="1:10" ht="15">
      <c r="A49" s="279" t="s">
        <v>633</v>
      </c>
      <c r="B49" s="214" t="s">
        <v>585</v>
      </c>
      <c r="C49" s="283" t="s">
        <v>281</v>
      </c>
      <c r="D49" s="272"/>
      <c r="E49" s="256"/>
      <c r="F49" s="274"/>
      <c r="G49" s="256"/>
      <c r="H49" s="269"/>
      <c r="I49" s="256"/>
      <c r="J49" s="8"/>
    </row>
    <row r="50" spans="1:10" ht="20.100000000000001" customHeight="1">
      <c r="A50" s="279" t="s">
        <v>634</v>
      </c>
      <c r="B50" s="214" t="s">
        <v>585</v>
      </c>
      <c r="C50" s="283" t="s">
        <v>281</v>
      </c>
      <c r="D50" s="272"/>
      <c r="E50" s="256"/>
      <c r="F50" s="256"/>
      <c r="G50" s="256"/>
      <c r="H50" s="269"/>
      <c r="I50" s="256"/>
      <c r="J50" s="256"/>
    </row>
    <row r="51" spans="1:10" ht="20.100000000000001" customHeight="1">
      <c r="A51" s="279" t="s">
        <v>635</v>
      </c>
      <c r="B51" s="201" t="s">
        <v>587</v>
      </c>
      <c r="C51" s="283" t="s">
        <v>281</v>
      </c>
      <c r="D51" s="272"/>
      <c r="E51" s="256"/>
      <c r="F51" s="256"/>
      <c r="G51" s="256"/>
      <c r="H51" s="269"/>
      <c r="I51" s="256"/>
      <c r="J51" s="256"/>
    </row>
    <row r="52" spans="1:10" ht="20.100000000000001" customHeight="1">
      <c r="A52" s="279" t="s">
        <v>636</v>
      </c>
      <c r="B52" s="201"/>
      <c r="C52" s="283" t="s">
        <v>281</v>
      </c>
      <c r="D52" s="272"/>
      <c r="E52" s="256"/>
      <c r="F52" s="256"/>
      <c r="G52" s="256"/>
      <c r="H52" s="269"/>
      <c r="I52" s="256"/>
      <c r="J52" s="256"/>
    </row>
    <row r="53" spans="1:10" ht="20.100000000000001" customHeight="1">
      <c r="A53" s="279" t="s">
        <v>637</v>
      </c>
      <c r="B53" s="201"/>
      <c r="C53" s="283" t="s">
        <v>281</v>
      </c>
      <c r="D53" s="272"/>
      <c r="E53" s="256"/>
      <c r="F53" s="256"/>
      <c r="G53" s="256"/>
      <c r="H53" s="269"/>
      <c r="I53" s="256"/>
      <c r="J53" s="256"/>
    </row>
    <row r="54" spans="1:10" ht="20.100000000000001" customHeight="1">
      <c r="A54" s="279" t="s">
        <v>638</v>
      </c>
      <c r="B54" s="201"/>
      <c r="C54" s="283" t="s">
        <v>281</v>
      </c>
      <c r="D54" s="272"/>
      <c r="E54" s="256"/>
      <c r="F54" s="256"/>
      <c r="G54" s="256"/>
      <c r="H54" s="269"/>
      <c r="I54" s="256"/>
      <c r="J54" s="256"/>
    </row>
    <row r="55" spans="1:10" ht="20.100000000000001" customHeight="1">
      <c r="A55" s="279" t="s">
        <v>639</v>
      </c>
      <c r="B55" s="201"/>
      <c r="C55" s="283" t="s">
        <v>281</v>
      </c>
      <c r="D55" s="272"/>
      <c r="E55" s="256"/>
      <c r="F55" s="256"/>
      <c r="G55" s="256"/>
      <c r="H55" s="269"/>
      <c r="I55" s="256"/>
      <c r="J55" s="256"/>
    </row>
    <row r="56" spans="1:10" ht="20.100000000000001" customHeight="1">
      <c r="A56" s="279" t="s">
        <v>640</v>
      </c>
      <c r="B56" s="214" t="s">
        <v>585</v>
      </c>
      <c r="C56" s="283" t="s">
        <v>281</v>
      </c>
      <c r="D56" s="272"/>
      <c r="E56" s="256"/>
      <c r="F56" s="256"/>
      <c r="G56" s="256"/>
      <c r="H56" s="269"/>
      <c r="I56" s="256"/>
      <c r="J56" s="256"/>
    </row>
    <row r="57" spans="1:10" ht="20.100000000000001" customHeight="1">
      <c r="A57" s="279" t="s">
        <v>641</v>
      </c>
      <c r="B57" s="214" t="s">
        <v>585</v>
      </c>
      <c r="C57" s="283" t="s">
        <v>281</v>
      </c>
      <c r="D57" s="272"/>
      <c r="E57" s="256"/>
      <c r="F57" s="256"/>
      <c r="G57" s="256"/>
      <c r="H57" s="269"/>
      <c r="I57" s="256"/>
      <c r="J57" s="256"/>
    </row>
    <row r="58" spans="1:10" ht="20.100000000000001" customHeight="1">
      <c r="A58" s="279" t="s">
        <v>642</v>
      </c>
      <c r="B58" s="214" t="s">
        <v>585</v>
      </c>
      <c r="C58" s="296" t="s">
        <v>281</v>
      </c>
      <c r="D58" s="297"/>
      <c r="E58" s="298"/>
      <c r="F58" s="298"/>
      <c r="G58" s="298"/>
      <c r="H58" s="299"/>
      <c r="I58" s="298"/>
      <c r="J58" s="298"/>
    </row>
    <row r="59" spans="1:10" ht="20.100000000000001" customHeight="1">
      <c r="A59" s="279" t="s">
        <v>643</v>
      </c>
      <c r="B59" s="214" t="s">
        <v>585</v>
      </c>
      <c r="C59" s="296" t="s">
        <v>281</v>
      </c>
      <c r="D59" s="286"/>
      <c r="E59" s="287"/>
      <c r="F59" s="287"/>
      <c r="G59" s="287"/>
      <c r="H59" s="288"/>
      <c r="I59" s="287"/>
      <c r="J59" s="287"/>
    </row>
    <row r="60" spans="1:10" ht="20.100000000000001" customHeight="1">
      <c r="A60" s="279" t="s">
        <v>644</v>
      </c>
      <c r="B60" s="214" t="s">
        <v>585</v>
      </c>
      <c r="C60" s="296" t="s">
        <v>281</v>
      </c>
      <c r="D60" s="286"/>
      <c r="E60" s="287"/>
      <c r="F60" s="287"/>
      <c r="G60" s="287"/>
      <c r="H60" s="288"/>
      <c r="I60" s="287"/>
      <c r="J60" s="287"/>
    </row>
    <row r="61" spans="1:10" ht="20.100000000000001" customHeight="1">
      <c r="A61" s="279" t="s">
        <v>645</v>
      </c>
      <c r="B61" s="214" t="s">
        <v>585</v>
      </c>
      <c r="C61" s="296" t="s">
        <v>281</v>
      </c>
      <c r="D61" s="286"/>
      <c r="E61" s="287"/>
      <c r="F61" s="287"/>
      <c r="G61" s="287"/>
      <c r="H61" s="288"/>
      <c r="I61" s="287"/>
      <c r="J61" s="287"/>
    </row>
    <row r="62" spans="1:10" s="18" customFormat="1" ht="20.100000000000001" customHeight="1">
      <c r="A62" s="289"/>
      <c r="B62" s="290"/>
      <c r="C62" s="291"/>
      <c r="D62" s="292"/>
      <c r="E62" s="293"/>
      <c r="F62" s="293"/>
      <c r="G62" s="293"/>
      <c r="H62" s="294"/>
      <c r="I62" s="293"/>
      <c r="J62" s="293"/>
    </row>
    <row r="63" spans="1:10" ht="20.100000000000001" customHeight="1">
      <c r="A63" s="279" t="s">
        <v>584</v>
      </c>
      <c r="B63" s="207"/>
      <c r="C63" s="300" t="s">
        <v>282</v>
      </c>
      <c r="D63" s="301"/>
      <c r="E63" s="302"/>
      <c r="F63" s="302"/>
      <c r="G63" s="302"/>
      <c r="H63" s="303"/>
      <c r="I63" s="302"/>
      <c r="J63" s="302"/>
    </row>
    <row r="64" spans="1:10" ht="20.100000000000001" customHeight="1">
      <c r="A64" s="279" t="s">
        <v>586</v>
      </c>
      <c r="B64" s="201"/>
      <c r="C64" s="283" t="s">
        <v>282</v>
      </c>
      <c r="D64" s="272"/>
      <c r="E64" s="256"/>
      <c r="F64" s="256"/>
      <c r="G64" s="256"/>
      <c r="H64" s="269"/>
      <c r="I64" s="256"/>
      <c r="J64" s="256"/>
    </row>
    <row r="65" spans="1:10" ht="20.100000000000001" customHeight="1">
      <c r="A65" s="279" t="s">
        <v>588</v>
      </c>
      <c r="B65" s="201"/>
      <c r="C65" s="283" t="s">
        <v>282</v>
      </c>
      <c r="D65" s="272"/>
      <c r="E65" s="256"/>
      <c r="F65" s="256"/>
      <c r="G65" s="256"/>
      <c r="H65" s="269"/>
      <c r="I65" s="256"/>
      <c r="J65" s="256"/>
    </row>
    <row r="66" spans="1:10" ht="20.100000000000001" customHeight="1">
      <c r="A66" s="279" t="s">
        <v>589</v>
      </c>
      <c r="B66" s="201"/>
      <c r="C66" s="283" t="s">
        <v>282</v>
      </c>
      <c r="D66" s="272"/>
      <c r="E66" s="256"/>
      <c r="F66" s="256"/>
      <c r="G66" s="256"/>
      <c r="H66" s="269"/>
      <c r="I66" s="256"/>
      <c r="J66" s="256"/>
    </row>
    <row r="67" spans="1:10" ht="20.100000000000001" customHeight="1">
      <c r="A67" s="279" t="s">
        <v>590</v>
      </c>
      <c r="B67" s="201"/>
      <c r="C67" s="283" t="s">
        <v>282</v>
      </c>
      <c r="D67" s="272"/>
      <c r="E67" s="256"/>
      <c r="F67" s="256"/>
      <c r="G67" s="256"/>
      <c r="H67" s="269"/>
      <c r="I67" s="256"/>
      <c r="J67" s="256"/>
    </row>
    <row r="68" spans="1:10" ht="20.100000000000001" customHeight="1">
      <c r="A68" s="279" t="s">
        <v>591</v>
      </c>
      <c r="B68" s="201"/>
      <c r="C68" s="283" t="s">
        <v>282</v>
      </c>
      <c r="D68" s="272"/>
      <c r="E68" s="256"/>
      <c r="F68" s="256"/>
      <c r="G68" s="256"/>
      <c r="H68" s="269"/>
      <c r="I68" s="256"/>
      <c r="J68" s="256"/>
    </row>
    <row r="69" spans="1:10" ht="20.100000000000001" customHeight="1">
      <c r="A69" s="279" t="s">
        <v>592</v>
      </c>
      <c r="B69" s="201"/>
      <c r="C69" s="283" t="s">
        <v>282</v>
      </c>
      <c r="D69" s="272"/>
      <c r="E69" s="256"/>
      <c r="F69" s="256"/>
      <c r="G69" s="256"/>
      <c r="H69" s="269"/>
      <c r="I69" s="256"/>
      <c r="J69" s="256"/>
    </row>
    <row r="70" spans="1:10" ht="20.100000000000001" customHeight="1">
      <c r="A70" s="279" t="s">
        <v>593</v>
      </c>
      <c r="B70" s="201"/>
      <c r="C70" s="283" t="s">
        <v>282</v>
      </c>
      <c r="D70" s="272"/>
      <c r="E70" s="256"/>
      <c r="F70" s="256"/>
      <c r="G70" s="256"/>
      <c r="H70" s="269"/>
      <c r="I70" s="256"/>
      <c r="J70" s="256"/>
    </row>
    <row r="71" spans="1:10" ht="20.100000000000001" customHeight="1">
      <c r="A71" s="279" t="s">
        <v>594</v>
      </c>
      <c r="B71" s="201"/>
      <c r="C71" s="283" t="s">
        <v>282</v>
      </c>
      <c r="D71" s="272"/>
      <c r="E71" s="256"/>
      <c r="F71" s="256"/>
      <c r="G71" s="256"/>
      <c r="H71" s="269"/>
      <c r="I71" s="256"/>
      <c r="J71" s="256"/>
    </row>
    <row r="72" spans="1:10" ht="20.100000000000001" customHeight="1">
      <c r="A72" s="279" t="s">
        <v>595</v>
      </c>
      <c r="B72" s="201"/>
      <c r="C72" s="283" t="s">
        <v>282</v>
      </c>
      <c r="D72" s="272"/>
      <c r="E72" s="256"/>
      <c r="F72" s="274"/>
      <c r="G72" s="256"/>
      <c r="H72" s="269"/>
      <c r="I72" s="275"/>
      <c r="J72" s="276"/>
    </row>
    <row r="73" spans="1:10" ht="20.100000000000001" customHeight="1">
      <c r="A73" s="279" t="s">
        <v>596</v>
      </c>
      <c r="B73" s="201"/>
      <c r="C73" s="283" t="s">
        <v>282</v>
      </c>
      <c r="D73" s="272"/>
      <c r="E73" s="256"/>
      <c r="F73" s="274"/>
      <c r="G73" s="256"/>
      <c r="H73" s="269"/>
      <c r="I73" s="275"/>
      <c r="J73" s="276"/>
    </row>
    <row r="74" spans="1:10" ht="20.100000000000001" customHeight="1">
      <c r="A74" s="279" t="s">
        <v>597</v>
      </c>
      <c r="B74" s="201"/>
      <c r="C74" s="283" t="s">
        <v>282</v>
      </c>
      <c r="D74" s="272"/>
      <c r="E74" s="256"/>
      <c r="F74" s="256"/>
      <c r="G74" s="256"/>
      <c r="H74" s="269"/>
      <c r="I74" s="275"/>
      <c r="J74" s="276"/>
    </row>
    <row r="75" spans="1:10" ht="20.100000000000001" customHeight="1">
      <c r="A75" s="279" t="s">
        <v>598</v>
      </c>
      <c r="B75" s="201"/>
      <c r="C75" s="283" t="s">
        <v>282</v>
      </c>
      <c r="D75" s="272"/>
      <c r="E75" s="256"/>
      <c r="F75" s="274"/>
      <c r="G75" s="256"/>
      <c r="H75" s="269"/>
      <c r="I75" s="256"/>
      <c r="J75" s="276"/>
    </row>
    <row r="76" spans="1:10" ht="20.100000000000001" customHeight="1">
      <c r="A76" s="279" t="s">
        <v>599</v>
      </c>
      <c r="B76" s="201"/>
      <c r="C76" s="283" t="s">
        <v>282</v>
      </c>
      <c r="D76" s="272"/>
      <c r="E76" s="256"/>
      <c r="F76" s="274"/>
      <c r="G76" s="256"/>
      <c r="H76" s="269"/>
      <c r="I76" s="256"/>
      <c r="J76" s="256"/>
    </row>
    <row r="77" spans="1:10" ht="20.100000000000001" customHeight="1">
      <c r="A77" s="279" t="s">
        <v>600</v>
      </c>
      <c r="B77" s="201"/>
      <c r="C77" s="283" t="s">
        <v>282</v>
      </c>
      <c r="D77" s="272"/>
      <c r="E77" s="256"/>
      <c r="F77" s="256"/>
      <c r="G77" s="256"/>
      <c r="H77" s="269"/>
      <c r="I77" s="275"/>
      <c r="J77" s="256"/>
    </row>
    <row r="78" spans="1:10" ht="15">
      <c r="A78" s="279" t="s">
        <v>601</v>
      </c>
      <c r="B78" s="201"/>
      <c r="C78" s="283" t="s">
        <v>282</v>
      </c>
      <c r="D78" s="272"/>
      <c r="E78" s="256"/>
      <c r="F78" s="8"/>
      <c r="G78" s="256"/>
      <c r="H78" s="269"/>
      <c r="I78" s="275"/>
      <c r="J78" s="256"/>
    </row>
    <row r="79" spans="1:10" ht="20.100000000000001" customHeight="1">
      <c r="A79" s="279" t="s">
        <v>602</v>
      </c>
      <c r="B79" s="201"/>
      <c r="C79" s="283" t="s">
        <v>282</v>
      </c>
      <c r="D79" s="272"/>
      <c r="E79" s="256"/>
      <c r="F79" s="256"/>
      <c r="G79" s="256"/>
      <c r="H79" s="269"/>
      <c r="I79" s="256"/>
      <c r="J79" s="256"/>
    </row>
    <row r="80" spans="1:10" ht="20.100000000000001" customHeight="1">
      <c r="A80" s="279" t="s">
        <v>603</v>
      </c>
      <c r="B80" s="201"/>
      <c r="C80" s="283" t="s">
        <v>282</v>
      </c>
      <c r="D80" s="272"/>
      <c r="E80" s="256"/>
      <c r="F80" s="256"/>
      <c r="G80" s="256"/>
      <c r="H80" s="269"/>
      <c r="I80" s="256"/>
      <c r="J80" s="256"/>
    </row>
    <row r="81" spans="1:10" ht="20.100000000000001" customHeight="1">
      <c r="A81" s="279" t="s">
        <v>604</v>
      </c>
      <c r="B81" s="201"/>
      <c r="C81" s="283" t="s">
        <v>282</v>
      </c>
      <c r="D81" s="272"/>
      <c r="E81" s="256"/>
      <c r="F81" s="256"/>
      <c r="G81" s="256"/>
      <c r="H81" s="269"/>
      <c r="I81" s="256"/>
      <c r="J81" s="256"/>
    </row>
    <row r="82" spans="1:10" ht="20.100000000000001" customHeight="1">
      <c r="A82" s="279" t="s">
        <v>605</v>
      </c>
      <c r="B82" s="201"/>
      <c r="C82" s="283" t="s">
        <v>282</v>
      </c>
      <c r="D82" s="272"/>
      <c r="E82" s="256"/>
      <c r="F82" s="256"/>
      <c r="G82" s="256"/>
      <c r="H82" s="269"/>
      <c r="I82" s="256"/>
      <c r="J82" s="256"/>
    </row>
    <row r="83" spans="1:10" ht="15">
      <c r="A83" s="279" t="s">
        <v>606</v>
      </c>
      <c r="B83" s="201"/>
      <c r="C83" s="283" t="s">
        <v>282</v>
      </c>
      <c r="D83" s="272"/>
      <c r="E83" s="256"/>
      <c r="F83" s="273"/>
      <c r="G83" s="256"/>
      <c r="H83" s="269"/>
      <c r="I83" s="256"/>
      <c r="J83" s="256"/>
    </row>
    <row r="84" spans="1:10" ht="20.100000000000001" customHeight="1">
      <c r="A84" s="279" t="s">
        <v>607</v>
      </c>
      <c r="B84" s="201"/>
      <c r="C84" s="283" t="s">
        <v>282</v>
      </c>
      <c r="D84" s="272"/>
      <c r="E84" s="256"/>
      <c r="F84" s="274"/>
      <c r="G84" s="256"/>
      <c r="H84" s="269"/>
      <c r="I84" s="256"/>
      <c r="J84" s="256"/>
    </row>
    <row r="85" spans="1:10" ht="20.100000000000001" customHeight="1">
      <c r="A85" s="279" t="s">
        <v>608</v>
      </c>
      <c r="B85" s="201"/>
      <c r="C85" s="283" t="s">
        <v>282</v>
      </c>
      <c r="D85" s="272"/>
      <c r="E85" s="256"/>
      <c r="F85" s="274"/>
      <c r="G85" s="256"/>
      <c r="H85" s="269"/>
      <c r="I85" s="256"/>
      <c r="J85" s="256"/>
    </row>
    <row r="86" spans="1:10" ht="14.65" customHeight="1">
      <c r="A86" s="279" t="s">
        <v>609</v>
      </c>
      <c r="B86" s="201"/>
      <c r="C86" s="283" t="s">
        <v>282</v>
      </c>
      <c r="D86" s="272"/>
      <c r="E86" s="256"/>
      <c r="F86" s="274"/>
      <c r="G86" s="256"/>
      <c r="H86" s="269"/>
      <c r="I86" s="256"/>
      <c r="J86" s="256"/>
    </row>
    <row r="87" spans="1:10" ht="20.100000000000001" customHeight="1">
      <c r="A87" s="279" t="s">
        <v>610</v>
      </c>
      <c r="B87" s="201"/>
      <c r="C87" s="283" t="s">
        <v>282</v>
      </c>
      <c r="D87" s="272"/>
      <c r="E87" s="256"/>
      <c r="F87" s="256"/>
      <c r="G87" s="256"/>
      <c r="H87" s="269"/>
      <c r="I87" s="275"/>
      <c r="J87" s="276"/>
    </row>
    <row r="88" spans="1:10" ht="15">
      <c r="A88" s="279" t="s">
        <v>611</v>
      </c>
      <c r="B88" s="201"/>
      <c r="C88" s="283" t="s">
        <v>282</v>
      </c>
      <c r="D88" s="272"/>
      <c r="E88" s="256"/>
      <c r="F88" s="274"/>
      <c r="G88" s="256"/>
      <c r="H88" s="269"/>
      <c r="I88" s="256"/>
      <c r="J88" s="8"/>
    </row>
    <row r="89" spans="1:10" ht="30" customHeight="1">
      <c r="A89" s="279" t="s">
        <v>612</v>
      </c>
      <c r="B89" s="201"/>
      <c r="C89" s="283" t="s">
        <v>282</v>
      </c>
      <c r="D89" s="272"/>
      <c r="E89" s="256"/>
      <c r="F89" s="274"/>
      <c r="G89" s="256"/>
      <c r="H89" s="269"/>
      <c r="I89" s="256"/>
      <c r="J89" s="8"/>
    </row>
    <row r="90" spans="1:10" ht="27.75" customHeight="1">
      <c r="A90" s="279" t="s">
        <v>613</v>
      </c>
      <c r="B90" s="201"/>
      <c r="C90" s="283" t="s">
        <v>282</v>
      </c>
      <c r="D90" s="272"/>
      <c r="E90" s="256"/>
      <c r="F90" s="274"/>
      <c r="G90" s="256"/>
      <c r="H90" s="269"/>
      <c r="I90" s="256"/>
      <c r="J90" s="8"/>
    </row>
    <row r="91" spans="1:10" ht="25.5" customHeight="1">
      <c r="A91" s="279" t="s">
        <v>614</v>
      </c>
      <c r="B91" s="201"/>
      <c r="C91" s="283" t="s">
        <v>282</v>
      </c>
      <c r="D91" s="272"/>
      <c r="E91" s="256"/>
      <c r="F91" s="274"/>
      <c r="G91" s="256"/>
      <c r="H91" s="269"/>
      <c r="I91" s="256"/>
      <c r="J91" s="8"/>
    </row>
    <row r="92" spans="1:10" ht="21" customHeight="1">
      <c r="A92" s="279" t="s">
        <v>615</v>
      </c>
      <c r="B92" s="201"/>
      <c r="C92" s="283" t="s">
        <v>282</v>
      </c>
      <c r="D92" s="272"/>
      <c r="E92" s="256"/>
      <c r="F92" s="274"/>
      <c r="G92" s="256"/>
      <c r="H92" s="256"/>
      <c r="I92" s="256"/>
      <c r="J92" s="256"/>
    </row>
    <row r="93" spans="1:10" ht="19.899999999999999" customHeight="1">
      <c r="A93" s="279" t="s">
        <v>616</v>
      </c>
      <c r="B93" s="7"/>
      <c r="C93" s="283" t="s">
        <v>282</v>
      </c>
      <c r="D93" s="152"/>
      <c r="E93" s="152"/>
      <c r="F93" s="152"/>
      <c r="G93" s="152"/>
      <c r="H93" s="152"/>
      <c r="I93" s="152"/>
      <c r="J93" s="152"/>
    </row>
    <row r="94" spans="1:10" ht="19.899999999999999" customHeight="1">
      <c r="A94" s="279" t="s">
        <v>617</v>
      </c>
      <c r="B94" s="7"/>
      <c r="C94" s="283" t="s">
        <v>282</v>
      </c>
      <c r="D94" s="152"/>
      <c r="E94" s="152"/>
      <c r="F94" s="152"/>
      <c r="G94" s="152"/>
      <c r="H94" s="152"/>
      <c r="I94" s="152"/>
      <c r="J94" s="152"/>
    </row>
    <row r="95" spans="1:10" ht="19.899999999999999" customHeight="1">
      <c r="A95" s="279" t="s">
        <v>618</v>
      </c>
      <c r="B95" s="7"/>
      <c r="C95" s="283" t="s">
        <v>282</v>
      </c>
      <c r="D95" s="152"/>
      <c r="E95" s="152"/>
      <c r="F95" s="152"/>
      <c r="G95" s="152"/>
      <c r="H95" s="152"/>
      <c r="I95" s="152"/>
      <c r="J95" s="152"/>
    </row>
    <row r="96" spans="1:10" ht="19.899999999999999" customHeight="1">
      <c r="A96" s="279" t="s">
        <v>619</v>
      </c>
      <c r="B96" s="7"/>
      <c r="C96" s="283" t="s">
        <v>282</v>
      </c>
      <c r="D96" s="152"/>
      <c r="E96" s="152"/>
      <c r="F96" s="152"/>
      <c r="G96" s="152"/>
      <c r="H96" s="152"/>
      <c r="I96" s="152"/>
      <c r="J96" s="152"/>
    </row>
    <row r="97" spans="1:10" ht="19.899999999999999" customHeight="1">
      <c r="A97" s="279" t="s">
        <v>620</v>
      </c>
      <c r="B97" s="7"/>
      <c r="C97" s="283" t="s">
        <v>282</v>
      </c>
      <c r="D97" s="152"/>
      <c r="E97" s="152"/>
      <c r="F97" s="152"/>
      <c r="G97" s="152"/>
      <c r="H97" s="152"/>
      <c r="I97" s="152"/>
      <c r="J97" s="152"/>
    </row>
    <row r="98" spans="1:10" ht="19.899999999999999" customHeight="1">
      <c r="A98" s="279" t="s">
        <v>621</v>
      </c>
      <c r="B98" s="7"/>
      <c r="C98" s="283" t="s">
        <v>282</v>
      </c>
      <c r="D98" s="152"/>
      <c r="E98" s="152"/>
      <c r="F98" s="152"/>
      <c r="G98" s="152"/>
      <c r="H98" s="152"/>
      <c r="I98" s="152"/>
      <c r="J98" s="152"/>
    </row>
    <row r="99" spans="1:10" ht="19.899999999999999" customHeight="1">
      <c r="A99" s="279" t="s">
        <v>622</v>
      </c>
      <c r="B99" s="7"/>
      <c r="C99" s="283" t="s">
        <v>282</v>
      </c>
      <c r="D99" s="152"/>
      <c r="E99" s="152"/>
      <c r="F99" s="152"/>
      <c r="G99" s="152"/>
      <c r="H99" s="152"/>
      <c r="I99" s="152"/>
      <c r="J99" s="152"/>
    </row>
    <row r="100" spans="1:10" ht="19.899999999999999" customHeight="1">
      <c r="A100" s="279" t="s">
        <v>623</v>
      </c>
      <c r="B100" s="7"/>
      <c r="C100" s="283" t="s">
        <v>282</v>
      </c>
      <c r="D100" s="152"/>
      <c r="E100" s="152"/>
      <c r="F100" s="152"/>
      <c r="G100" s="152"/>
      <c r="H100" s="152"/>
      <c r="I100" s="152"/>
      <c r="J100" s="152"/>
    </row>
    <row r="101" spans="1:10" ht="19.899999999999999" customHeight="1">
      <c r="A101" s="279" t="s">
        <v>624</v>
      </c>
      <c r="B101" s="7"/>
      <c r="C101" s="283" t="s">
        <v>282</v>
      </c>
      <c r="D101" s="152"/>
      <c r="E101" s="152"/>
      <c r="F101" s="152"/>
      <c r="G101" s="152"/>
      <c r="H101" s="152"/>
      <c r="I101" s="152"/>
      <c r="J101" s="152"/>
    </row>
    <row r="102" spans="1:10" ht="19.899999999999999" customHeight="1">
      <c r="A102" s="279" t="s">
        <v>625</v>
      </c>
      <c r="B102" s="7"/>
      <c r="C102" s="283" t="s">
        <v>282</v>
      </c>
      <c r="D102" s="152"/>
      <c r="E102" s="152"/>
      <c r="F102" s="152"/>
      <c r="G102" s="152"/>
      <c r="H102" s="152"/>
      <c r="I102" s="152"/>
      <c r="J102" s="152"/>
    </row>
    <row r="103" spans="1:10" ht="19.899999999999999" customHeight="1">
      <c r="A103" s="279" t="s">
        <v>626</v>
      </c>
      <c r="B103" s="7"/>
      <c r="C103" s="283" t="s">
        <v>282</v>
      </c>
      <c r="D103" s="152"/>
      <c r="E103" s="152"/>
      <c r="F103" s="152"/>
      <c r="G103" s="152"/>
      <c r="H103" s="152"/>
      <c r="I103" s="152"/>
      <c r="J103" s="152"/>
    </row>
    <row r="104" spans="1:10" ht="19.899999999999999" customHeight="1">
      <c r="A104" s="279" t="s">
        <v>627</v>
      </c>
      <c r="B104" s="7"/>
      <c r="C104" s="283" t="s">
        <v>282</v>
      </c>
      <c r="D104" s="152"/>
      <c r="E104" s="152"/>
      <c r="F104" s="152"/>
      <c r="G104" s="152"/>
      <c r="H104" s="152"/>
      <c r="I104" s="152"/>
      <c r="J104" s="152"/>
    </row>
    <row r="105" spans="1:10" ht="19.899999999999999" customHeight="1">
      <c r="A105" s="279" t="s">
        <v>628</v>
      </c>
      <c r="B105" s="7"/>
      <c r="C105" s="283" t="s">
        <v>282</v>
      </c>
      <c r="D105" s="152"/>
      <c r="E105" s="152"/>
      <c r="F105" s="152"/>
      <c r="G105" s="152"/>
      <c r="H105" s="152"/>
      <c r="I105" s="152"/>
      <c r="J105" s="152"/>
    </row>
    <row r="106" spans="1:10" ht="19.899999999999999" customHeight="1">
      <c r="A106" s="279" t="s">
        <v>629</v>
      </c>
      <c r="B106" s="7"/>
      <c r="C106" s="283" t="s">
        <v>282</v>
      </c>
      <c r="D106" s="152"/>
      <c r="E106" s="152"/>
      <c r="F106" s="152"/>
      <c r="G106" s="152"/>
      <c r="H106" s="152"/>
      <c r="I106" s="152"/>
      <c r="J106" s="152"/>
    </row>
    <row r="107" spans="1:10" ht="19.899999999999999" customHeight="1">
      <c r="A107" s="279" t="s">
        <v>630</v>
      </c>
      <c r="B107" s="7"/>
      <c r="C107" s="283" t="s">
        <v>282</v>
      </c>
      <c r="D107" s="152"/>
      <c r="E107" s="152"/>
      <c r="F107" s="152"/>
      <c r="G107" s="152"/>
      <c r="H107" s="152"/>
      <c r="I107" s="152"/>
      <c r="J107" s="152"/>
    </row>
    <row r="108" spans="1:10" ht="19.899999999999999" customHeight="1">
      <c r="A108" s="279" t="s">
        <v>631</v>
      </c>
      <c r="B108" s="7"/>
      <c r="C108" s="283" t="s">
        <v>282</v>
      </c>
      <c r="D108" s="152"/>
      <c r="E108" s="152"/>
      <c r="F108" s="152"/>
      <c r="G108" s="152"/>
      <c r="H108" s="152"/>
      <c r="I108" s="152"/>
      <c r="J108" s="152"/>
    </row>
    <row r="109" spans="1:10" ht="19.899999999999999" customHeight="1">
      <c r="A109" s="279" t="s">
        <v>632</v>
      </c>
      <c r="B109" s="7"/>
      <c r="C109" s="283" t="s">
        <v>282</v>
      </c>
      <c r="D109" s="152"/>
      <c r="E109" s="152"/>
      <c r="F109" s="152"/>
      <c r="G109" s="152"/>
      <c r="H109" s="152"/>
      <c r="I109" s="152"/>
      <c r="J109" s="152"/>
    </row>
    <row r="110" spans="1:10" ht="19.899999999999999" customHeight="1">
      <c r="A110" s="279" t="s">
        <v>633</v>
      </c>
      <c r="B110" s="7"/>
      <c r="C110" s="283" t="s">
        <v>282</v>
      </c>
      <c r="D110" s="152"/>
      <c r="E110" s="152"/>
      <c r="F110" s="152"/>
      <c r="G110" s="152"/>
      <c r="H110" s="152"/>
      <c r="I110" s="152"/>
      <c r="J110" s="152"/>
    </row>
    <row r="111" spans="1:10" ht="19.899999999999999" customHeight="1">
      <c r="A111" s="279" t="s">
        <v>634</v>
      </c>
      <c r="B111" s="7"/>
      <c r="C111" s="283" t="s">
        <v>282</v>
      </c>
      <c r="D111" s="152"/>
      <c r="E111" s="152"/>
      <c r="F111" s="152"/>
      <c r="G111" s="152"/>
      <c r="H111" s="152"/>
      <c r="I111" s="152"/>
      <c r="J111" s="152"/>
    </row>
    <row r="112" spans="1:10" ht="19.899999999999999" customHeight="1">
      <c r="A112" s="279" t="s">
        <v>635</v>
      </c>
      <c r="B112" s="7"/>
      <c r="C112" s="283" t="s">
        <v>282</v>
      </c>
      <c r="D112" s="152"/>
      <c r="E112" s="152"/>
      <c r="F112" s="152"/>
      <c r="G112" s="152"/>
      <c r="H112" s="152"/>
      <c r="I112" s="152"/>
      <c r="J112" s="152"/>
    </row>
    <row r="113" spans="1:10" ht="19.899999999999999" customHeight="1">
      <c r="A113" s="279" t="s">
        <v>636</v>
      </c>
      <c r="B113" s="7"/>
      <c r="C113" s="283" t="s">
        <v>282</v>
      </c>
      <c r="D113" s="152"/>
      <c r="E113" s="152"/>
      <c r="F113" s="152"/>
      <c r="G113" s="152"/>
      <c r="H113" s="152"/>
      <c r="I113" s="152"/>
      <c r="J113" s="152"/>
    </row>
    <row r="114" spans="1:10" ht="19.899999999999999" customHeight="1">
      <c r="A114" s="279" t="s">
        <v>637</v>
      </c>
      <c r="B114" s="7"/>
      <c r="C114" s="283" t="s">
        <v>282</v>
      </c>
      <c r="D114" s="152"/>
      <c r="E114" s="152"/>
      <c r="F114" s="152"/>
      <c r="G114" s="152"/>
      <c r="H114" s="152"/>
      <c r="I114" s="152"/>
      <c r="J114" s="152"/>
    </row>
    <row r="115" spans="1:10" ht="19.899999999999999" customHeight="1">
      <c r="A115" s="279" t="s">
        <v>638</v>
      </c>
      <c r="B115" s="7"/>
      <c r="C115" s="283" t="s">
        <v>282</v>
      </c>
      <c r="D115" s="152"/>
      <c r="E115" s="152"/>
      <c r="F115" s="152"/>
      <c r="G115" s="152"/>
      <c r="H115" s="152"/>
      <c r="I115" s="152"/>
      <c r="J115" s="152"/>
    </row>
    <row r="116" spans="1:10" ht="19.899999999999999" customHeight="1">
      <c r="A116" s="279" t="s">
        <v>639</v>
      </c>
      <c r="B116" s="7"/>
      <c r="C116" s="283" t="s">
        <v>282</v>
      </c>
      <c r="D116" s="152"/>
      <c r="E116" s="152"/>
      <c r="F116" s="152"/>
      <c r="G116" s="152"/>
      <c r="H116" s="152"/>
      <c r="I116" s="152"/>
      <c r="J116" s="152"/>
    </row>
    <row r="117" spans="1:10" ht="19.899999999999999" customHeight="1">
      <c r="A117" s="279" t="s">
        <v>640</v>
      </c>
      <c r="B117" s="7"/>
      <c r="C117" s="283" t="s">
        <v>282</v>
      </c>
      <c r="D117" s="152"/>
      <c r="E117" s="152"/>
      <c r="F117" s="152"/>
      <c r="G117" s="152"/>
      <c r="H117" s="152"/>
      <c r="I117" s="152"/>
      <c r="J117" s="152"/>
    </row>
    <row r="118" spans="1:10" ht="19.899999999999999" customHeight="1">
      <c r="A118" s="279" t="s">
        <v>641</v>
      </c>
      <c r="B118" s="7"/>
      <c r="C118" s="283" t="s">
        <v>282</v>
      </c>
      <c r="D118" s="152"/>
      <c r="E118" s="152"/>
      <c r="F118" s="152"/>
      <c r="G118" s="152"/>
      <c r="H118" s="152"/>
      <c r="I118" s="152"/>
      <c r="J118" s="152"/>
    </row>
    <row r="119" spans="1:10" ht="19.899999999999999" customHeight="1">
      <c r="A119" s="295" t="s">
        <v>642</v>
      </c>
      <c r="B119" s="304"/>
      <c r="C119" s="296" t="s">
        <v>282</v>
      </c>
      <c r="D119" s="305"/>
      <c r="E119" s="305"/>
      <c r="F119" s="305"/>
      <c r="G119" s="305"/>
      <c r="H119" s="305"/>
      <c r="I119" s="305"/>
      <c r="J119" s="305"/>
    </row>
    <row r="120" spans="1:10" ht="19.899999999999999" customHeight="1">
      <c r="A120" s="284" t="s">
        <v>643</v>
      </c>
      <c r="B120" s="69"/>
      <c r="C120" s="285" t="s">
        <v>282</v>
      </c>
      <c r="D120" s="68"/>
      <c r="E120" s="68"/>
      <c r="F120" s="68"/>
      <c r="G120" s="68"/>
      <c r="H120" s="68"/>
      <c r="I120" s="68"/>
      <c r="J120" s="68"/>
    </row>
    <row r="121" spans="1:10" ht="19.899999999999999" customHeight="1">
      <c r="A121" s="284" t="s">
        <v>644</v>
      </c>
      <c r="B121" s="69"/>
      <c r="C121" s="285" t="s">
        <v>282</v>
      </c>
      <c r="D121" s="68"/>
      <c r="E121" s="68"/>
      <c r="F121" s="68"/>
      <c r="G121" s="68"/>
      <c r="H121" s="68"/>
      <c r="I121" s="68"/>
      <c r="J121" s="68"/>
    </row>
    <row r="122" spans="1:10" ht="19.899999999999999" customHeight="1">
      <c r="A122" s="284" t="s">
        <v>645</v>
      </c>
      <c r="B122" s="69"/>
      <c r="C122" s="285" t="s">
        <v>282</v>
      </c>
      <c r="D122" s="68"/>
      <c r="E122" s="68"/>
      <c r="F122" s="68"/>
      <c r="G122" s="68"/>
      <c r="H122" s="68"/>
      <c r="I122" s="68"/>
      <c r="J122" s="68"/>
    </row>
  </sheetData>
  <autoFilter ref="A1:J92" xr:uid="{87A8727E-F82F-4FAC-BD67-141AAFE4347F}"/>
  <phoneticPr fontId="6" type="noConversion"/>
  <conditionalFormatting sqref="A1:B1">
    <cfRule type="expression" dxfId="15" priority="13">
      <formula>IF($C1="Running",1,0)</formula>
    </cfRule>
    <cfRule type="expression" dxfId="14" priority="14">
      <formula>IF($C1="FAIL",1,0)</formula>
    </cfRule>
    <cfRule type="expression" dxfId="13" priority="15">
      <formula>IF($C1="PASS",1,0)</formula>
    </cfRule>
  </conditionalFormatting>
  <conditionalFormatting sqref="C1:D1">
    <cfRule type="cellIs" dxfId="12" priority="16" operator="equal">
      <formula>"PASS"</formula>
    </cfRule>
    <cfRule type="cellIs" dxfId="11" priority="17" operator="equal">
      <formula>"FAIL"</formula>
    </cfRule>
  </conditionalFormatting>
  <conditionalFormatting sqref="E2:E44">
    <cfRule type="cellIs" dxfId="10" priority="5" operator="equal">
      <formula>"Fail"</formula>
    </cfRule>
    <cfRule type="cellIs" dxfId="9" priority="6" operator="equal">
      <formula>"Pass"</formula>
    </cfRule>
  </conditionalFormatting>
  <conditionalFormatting sqref="E46:E92">
    <cfRule type="cellIs" dxfId="8" priority="1" operator="equal">
      <formula>"Fail"</formula>
    </cfRule>
    <cfRule type="cellIs" dxfId="7" priority="2" operator="equal">
      <formula>"Pass"</formula>
    </cfRule>
  </conditionalFormatting>
  <dataValidations count="2">
    <dataValidation allowBlank="1" sqref="D1" xr:uid="{C3B7BE68-0630-4E17-9C84-9C58B4A1EE26}"/>
    <dataValidation type="list" allowBlank="1" showInputMessage="1" showErrorMessage="1" sqref="E2:E44 E46:E92" xr:uid="{088EED72-6CE3-4B2B-8876-E42000FE8276}">
      <formula1>"Pass, Fail, Block, Incomplete, Omitted, WIP"</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1D960-1989-4064-858F-8416FFCF87E9}">
  <dimension ref="A1:F63"/>
  <sheetViews>
    <sheetView workbookViewId="0">
      <pane ySplit="1" topLeftCell="A2" activePane="bottomLeft" state="frozen"/>
      <selection pane="bottomLeft" activeCell="D16" sqref="D16"/>
    </sheetView>
  </sheetViews>
  <sheetFormatPr defaultRowHeight="15"/>
  <cols>
    <col min="1" max="1" width="47" bestFit="1" customWidth="1"/>
    <col min="3" max="3" width="14.42578125" style="12" bestFit="1" customWidth="1"/>
    <col min="4" max="4" width="12.28515625" style="12" bestFit="1" customWidth="1"/>
    <col min="5" max="5" width="15.28515625" style="12" customWidth="1"/>
    <col min="6" max="6" width="50.5703125" customWidth="1"/>
  </cols>
  <sheetData>
    <row r="1" spans="1:6">
      <c r="A1" s="3" t="s">
        <v>646</v>
      </c>
      <c r="B1" s="3" t="s">
        <v>647</v>
      </c>
      <c r="C1" s="138" t="s">
        <v>388</v>
      </c>
      <c r="D1" s="138" t="s">
        <v>389</v>
      </c>
      <c r="E1" s="138" t="s">
        <v>390</v>
      </c>
      <c r="F1" s="138" t="s">
        <v>395</v>
      </c>
    </row>
    <row r="2" spans="1:6">
      <c r="A2" s="14" t="s">
        <v>648</v>
      </c>
      <c r="B2" s="5" t="s">
        <v>281</v>
      </c>
      <c r="C2" s="5"/>
      <c r="D2" s="5"/>
      <c r="E2" s="5"/>
      <c r="F2" s="14"/>
    </row>
    <row r="3" spans="1:6">
      <c r="A3" s="14" t="s">
        <v>649</v>
      </c>
      <c r="B3" s="5" t="s">
        <v>281</v>
      </c>
      <c r="C3" s="5"/>
      <c r="D3" s="5"/>
      <c r="E3" s="5"/>
      <c r="F3" s="14"/>
    </row>
    <row r="4" spans="1:6">
      <c r="A4" s="14" t="s">
        <v>650</v>
      </c>
      <c r="B4" s="5" t="s">
        <v>281</v>
      </c>
      <c r="C4" s="5"/>
      <c r="D4" s="5"/>
      <c r="E4" s="5"/>
      <c r="F4" s="14"/>
    </row>
    <row r="5" spans="1:6">
      <c r="A5" s="14" t="s">
        <v>651</v>
      </c>
      <c r="B5" s="5" t="s">
        <v>281</v>
      </c>
      <c r="C5" s="5"/>
      <c r="D5" s="5"/>
      <c r="E5" s="5"/>
      <c r="F5" s="14"/>
    </row>
    <row r="6" spans="1:6">
      <c r="A6" s="14" t="s">
        <v>652</v>
      </c>
      <c r="B6" s="5" t="s">
        <v>281</v>
      </c>
      <c r="C6" s="5"/>
      <c r="D6" s="5"/>
      <c r="E6" s="5"/>
      <c r="F6" s="14"/>
    </row>
    <row r="7" spans="1:6">
      <c r="A7" s="14" t="s">
        <v>653</v>
      </c>
      <c r="B7" s="5" t="s">
        <v>281</v>
      </c>
      <c r="C7" s="5"/>
      <c r="D7" s="5"/>
      <c r="E7" s="5"/>
      <c r="F7" s="14"/>
    </row>
    <row r="8" spans="1:6">
      <c r="A8" s="14" t="s">
        <v>654</v>
      </c>
      <c r="B8" s="5" t="s">
        <v>281</v>
      </c>
      <c r="C8" s="5"/>
      <c r="D8" s="5"/>
      <c r="E8" s="5"/>
      <c r="F8" s="14"/>
    </row>
    <row r="9" spans="1:6">
      <c r="A9" s="14" t="s">
        <v>655</v>
      </c>
      <c r="B9" s="5" t="s">
        <v>281</v>
      </c>
      <c r="C9" s="5"/>
      <c r="D9" s="5"/>
      <c r="E9" s="5"/>
      <c r="F9" s="14"/>
    </row>
    <row r="10" spans="1:6">
      <c r="A10" s="14" t="s">
        <v>656</v>
      </c>
      <c r="B10" s="5" t="s">
        <v>281</v>
      </c>
      <c r="C10" s="5"/>
      <c r="D10" s="5"/>
      <c r="E10" s="5"/>
      <c r="F10" s="14"/>
    </row>
    <row r="11" spans="1:6">
      <c r="A11" s="14" t="s">
        <v>657</v>
      </c>
      <c r="B11" s="5" t="s">
        <v>281</v>
      </c>
      <c r="C11" s="5"/>
      <c r="D11" s="5"/>
      <c r="E11" s="5"/>
      <c r="F11" s="14"/>
    </row>
    <row r="12" spans="1:6">
      <c r="A12" s="14" t="s">
        <v>656</v>
      </c>
      <c r="B12" s="5" t="s">
        <v>282</v>
      </c>
      <c r="C12" s="5"/>
      <c r="D12" s="5"/>
      <c r="E12" s="5"/>
      <c r="F12" s="14"/>
    </row>
    <row r="13" spans="1:6">
      <c r="A13" s="14" t="s">
        <v>657</v>
      </c>
      <c r="B13" s="5" t="s">
        <v>282</v>
      </c>
      <c r="C13" s="5"/>
      <c r="D13" s="5"/>
      <c r="E13" s="5"/>
      <c r="F13" s="14"/>
    </row>
    <row r="14" spans="1:6">
      <c r="C14" s="17"/>
      <c r="D14" s="17"/>
      <c r="E14" s="17"/>
    </row>
    <row r="15" spans="1:6">
      <c r="C15" s="17"/>
      <c r="D15" s="17"/>
      <c r="E15" s="17"/>
    </row>
    <row r="16" spans="1:6">
      <c r="C16" s="17"/>
      <c r="D16" s="17"/>
      <c r="E16" s="17"/>
    </row>
    <row r="17" spans="3:5">
      <c r="C17" s="17"/>
      <c r="D17" s="17"/>
      <c r="E17" s="17"/>
    </row>
    <row r="18" spans="3:5">
      <c r="C18" s="17"/>
      <c r="D18" s="17"/>
      <c r="E18" s="17"/>
    </row>
    <row r="19" spans="3:5">
      <c r="C19" s="17"/>
      <c r="D19" s="17"/>
      <c r="E19" s="17"/>
    </row>
    <row r="20" spans="3:5">
      <c r="C20" s="17"/>
      <c r="D20" s="17"/>
      <c r="E20" s="17"/>
    </row>
    <row r="21" spans="3:5">
      <c r="C21" s="17"/>
      <c r="D21" s="17"/>
      <c r="E21" s="17"/>
    </row>
    <row r="22" spans="3:5">
      <c r="C22" s="17"/>
      <c r="D22" s="17"/>
      <c r="E22" s="17"/>
    </row>
    <row r="23" spans="3:5">
      <c r="C23" s="17"/>
      <c r="D23" s="17"/>
      <c r="E23" s="17"/>
    </row>
    <row r="24" spans="3:5">
      <c r="C24" s="17"/>
      <c r="D24" s="17"/>
      <c r="E24" s="17"/>
    </row>
    <row r="25" spans="3:5">
      <c r="C25" s="17"/>
      <c r="D25" s="17"/>
      <c r="E25" s="17"/>
    </row>
    <row r="26" spans="3:5">
      <c r="C26" s="17"/>
      <c r="D26" s="17"/>
      <c r="E26" s="17"/>
    </row>
    <row r="27" spans="3:5">
      <c r="C27" s="17"/>
      <c r="D27" s="17"/>
      <c r="E27" s="17"/>
    </row>
    <row r="28" spans="3:5">
      <c r="C28" s="17"/>
      <c r="D28" s="17"/>
      <c r="E28" s="17"/>
    </row>
    <row r="29" spans="3:5">
      <c r="C29" s="17"/>
      <c r="D29" s="17"/>
      <c r="E29" s="17"/>
    </row>
    <row r="30" spans="3:5">
      <c r="C30" s="17"/>
      <c r="D30" s="17"/>
      <c r="E30" s="17"/>
    </row>
    <row r="31" spans="3:5">
      <c r="C31" s="17"/>
      <c r="D31" s="17"/>
      <c r="E31" s="17"/>
    </row>
    <row r="32" spans="3:5">
      <c r="C32" s="17"/>
      <c r="D32" s="17"/>
      <c r="E32" s="17"/>
    </row>
    <row r="33" spans="3:5">
      <c r="C33" s="17"/>
      <c r="D33" s="17"/>
      <c r="E33" s="17"/>
    </row>
    <row r="34" spans="3:5">
      <c r="C34" s="17"/>
      <c r="D34" s="17"/>
      <c r="E34" s="17"/>
    </row>
    <row r="35" spans="3:5">
      <c r="C35" s="17"/>
      <c r="D35" s="17"/>
      <c r="E35" s="17"/>
    </row>
    <row r="36" spans="3:5">
      <c r="C36" s="17"/>
      <c r="D36" s="17"/>
      <c r="E36" s="17"/>
    </row>
    <row r="37" spans="3:5">
      <c r="C37" s="17"/>
      <c r="D37" s="17"/>
      <c r="E37" s="17"/>
    </row>
    <row r="38" spans="3:5">
      <c r="C38" s="17"/>
      <c r="D38" s="17"/>
      <c r="E38" s="17"/>
    </row>
    <row r="39" spans="3:5">
      <c r="C39" s="17"/>
      <c r="D39" s="17"/>
      <c r="E39" s="17"/>
    </row>
    <row r="40" spans="3:5">
      <c r="C40" s="17"/>
      <c r="D40" s="17"/>
      <c r="E40" s="17"/>
    </row>
    <row r="41" spans="3:5">
      <c r="C41" s="17"/>
      <c r="D41" s="17"/>
      <c r="E41" s="17"/>
    </row>
    <row r="42" spans="3:5">
      <c r="C42" s="17"/>
      <c r="D42" s="17"/>
      <c r="E42" s="17"/>
    </row>
    <row r="43" spans="3:5">
      <c r="C43" s="17"/>
      <c r="D43" s="17"/>
      <c r="E43" s="17"/>
    </row>
    <row r="44" spans="3:5">
      <c r="C44" s="17"/>
      <c r="D44" s="17"/>
      <c r="E44" s="17"/>
    </row>
    <row r="45" spans="3:5">
      <c r="C45" s="17"/>
      <c r="D45" s="17"/>
      <c r="E45" s="17"/>
    </row>
    <row r="46" spans="3:5">
      <c r="C46" s="17"/>
      <c r="D46" s="17"/>
      <c r="E46" s="17"/>
    </row>
    <row r="47" spans="3:5">
      <c r="C47" s="17"/>
      <c r="D47" s="17"/>
      <c r="E47" s="17"/>
    </row>
    <row r="48" spans="3:5">
      <c r="C48" s="17"/>
      <c r="D48" s="17"/>
      <c r="E48" s="17"/>
    </row>
    <row r="49" spans="3:5">
      <c r="C49" s="13"/>
      <c r="D49" s="13"/>
      <c r="E49" s="13"/>
    </row>
    <row r="50" spans="3:5">
      <c r="C50" s="13"/>
      <c r="D50" s="13"/>
      <c r="E50" s="13"/>
    </row>
    <row r="51" spans="3:5">
      <c r="C51" s="13"/>
      <c r="D51" s="13"/>
      <c r="E51" s="13"/>
    </row>
    <row r="52" spans="3:5">
      <c r="C52" s="13"/>
      <c r="D52" s="13"/>
      <c r="E52" s="13"/>
    </row>
    <row r="53" spans="3:5">
      <c r="C53" s="13"/>
      <c r="D53" s="13"/>
      <c r="E53" s="13"/>
    </row>
    <row r="54" spans="3:5">
      <c r="C54" s="13"/>
      <c r="D54" s="13"/>
      <c r="E54" s="13"/>
    </row>
    <row r="55" spans="3:5">
      <c r="C55" s="13"/>
      <c r="D55" s="13"/>
      <c r="E55" s="13"/>
    </row>
    <row r="56" spans="3:5">
      <c r="C56" s="13"/>
      <c r="D56" s="13"/>
      <c r="E56" s="13"/>
    </row>
    <row r="57" spans="3:5">
      <c r="C57" s="13"/>
      <c r="D57" s="13"/>
      <c r="E57" s="13"/>
    </row>
    <row r="58" spans="3:5">
      <c r="C58" s="13"/>
      <c r="D58" s="13"/>
      <c r="E58" s="13"/>
    </row>
    <row r="59" spans="3:5">
      <c r="C59" s="17"/>
      <c r="D59" s="17"/>
      <c r="E59" s="17"/>
    </row>
    <row r="60" spans="3:5">
      <c r="C60" s="17"/>
      <c r="D60" s="17"/>
      <c r="E60" s="17"/>
    </row>
    <row r="61" spans="3:5">
      <c r="C61" s="17"/>
      <c r="D61" s="17"/>
      <c r="E61" s="17"/>
    </row>
    <row r="62" spans="3:5">
      <c r="C62" s="17"/>
      <c r="D62" s="17"/>
      <c r="E62" s="17"/>
    </row>
    <row r="63" spans="3:5">
      <c r="C63" s="17"/>
      <c r="D63" s="17"/>
      <c r="E63" s="17"/>
    </row>
  </sheetData>
  <autoFilter ref="A1:F13" xr:uid="{1551D960-1989-4064-858F-8416FFCF87E9}"/>
  <conditionalFormatting sqref="A1:A4">
    <cfRule type="expression" dxfId="6" priority="15">
      <formula>IF($B1="Running",1,0)</formula>
    </cfRule>
    <cfRule type="expression" dxfId="5" priority="16">
      <formula>IF($B1="FAIL",1,0)</formula>
    </cfRule>
    <cfRule type="expression" dxfId="4" priority="17">
      <formula>IF($B1="PASS",1,0)</formula>
    </cfRule>
  </conditionalFormatting>
  <conditionalFormatting sqref="C1">
    <cfRule type="cellIs" dxfId="3" priority="13" operator="equal">
      <formula>"PASS"</formula>
    </cfRule>
    <cfRule type="cellIs" dxfId="2" priority="14" operator="equal">
      <formula>"FAIL"</formula>
    </cfRule>
  </conditionalFormatting>
  <conditionalFormatting sqref="D2:D13">
    <cfRule type="cellIs" dxfId="1" priority="1" operator="equal">
      <formula>"Fail"</formula>
    </cfRule>
    <cfRule type="cellIs" dxfId="0" priority="2" operator="equal">
      <formula>"Pass"</formula>
    </cfRule>
  </conditionalFormatting>
  <dataValidations count="2">
    <dataValidation allowBlank="1" sqref="C1" xr:uid="{C476E7EB-1CA7-4585-8B24-C51212869439}"/>
    <dataValidation type="list" allowBlank="1" showInputMessage="1" showErrorMessage="1" sqref="D2:D13" xr:uid="{CE3D6732-DFEC-4D0E-8435-2E8D0228B59E}">
      <formula1>"Pass, Fail, Block, Incomplete, Omitted, WIP"</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0aa8d35-ef59-4344-bdae-addb6e38e854" xsi:nil="true"/>
    <lcf76f155ced4ddcb4097134ff3c332f xmlns="b4479a75-18f3-42ba-8047-7eebcb26877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67C64375BB4CD458989AD6DEF7A976D" ma:contentTypeVersion="14" ma:contentTypeDescription="Create a new document." ma:contentTypeScope="" ma:versionID="393c86c003e9e7bdaee790edb9fc8ceb">
  <xsd:schema xmlns:xsd="http://www.w3.org/2001/XMLSchema" xmlns:xs="http://www.w3.org/2001/XMLSchema" xmlns:p="http://schemas.microsoft.com/office/2006/metadata/properties" xmlns:ns2="b4479a75-18f3-42ba-8047-7eebcb26877e" xmlns:ns3="00aa8d35-ef59-4344-bdae-addb6e38e854" targetNamespace="http://schemas.microsoft.com/office/2006/metadata/properties" ma:root="true" ma:fieldsID="d9ecd722cf74a2c605a9f828646d9d95" ns2:_="" ns3:_="">
    <xsd:import namespace="b4479a75-18f3-42ba-8047-7eebcb26877e"/>
    <xsd:import namespace="00aa8d35-ef59-4344-bdae-addb6e38e8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479a75-18f3-42ba-8047-7eebcb2687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2a7515c-90a7-421b-ad67-16208a05513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0aa8d35-ef59-4344-bdae-addb6e38e8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6ae87f7-0f5b-4a5d-8213-0de5b630a47d}" ma:internalName="TaxCatchAll" ma:showField="CatchAllData" ma:web="00aa8d35-ef59-4344-bdae-addb6e38e8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CB2860-A40F-4C6E-980B-A4789041DA40}">
  <ds:schemaRefs>
    <ds:schemaRef ds:uri="http://schemas.microsoft.com/sharepoint/v3/contenttype/forms"/>
  </ds:schemaRefs>
</ds:datastoreItem>
</file>

<file path=customXml/itemProps2.xml><?xml version="1.0" encoding="utf-8"?>
<ds:datastoreItem xmlns:ds="http://schemas.openxmlformats.org/officeDocument/2006/customXml" ds:itemID="{A7820019-15CD-42A7-B04E-0228C41C5149}">
  <ds:schemaRefs>
    <ds:schemaRef ds:uri="http://schemas.microsoft.com/office/2006/metadata/properties"/>
    <ds:schemaRef ds:uri="http://schemas.microsoft.com/office/infopath/2007/PartnerControls"/>
    <ds:schemaRef ds:uri="00aa8d35-ef59-4344-bdae-addb6e38e854"/>
    <ds:schemaRef ds:uri="b4479a75-18f3-42ba-8047-7eebcb26877e"/>
  </ds:schemaRefs>
</ds:datastoreItem>
</file>

<file path=customXml/itemProps3.xml><?xml version="1.0" encoding="utf-8"?>
<ds:datastoreItem xmlns:ds="http://schemas.openxmlformats.org/officeDocument/2006/customXml" ds:itemID="{175DE67F-7462-4A6E-859A-69FCD209BD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479a75-18f3-42ba-8047-7eebcb26877e"/>
    <ds:schemaRef ds:uri="00aa8d35-ef59-4344-bdae-addb6e38e8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6c98d88-e344-4ed4-8496-4ed7712e255d}" enabled="0" method="" siteId="{46c98d88-e344-4ed4-8496-4ed7712e255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Config？</vt:lpstr>
      <vt:lpstr>Cluster_Config？</vt:lpstr>
      <vt:lpstr>Functional (overall)</vt:lpstr>
      <vt:lpstr>Functional (1DPC)</vt:lpstr>
      <vt:lpstr>Functional (2DPC)</vt:lpstr>
      <vt:lpstr>PnP</vt:lpstr>
      <vt:lpstr>DPMO？</vt:lpstr>
      <vt:lpstr>PnP(speccpu-detail)？</vt:lpstr>
      <vt:lpstr>At Scale-Cluster Test</vt:lpstr>
      <vt:lpstr>HWV？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 Bryan</dc:creator>
  <cp:keywords/>
  <dc:description/>
  <cp:lastModifiedBy>Li, DongwangX</cp:lastModifiedBy>
  <cp:revision/>
  <dcterms:created xsi:type="dcterms:W3CDTF">2015-06-05T18:17:20Z</dcterms:created>
  <dcterms:modified xsi:type="dcterms:W3CDTF">2024-09-03T09:20:36Z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0x010100567C64375BB4CD458989AD6DEF7A976D</vt:lpwstr>
  </property>
  <property fmtid="{D5CDD505-2E9C-101B-9397-08002B2CF9AE}" pid="3" name="MediaServiceImageTags">
    <vt:lpwstr/>
  </property>
</Properties>
</file>