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Figure 1\"/>
    </mc:Choice>
  </mc:AlternateContent>
  <xr:revisionPtr revIDLastSave="0" documentId="13_ncr:1_{470B2C4E-4AFB-4B63-B087-8C089A118532}" xr6:coauthVersionLast="47" xr6:coauthVersionMax="47" xr10:uidLastSave="{00000000-0000-0000-0000-000000000000}"/>
  <bookViews>
    <workbookView xWindow="4050" yWindow="1275" windowWidth="17340" windowHeight="14925" firstSheet="2" activeTab="5" xr2:uid="{00000000-000D-0000-FFFF-FFFF00000000}"/>
  </bookViews>
  <sheets>
    <sheet name="CCK8 result_1A" sheetId="8" r:id="rId1"/>
    <sheet name="CCK8 raw data_1A" sheetId="7" r:id="rId2"/>
    <sheet name="Apoptosis_1B" sheetId="9" r:id="rId3"/>
    <sheet name="PCR result_1C" sheetId="1" r:id="rId4"/>
    <sheet name="PCR raw data_1C" sheetId="2" r:id="rId5"/>
    <sheet name="WB_1D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0" l="1"/>
  <c r="D16" i="10"/>
  <c r="J15" i="10"/>
  <c r="D15" i="10"/>
  <c r="J14" i="10"/>
  <c r="D14" i="10"/>
  <c r="J13" i="10"/>
  <c r="D13" i="10"/>
  <c r="J12" i="10"/>
  <c r="D12" i="10"/>
  <c r="J11" i="10"/>
  <c r="D11" i="10"/>
  <c r="J7" i="10"/>
  <c r="D7" i="10"/>
  <c r="J6" i="10"/>
  <c r="D6" i="10"/>
  <c r="J5" i="10"/>
  <c r="D5" i="10"/>
  <c r="J4" i="10"/>
  <c r="D4" i="10"/>
  <c r="J3" i="10"/>
  <c r="D3" i="10"/>
  <c r="J2" i="10"/>
  <c r="D2" i="10"/>
  <c r="K42" i="8"/>
  <c r="J42" i="8"/>
  <c r="I42" i="8"/>
  <c r="K40" i="8"/>
  <c r="J40" i="8"/>
  <c r="I40" i="8"/>
  <c r="K41" i="8"/>
  <c r="J41" i="8"/>
  <c r="I41" i="8"/>
  <c r="K39" i="8"/>
  <c r="J39" i="8"/>
  <c r="I39" i="8"/>
  <c r="E34" i="8"/>
  <c r="E35" i="8"/>
  <c r="E36" i="8"/>
  <c r="E24" i="8"/>
  <c r="E25" i="8"/>
  <c r="E26" i="8"/>
  <c r="E15" i="8"/>
  <c r="E16" i="8"/>
  <c r="E17" i="8"/>
  <c r="E6" i="8"/>
  <c r="E7" i="8"/>
  <c r="E8" i="8"/>
  <c r="B33" i="8"/>
  <c r="D36" i="8" s="1"/>
  <c r="H42" i="8" s="1"/>
  <c r="B23" i="8"/>
  <c r="D24" i="8" s="1"/>
  <c r="F41" i="8" s="1"/>
  <c r="B14" i="8"/>
  <c r="C16" i="8" s="1"/>
  <c r="D40" i="8" s="1"/>
  <c r="B5" i="8"/>
  <c r="D7" i="8" s="1"/>
  <c r="G39" i="8" s="1"/>
  <c r="C34" i="8" l="1"/>
  <c r="C42" i="8" s="1"/>
  <c r="C25" i="8"/>
  <c r="D41" i="8" s="1"/>
  <c r="D25" i="8"/>
  <c r="G41" i="8" s="1"/>
  <c r="C15" i="8"/>
  <c r="C40" i="8" s="1"/>
  <c r="C8" i="8"/>
  <c r="E39" i="8" s="1"/>
  <c r="D8" i="8"/>
  <c r="H39" i="8" s="1"/>
  <c r="C26" i="8"/>
  <c r="E41" i="8" s="1"/>
  <c r="D26" i="8"/>
  <c r="H41" i="8" s="1"/>
  <c r="D15" i="8"/>
  <c r="F40" i="8" s="1"/>
  <c r="C17" i="8"/>
  <c r="E40" i="8" s="1"/>
  <c r="C6" i="8"/>
  <c r="C39" i="8" s="1"/>
  <c r="C36" i="8"/>
  <c r="E42" i="8" s="1"/>
  <c r="D16" i="8"/>
  <c r="G40" i="8" s="1"/>
  <c r="D34" i="8"/>
  <c r="F42" i="8" s="1"/>
  <c r="C35" i="8"/>
  <c r="D42" i="8" s="1"/>
  <c r="D17" i="8"/>
  <c r="H40" i="8" s="1"/>
  <c r="D35" i="8"/>
  <c r="G42" i="8" s="1"/>
  <c r="D6" i="8"/>
  <c r="F39" i="8" s="1"/>
  <c r="C7" i="8"/>
  <c r="D39" i="8" s="1"/>
  <c r="C24" i="8"/>
  <c r="C41" i="8" s="1"/>
  <c r="D25" i="1" l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G20" i="1" l="1"/>
  <c r="G21" i="1" s="1"/>
  <c r="G22" i="1" s="1"/>
  <c r="G23" i="1" s="1"/>
  <c r="G24" i="1" s="1"/>
  <c r="G25" i="1" s="1"/>
  <c r="H25" i="1" s="1"/>
  <c r="I25" i="1" s="1"/>
  <c r="G14" i="1"/>
  <c r="G15" i="1" s="1"/>
  <c r="G16" i="1" s="1"/>
  <c r="G17" i="1" s="1"/>
  <c r="G18" i="1" s="1"/>
  <c r="G19" i="1" s="1"/>
  <c r="H19" i="1" s="1"/>
  <c r="I19" i="1" s="1"/>
  <c r="G8" i="1"/>
  <c r="G9" i="1" s="1"/>
  <c r="G10" i="1" s="1"/>
  <c r="G11" i="1" s="1"/>
  <c r="G2" i="1"/>
  <c r="G3" i="1" s="1"/>
  <c r="G4" i="1" s="1"/>
  <c r="G5" i="1" s="1"/>
  <c r="G6" i="1" s="1"/>
  <c r="G7" i="1" s="1"/>
  <c r="H7" i="1" s="1"/>
  <c r="I7" i="1" s="1"/>
  <c r="H15" i="1" l="1"/>
  <c r="I15" i="1" s="1"/>
  <c r="H20" i="1"/>
  <c r="I20" i="1" s="1"/>
  <c r="H24" i="1"/>
  <c r="I24" i="1" s="1"/>
  <c r="H23" i="1"/>
  <c r="I23" i="1" s="1"/>
  <c r="H21" i="1"/>
  <c r="I21" i="1" s="1"/>
  <c r="H22" i="1"/>
  <c r="I22" i="1" s="1"/>
  <c r="H18" i="1"/>
  <c r="I18" i="1" s="1"/>
  <c r="H17" i="1"/>
  <c r="I17" i="1" s="1"/>
  <c r="H16" i="1"/>
  <c r="I16" i="1" s="1"/>
  <c r="H14" i="1"/>
  <c r="I14" i="1" s="1"/>
  <c r="H8" i="1"/>
  <c r="I8" i="1" s="1"/>
  <c r="H11" i="1"/>
  <c r="I11" i="1" s="1"/>
  <c r="G12" i="1"/>
  <c r="H9" i="1"/>
  <c r="I9" i="1" s="1"/>
  <c r="H10" i="1"/>
  <c r="I10" i="1" s="1"/>
  <c r="H6" i="1"/>
  <c r="I6" i="1" s="1"/>
  <c r="H3" i="1"/>
  <c r="I3" i="1" s="1"/>
  <c r="H5" i="1"/>
  <c r="I5" i="1" s="1"/>
  <c r="H2" i="1"/>
  <c r="I2" i="1" s="1"/>
  <c r="H4" i="1"/>
  <c r="I4" i="1" s="1"/>
  <c r="G13" i="1" l="1"/>
  <c r="H13" i="1" s="1"/>
  <c r="I13" i="1" s="1"/>
  <c r="H12" i="1"/>
  <c r="I12" i="1" s="1"/>
</calcChain>
</file>

<file path=xl/sharedStrings.xml><?xml version="1.0" encoding="utf-8"?>
<sst xmlns="http://schemas.openxmlformats.org/spreadsheetml/2006/main" count="272" uniqueCount="84">
  <si>
    <t xml:space="preserve">Cq   </t>
  </si>
  <si>
    <t>Cq Mean</t>
  </si>
  <si>
    <t>target gene</t>
  </si>
  <si>
    <t>expression</t>
  </si>
  <si>
    <t>GAPDH</t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</si>
  <si>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</si>
  <si>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</si>
  <si>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</si>
  <si>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</si>
  <si>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</si>
  <si>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</si>
  <si>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</si>
  <si>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</si>
  <si>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</si>
  <si>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</si>
  <si>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</si>
  <si>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</si>
  <si>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</si>
  <si>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</si>
  <si>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</si>
  <si>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</si>
  <si>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</si>
  <si>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</si>
  <si>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</si>
  <si>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</si>
  <si>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</si>
  <si>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</si>
  <si>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</si>
  <si>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</si>
  <si>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</si>
  <si>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</si>
  <si>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</si>
  <si>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</si>
  <si>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</si>
  <si>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</si>
  <si>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</si>
  <si>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Hole</t>
    <phoneticPr fontId="1" type="noConversion"/>
  </si>
  <si>
    <t>Channel</t>
    <phoneticPr fontId="1" type="noConversion"/>
  </si>
  <si>
    <t>CT</t>
    <phoneticPr fontId="1" type="noConversion"/>
  </si>
  <si>
    <t>TM</t>
    <phoneticPr fontId="1" type="noConversion"/>
  </si>
  <si>
    <t>Target gene</t>
    <phoneticPr fontId="1" type="noConversion"/>
  </si>
  <si>
    <t>Sample name</t>
  </si>
  <si>
    <t>GAPDH</t>
    <phoneticPr fontId="1" type="noConversion"/>
  </si>
  <si>
    <t>A</t>
  </si>
  <si>
    <t>B</t>
  </si>
  <si>
    <t>C</t>
  </si>
  <si>
    <t>D</t>
  </si>
  <si>
    <t>E</t>
  </si>
  <si>
    <t>F</t>
  </si>
  <si>
    <t>G</t>
  </si>
  <si>
    <t>H</t>
  </si>
  <si>
    <t>Blank</t>
    <phoneticPr fontId="8" type="noConversion"/>
  </si>
  <si>
    <t>0h</t>
    <phoneticPr fontId="1" type="noConversion"/>
  </si>
  <si>
    <t>24h</t>
    <phoneticPr fontId="1" type="noConversion"/>
  </si>
  <si>
    <t>48h</t>
    <phoneticPr fontId="1" type="noConversion"/>
  </si>
  <si>
    <t>72h</t>
    <phoneticPr fontId="1" type="noConversion"/>
  </si>
  <si>
    <t>OD450</t>
    <phoneticPr fontId="1" type="noConversion"/>
  </si>
  <si>
    <t>48h</t>
  </si>
  <si>
    <t>72h</t>
  </si>
  <si>
    <t>Whitespace removal</t>
    <phoneticPr fontId="1" type="noConversion"/>
  </si>
  <si>
    <t>PBS</t>
  </si>
  <si>
    <t>PBS</t>
    <phoneticPr fontId="1" type="noConversion"/>
  </si>
  <si>
    <t>LPS</t>
  </si>
  <si>
    <t>LPS</t>
    <phoneticPr fontId="1" type="noConversion"/>
  </si>
  <si>
    <t>culture-only</t>
    <phoneticPr fontId="1" type="noConversion"/>
  </si>
  <si>
    <t>culture-only</t>
    <phoneticPr fontId="8" type="noConversion"/>
  </si>
  <si>
    <t>Blank</t>
    <phoneticPr fontId="1" type="noConversion"/>
  </si>
  <si>
    <t>PBS</t>
    <phoneticPr fontId="1" type="noConversion"/>
  </si>
  <si>
    <t>LPS</t>
    <phoneticPr fontId="1" type="noConversion"/>
  </si>
  <si>
    <t>CXCL8</t>
  </si>
  <si>
    <t>CXCL8</t>
    <phoneticPr fontId="1" type="noConversion"/>
  </si>
  <si>
    <t>COX-2</t>
  </si>
  <si>
    <t>COX-2</t>
    <phoneticPr fontId="1" type="noConversion"/>
  </si>
  <si>
    <t>iNOS</t>
    <phoneticPr fontId="1" type="noConversion"/>
  </si>
  <si>
    <t>IL-6</t>
  </si>
  <si>
    <t>IL-6</t>
    <phoneticPr fontId="1" type="noConversion"/>
  </si>
  <si>
    <t>P-JAK1</t>
    <phoneticPr fontId="1" type="noConversion"/>
  </si>
  <si>
    <t>JAK1</t>
    <phoneticPr fontId="1" type="noConversion"/>
  </si>
  <si>
    <t>P-JAK2</t>
    <phoneticPr fontId="1" type="noConversion"/>
  </si>
  <si>
    <t>JAK2</t>
    <phoneticPr fontId="1" type="noConversion"/>
  </si>
  <si>
    <t>P-STAT1</t>
    <phoneticPr fontId="1" type="noConversion"/>
  </si>
  <si>
    <t>STAT1</t>
    <phoneticPr fontId="1" type="noConversion"/>
  </si>
  <si>
    <t>P-STAT3</t>
    <phoneticPr fontId="1" type="noConversion"/>
  </si>
  <si>
    <t>STAT3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</si>
</sst>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##0.00;\-###0.00"/>
    <numFmt numFmtId="178" formatCode="0.0000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宋体"/>
      <family val="3"/>
      <charset val="134"/>
    </font>
    <font>
      <sz val="10.5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color rgb="FF000000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top"/>
      <protection locked="0"/>
    </xf>
    <xf numFmtId="0" fontId="6" fillId="0" borderId="0">
      <alignment vertical="center"/>
    </xf>
    <xf numFmtId="0" fontId="5" fillId="0" borderId="0"/>
  </cellStyleXfs>
  <cellXfs count="21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177" fontId="3" fillId="0" borderId="0" xfId="1" applyNumberFormat="1" applyFont="1" applyAlignment="1" applyProtection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2" applyFont="1">
      <alignment vertical="center"/>
    </xf>
    <xf numFmtId="0" fontId="9" fillId="0" borderId="0" xfId="2" applyFont="1">
      <alignment vertical="center"/>
    </xf>
    <xf numFmtId="0" fontId="7" fillId="0" borderId="0" xfId="3" applyFont="1"/>
    <xf numFmtId="0" fontId="7" fillId="0" borderId="0" xfId="3" applyFont="1" applyAlignment="1">
      <alignment horizontal="center"/>
    </xf>
    <xf numFmtId="0" fontId="10" fillId="0" borderId="0" xfId="3" applyFont="1"/>
    <xf numFmtId="0" fontId="11" fillId="0" borderId="0" xfId="3" applyFont="1"/>
    <xf numFmtId="0" fontId="12" fillId="0" borderId="0" xfId="0" applyFont="1"/>
    <xf numFmtId="0" fontId="7" fillId="2" borderId="0" xfId="2" applyFont="1" applyFill="1">
      <alignment vertical="center"/>
    </xf>
    <xf numFmtId="0" fontId="7" fillId="3" borderId="0" xfId="2" applyFont="1" applyFill="1">
      <alignment vertical="center"/>
    </xf>
    <xf numFmtId="0" fontId="7" fillId="4" borderId="0" xfId="2" applyFont="1" applyFill="1">
      <alignment vertical="center"/>
    </xf>
    <xf numFmtId="0" fontId="7" fillId="5" borderId="0" xfId="2" applyFont="1" applyFill="1">
      <alignment vertical="center"/>
    </xf>
    <xf numFmtId="178" fontId="7" fillId="0" borderId="0" xfId="3" applyNumberFormat="1" applyFont="1"/>
    <xf numFmtId="178" fontId="13" fillId="0" borderId="0" xfId="3" applyNumberFormat="1" applyFont="1"/>
    <xf numFmtId="0" fontId="7" fillId="0" borderId="0" xfId="3" applyFont="1" applyAlignment="1">
      <alignment horizontal="center"/>
    </xf>
    <xf numFmtId="0" fontId="7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Normal" xfId="1" xr:uid="{35383C33-3018-4BD8-819F-013AC27CEC6B}"/>
    <cellStyle name="常规" xfId="0" builtinId="0"/>
    <cellStyle name="常规 2" xfId="2" xr:uid="{17429E47-C733-427F-A13B-F9927498ACAA}"/>
    <cellStyle name="常规 2 2" xfId="3" xr:uid="{77206542-0E71-4D58-8786-F0160FA63B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BAA0-6D30-4B41-88DB-B0901CDF965B}">
  <dimension ref="A1:R45"/>
  <sheetViews>
    <sheetView workbookViewId="0">
      <selection activeCell="F27" sqref="F27"/>
    </sheetView>
  </sheetViews>
  <sheetFormatPr defaultColWidth="9" defaultRowHeight="14.25" x14ac:dyDescent="0.2"/>
  <cols>
    <col min="1" max="1" width="9.625" style="7" bestFit="1" customWidth="1"/>
    <col min="2" max="2" width="9" style="7"/>
    <col min="3" max="4" width="9.875" style="7" bestFit="1" customWidth="1"/>
    <col min="5" max="5" width="12.25" style="7" bestFit="1" customWidth="1"/>
    <col min="6" max="6" width="11.5" style="7" customWidth="1"/>
    <col min="7" max="9" width="9" style="7"/>
    <col min="10" max="10" width="11.5" style="7" bestFit="1" customWidth="1"/>
    <col min="11" max="14" width="9" style="7"/>
    <col min="15" max="15" width="13" style="7" bestFit="1" customWidth="1"/>
    <col min="16" max="18" width="9" style="7"/>
    <col min="19" max="19" width="13" style="7" bestFit="1" customWidth="1"/>
    <col min="20" max="16384" width="9" style="7"/>
  </cols>
  <sheetData>
    <row r="1" spans="1:13" x14ac:dyDescent="0.2">
      <c r="A1" s="7" t="s">
        <v>52</v>
      </c>
      <c r="B1" s="5" t="s">
        <v>64</v>
      </c>
      <c r="C1" s="5" t="s">
        <v>51</v>
      </c>
      <c r="D1" s="6" t="s">
        <v>61</v>
      </c>
      <c r="E1" s="6" t="s">
        <v>63</v>
      </c>
      <c r="M1" s="8"/>
    </row>
    <row r="2" spans="1:13" x14ac:dyDescent="0.2">
      <c r="A2" s="7" t="s">
        <v>56</v>
      </c>
      <c r="B2" s="7">
        <v>0.14219999999999999</v>
      </c>
      <c r="C2" s="7">
        <v>0.43719999999999998</v>
      </c>
      <c r="D2" s="7">
        <v>0.42549999999999999</v>
      </c>
      <c r="E2" s="7">
        <v>0.43269999999999997</v>
      </c>
    </row>
    <row r="3" spans="1:13" x14ac:dyDescent="0.2">
      <c r="B3" s="7">
        <v>0.14530000000000001</v>
      </c>
      <c r="C3" s="7">
        <v>0.4264</v>
      </c>
      <c r="D3" s="7">
        <v>0.4173</v>
      </c>
      <c r="E3" s="7">
        <v>0.42420000000000002</v>
      </c>
    </row>
    <row r="4" spans="1:13" x14ac:dyDescent="0.2">
      <c r="B4" s="7">
        <v>0.15210000000000001</v>
      </c>
      <c r="C4" s="7">
        <v>0.43419999999999997</v>
      </c>
      <c r="D4" s="7">
        <v>0.4239</v>
      </c>
      <c r="E4" s="7">
        <v>0.43769999999999998</v>
      </c>
    </row>
    <row r="5" spans="1:13" x14ac:dyDescent="0.2">
      <c r="B5" s="7">
        <f>AVERAGE(B2:B4)</f>
        <v>0.14653333333333332</v>
      </c>
    </row>
    <row r="6" spans="1:13" x14ac:dyDescent="0.2">
      <c r="A6" s="7" t="s">
        <v>59</v>
      </c>
      <c r="C6" s="16">
        <f t="shared" ref="C6:D8" si="0">C2-$B$5</f>
        <v>0.29066666666666663</v>
      </c>
      <c r="D6" s="16">
        <f t="shared" si="0"/>
        <v>0.2789666666666667</v>
      </c>
      <c r="E6" s="16">
        <f t="shared" ref="E6" si="1">E2-$B$5</f>
        <v>0.28616666666666668</v>
      </c>
    </row>
    <row r="7" spans="1:13" x14ac:dyDescent="0.2">
      <c r="C7" s="16">
        <f t="shared" si="0"/>
        <v>0.27986666666666671</v>
      </c>
      <c r="D7" s="16">
        <f t="shared" si="0"/>
        <v>0.27076666666666671</v>
      </c>
      <c r="E7" s="16">
        <f t="shared" ref="E7" si="2">E3-$B$5</f>
        <v>0.27766666666666673</v>
      </c>
    </row>
    <row r="8" spans="1:13" x14ac:dyDescent="0.2">
      <c r="C8" s="16">
        <f t="shared" si="0"/>
        <v>0.28766666666666663</v>
      </c>
      <c r="D8" s="16">
        <f t="shared" si="0"/>
        <v>0.27736666666666665</v>
      </c>
      <c r="E8" s="16">
        <f t="shared" ref="E8" si="3">E4-$B$5</f>
        <v>0.29116666666666668</v>
      </c>
    </row>
    <row r="10" spans="1:13" x14ac:dyDescent="0.2">
      <c r="A10" s="7" t="s">
        <v>53</v>
      </c>
      <c r="B10" s="5" t="s">
        <v>64</v>
      </c>
      <c r="C10" s="5" t="s">
        <v>51</v>
      </c>
      <c r="D10" s="6" t="s">
        <v>61</v>
      </c>
      <c r="E10" s="6" t="s">
        <v>63</v>
      </c>
      <c r="M10" s="8"/>
    </row>
    <row r="11" spans="1:13" x14ac:dyDescent="0.2">
      <c r="A11" s="7" t="s">
        <v>56</v>
      </c>
      <c r="B11" s="7">
        <v>0.1384</v>
      </c>
      <c r="C11" s="7">
        <v>0.65990000000000004</v>
      </c>
      <c r="D11" s="7">
        <v>0.64559999999999995</v>
      </c>
      <c r="E11" s="7">
        <v>0.53659999999999997</v>
      </c>
    </row>
    <row r="12" spans="1:13" x14ac:dyDescent="0.2">
      <c r="B12" s="7">
        <v>0.14610000000000001</v>
      </c>
      <c r="C12" s="7">
        <v>0.64429999999999998</v>
      </c>
      <c r="D12" s="7">
        <v>0.6331</v>
      </c>
      <c r="E12" s="7">
        <v>0.53859999999999997</v>
      </c>
    </row>
    <row r="13" spans="1:13" x14ac:dyDescent="0.2">
      <c r="B13" s="7">
        <v>0.14580000000000001</v>
      </c>
      <c r="C13" s="7">
        <v>0.65690000000000004</v>
      </c>
      <c r="D13" s="7">
        <v>0.63829999999999998</v>
      </c>
      <c r="E13" s="7">
        <v>0.52759999999999996</v>
      </c>
    </row>
    <row r="14" spans="1:13" x14ac:dyDescent="0.2">
      <c r="B14" s="7">
        <f>AVERAGE(B11:B13)</f>
        <v>0.14343333333333333</v>
      </c>
    </row>
    <row r="15" spans="1:13" x14ac:dyDescent="0.2">
      <c r="A15" s="7" t="s">
        <v>59</v>
      </c>
      <c r="C15" s="16">
        <f>C11-$B$14</f>
        <v>0.51646666666666674</v>
      </c>
      <c r="D15" s="16">
        <f>D11-$B$14</f>
        <v>0.50216666666666665</v>
      </c>
      <c r="E15" s="16">
        <f>E11-$B$14</f>
        <v>0.39316666666666666</v>
      </c>
    </row>
    <row r="16" spans="1:13" x14ac:dyDescent="0.2">
      <c r="C16" s="16">
        <f t="shared" ref="C16:D17" si="4">C12-$B$14</f>
        <v>0.50086666666666668</v>
      </c>
      <c r="D16" s="16">
        <f t="shared" si="4"/>
        <v>0.48966666666666669</v>
      </c>
      <c r="E16" s="16">
        <f t="shared" ref="E16" si="5">E12-$B$14</f>
        <v>0.39516666666666667</v>
      </c>
    </row>
    <row r="17" spans="1:13" x14ac:dyDescent="0.2">
      <c r="C17" s="16">
        <f t="shared" si="4"/>
        <v>0.51346666666666674</v>
      </c>
      <c r="D17" s="16">
        <f>D13-$B$14</f>
        <v>0.49486666666666668</v>
      </c>
      <c r="E17" s="16">
        <f>E13-$B$14</f>
        <v>0.38416666666666666</v>
      </c>
    </row>
    <row r="19" spans="1:13" x14ac:dyDescent="0.2">
      <c r="A19" s="7" t="s">
        <v>54</v>
      </c>
      <c r="B19" s="5" t="s">
        <v>64</v>
      </c>
      <c r="C19" s="5" t="s">
        <v>51</v>
      </c>
      <c r="D19" s="6" t="s">
        <v>61</v>
      </c>
      <c r="E19" s="6" t="s">
        <v>63</v>
      </c>
      <c r="M19" s="8"/>
    </row>
    <row r="20" spans="1:13" x14ac:dyDescent="0.2">
      <c r="A20" s="7" t="s">
        <v>56</v>
      </c>
      <c r="B20" s="7">
        <v>0.14249999999999999</v>
      </c>
      <c r="C20" s="7">
        <v>0.87580000000000002</v>
      </c>
      <c r="D20" s="7">
        <v>0.8962</v>
      </c>
      <c r="E20" s="7">
        <v>0.74429999999999996</v>
      </c>
    </row>
    <row r="21" spans="1:13" x14ac:dyDescent="0.2">
      <c r="B21" s="7">
        <v>0.15190000000000001</v>
      </c>
      <c r="C21" s="7">
        <v>0.88649999999999995</v>
      </c>
      <c r="D21" s="7">
        <v>0.87709999999999999</v>
      </c>
      <c r="E21" s="7">
        <v>0.75009999999999999</v>
      </c>
    </row>
    <row r="22" spans="1:13" x14ac:dyDescent="0.2">
      <c r="B22" s="7">
        <v>0.14649999999999999</v>
      </c>
      <c r="C22" s="7">
        <v>0.87439999999999996</v>
      </c>
      <c r="D22" s="7">
        <v>0.88719999999999999</v>
      </c>
      <c r="E22" s="7">
        <v>0.73270000000000002</v>
      </c>
    </row>
    <row r="23" spans="1:13" x14ac:dyDescent="0.2">
      <c r="B23" s="7">
        <f>AVERAGE(B20:B22)</f>
        <v>0.14696666666666666</v>
      </c>
    </row>
    <row r="24" spans="1:13" x14ac:dyDescent="0.2">
      <c r="A24" s="7" t="s">
        <v>59</v>
      </c>
      <c r="C24" s="16">
        <f>C20-$B$23</f>
        <v>0.72883333333333333</v>
      </c>
      <c r="D24" s="16">
        <f>D20-$B$23</f>
        <v>0.74923333333333331</v>
      </c>
      <c r="E24" s="16">
        <f>E20-$B$23</f>
        <v>0.59733333333333327</v>
      </c>
    </row>
    <row r="25" spans="1:13" x14ac:dyDescent="0.2">
      <c r="C25" s="16">
        <f t="shared" ref="C25:D26" si="6">C21-$B$23</f>
        <v>0.73953333333333326</v>
      </c>
      <c r="D25" s="16">
        <f t="shared" si="6"/>
        <v>0.7301333333333333</v>
      </c>
      <c r="E25" s="16">
        <f t="shared" ref="E25" si="7">E21-$B$23</f>
        <v>0.6031333333333333</v>
      </c>
    </row>
    <row r="26" spans="1:13" x14ac:dyDescent="0.2">
      <c r="C26" s="16">
        <f t="shared" si="6"/>
        <v>0.72743333333333327</v>
      </c>
      <c r="D26" s="16">
        <f t="shared" si="6"/>
        <v>0.7402333333333333</v>
      </c>
      <c r="E26" s="16">
        <f t="shared" ref="E26" si="8">E22-$B$23</f>
        <v>0.58573333333333333</v>
      </c>
    </row>
    <row r="29" spans="1:13" x14ac:dyDescent="0.2">
      <c r="A29" s="7" t="s">
        <v>55</v>
      </c>
      <c r="B29" s="5" t="s">
        <v>64</v>
      </c>
      <c r="C29" s="5" t="s">
        <v>51</v>
      </c>
      <c r="D29" s="6" t="s">
        <v>61</v>
      </c>
      <c r="E29" s="6" t="s">
        <v>63</v>
      </c>
      <c r="M29" s="8"/>
    </row>
    <row r="30" spans="1:13" x14ac:dyDescent="0.2">
      <c r="A30" s="7" t="s">
        <v>56</v>
      </c>
      <c r="B30" s="7">
        <v>0.13719999999999999</v>
      </c>
      <c r="C30" s="7">
        <v>1.0394000000000001</v>
      </c>
      <c r="D30" s="7">
        <v>1.0481</v>
      </c>
      <c r="E30" s="7">
        <v>0.8679</v>
      </c>
    </row>
    <row r="31" spans="1:13" x14ac:dyDescent="0.2">
      <c r="B31" s="7">
        <v>0.1431</v>
      </c>
      <c r="C31" s="7">
        <v>1.0427</v>
      </c>
      <c r="D31" s="7">
        <v>1.0238</v>
      </c>
      <c r="E31" s="7">
        <v>0.84140000000000004</v>
      </c>
    </row>
    <row r="32" spans="1:13" x14ac:dyDescent="0.2">
      <c r="B32" s="7">
        <v>0.14119999999999999</v>
      </c>
      <c r="C32" s="7">
        <v>1.0457000000000001</v>
      </c>
      <c r="D32" s="7">
        <v>1.0355000000000001</v>
      </c>
      <c r="E32" s="7">
        <v>0.85509999999999997</v>
      </c>
    </row>
    <row r="33" spans="1:18" x14ac:dyDescent="0.2">
      <c r="B33" s="7">
        <f>AVERAGE(B30:B32)</f>
        <v>0.14049999999999999</v>
      </c>
    </row>
    <row r="34" spans="1:18" x14ac:dyDescent="0.2">
      <c r="A34" s="7" t="s">
        <v>59</v>
      </c>
      <c r="C34" s="16">
        <f>C30-$B$33</f>
        <v>0.89890000000000014</v>
      </c>
      <c r="D34" s="16">
        <f>D30-$B$33</f>
        <v>0.90760000000000007</v>
      </c>
      <c r="E34" s="16">
        <f>E30-$B$33</f>
        <v>0.72740000000000005</v>
      </c>
    </row>
    <row r="35" spans="1:18" x14ac:dyDescent="0.2">
      <c r="C35" s="16">
        <f t="shared" ref="C35:D36" si="9">C31-$B$33</f>
        <v>0.9022</v>
      </c>
      <c r="D35" s="16">
        <f t="shared" si="9"/>
        <v>0.88330000000000009</v>
      </c>
      <c r="E35" s="16">
        <f t="shared" ref="E35" si="10">E31-$B$33</f>
        <v>0.70090000000000008</v>
      </c>
    </row>
    <row r="36" spans="1:18" x14ac:dyDescent="0.2">
      <c r="C36" s="16">
        <f t="shared" si="9"/>
        <v>0.90520000000000012</v>
      </c>
      <c r="D36" s="16">
        <f t="shared" si="9"/>
        <v>0.89500000000000013</v>
      </c>
      <c r="E36" s="16">
        <f t="shared" ref="E36" si="11">E32-$B$33</f>
        <v>0.71460000000000001</v>
      </c>
    </row>
    <row r="38" spans="1:18" x14ac:dyDescent="0.2">
      <c r="B38" s="7" t="s">
        <v>56</v>
      </c>
      <c r="C38" s="18" t="s">
        <v>66</v>
      </c>
      <c r="D38" s="18"/>
      <c r="E38" s="18"/>
      <c r="F38" s="18" t="s">
        <v>67</v>
      </c>
      <c r="G38" s="18"/>
      <c r="H38" s="18"/>
      <c r="I38" s="18" t="s">
        <v>68</v>
      </c>
      <c r="J38" s="18"/>
      <c r="K38" s="18"/>
      <c r="L38" s="18"/>
      <c r="M38" s="18"/>
      <c r="N38" s="18"/>
      <c r="O38" s="18"/>
      <c r="P38" s="18"/>
      <c r="Q38" s="18"/>
    </row>
    <row r="39" spans="1:18" x14ac:dyDescent="0.2">
      <c r="B39" s="7" t="s">
        <v>52</v>
      </c>
      <c r="C39" s="17">
        <f>C6</f>
        <v>0.29066666666666663</v>
      </c>
      <c r="D39" s="17">
        <f>C7</f>
        <v>0.27986666666666671</v>
      </c>
      <c r="E39" s="17">
        <f>C8</f>
        <v>0.28766666666666663</v>
      </c>
      <c r="F39" s="17">
        <f>D6</f>
        <v>0.2789666666666667</v>
      </c>
      <c r="G39" s="17">
        <f>D7</f>
        <v>0.27076666666666671</v>
      </c>
      <c r="H39" s="17">
        <f>D8</f>
        <v>0.27736666666666665</v>
      </c>
      <c r="I39" s="17">
        <f>E6</f>
        <v>0.28616666666666668</v>
      </c>
      <c r="J39" s="17">
        <f>E7</f>
        <v>0.27766666666666673</v>
      </c>
      <c r="K39" s="17">
        <f>E8</f>
        <v>0.29116666666666668</v>
      </c>
      <c r="L39" s="9"/>
      <c r="M39" s="9"/>
      <c r="N39" s="9"/>
      <c r="O39" s="9"/>
      <c r="P39" s="9"/>
      <c r="Q39" s="9"/>
      <c r="R39" s="10"/>
    </row>
    <row r="40" spans="1:18" x14ac:dyDescent="0.2">
      <c r="B40" s="7" t="s">
        <v>53</v>
      </c>
      <c r="C40" s="17">
        <f>C15</f>
        <v>0.51646666666666674</v>
      </c>
      <c r="D40" s="17">
        <f>C16</f>
        <v>0.50086666666666668</v>
      </c>
      <c r="E40" s="17">
        <f>C17</f>
        <v>0.51346666666666674</v>
      </c>
      <c r="F40" s="17">
        <f>D15</f>
        <v>0.50216666666666665</v>
      </c>
      <c r="G40" s="17">
        <f>D16</f>
        <v>0.48966666666666669</v>
      </c>
      <c r="H40" s="17">
        <f>D17</f>
        <v>0.49486666666666668</v>
      </c>
      <c r="I40" s="17">
        <f>E15</f>
        <v>0.39316666666666666</v>
      </c>
      <c r="J40" s="17">
        <f>E16</f>
        <v>0.39516666666666667</v>
      </c>
      <c r="K40" s="17">
        <f>E17</f>
        <v>0.38416666666666666</v>
      </c>
      <c r="L40" s="9"/>
      <c r="M40" s="9"/>
      <c r="N40" s="9"/>
      <c r="O40" s="9"/>
      <c r="P40" s="9"/>
      <c r="Q40" s="9"/>
      <c r="R40" s="10"/>
    </row>
    <row r="41" spans="1:18" x14ac:dyDescent="0.2">
      <c r="B41" s="7" t="s">
        <v>57</v>
      </c>
      <c r="C41" s="17">
        <f>C24</f>
        <v>0.72883333333333333</v>
      </c>
      <c r="D41" s="17">
        <f>C25</f>
        <v>0.73953333333333326</v>
      </c>
      <c r="E41" s="17">
        <f>C26</f>
        <v>0.72743333333333327</v>
      </c>
      <c r="F41" s="17">
        <f>D24</f>
        <v>0.74923333333333331</v>
      </c>
      <c r="G41" s="17">
        <f>D25</f>
        <v>0.7301333333333333</v>
      </c>
      <c r="H41" s="17">
        <f>D26</f>
        <v>0.7402333333333333</v>
      </c>
      <c r="I41" s="17">
        <f>E24</f>
        <v>0.59733333333333327</v>
      </c>
      <c r="J41" s="17">
        <f>E25</f>
        <v>0.6031333333333333</v>
      </c>
      <c r="K41" s="17">
        <f>E26</f>
        <v>0.58573333333333333</v>
      </c>
      <c r="L41" s="9"/>
      <c r="M41" s="9"/>
      <c r="N41" s="9"/>
      <c r="O41" s="9"/>
      <c r="P41" s="9"/>
      <c r="Q41" s="9"/>
      <c r="R41" s="10"/>
    </row>
    <row r="42" spans="1:18" x14ac:dyDescent="0.2">
      <c r="B42" s="7" t="s">
        <v>58</v>
      </c>
      <c r="C42" s="17">
        <f>C34</f>
        <v>0.89890000000000014</v>
      </c>
      <c r="D42" s="17">
        <f>C35</f>
        <v>0.9022</v>
      </c>
      <c r="E42" s="17">
        <f>C36</f>
        <v>0.90520000000000012</v>
      </c>
      <c r="F42" s="17">
        <f>D34</f>
        <v>0.90760000000000007</v>
      </c>
      <c r="G42" s="17">
        <f>D35</f>
        <v>0.88330000000000009</v>
      </c>
      <c r="H42" s="17">
        <f>D36</f>
        <v>0.89500000000000013</v>
      </c>
      <c r="I42" s="17">
        <f>E34</f>
        <v>0.72740000000000005</v>
      </c>
      <c r="J42" s="17">
        <f>E35</f>
        <v>0.70090000000000008</v>
      </c>
      <c r="K42" s="17">
        <f>E36</f>
        <v>0.71460000000000001</v>
      </c>
      <c r="L42" s="9"/>
      <c r="M42" s="9"/>
      <c r="N42" s="9"/>
      <c r="O42" s="9"/>
      <c r="P42" s="9"/>
      <c r="Q42" s="9"/>
      <c r="R42" s="10"/>
    </row>
    <row r="43" spans="1:18" x14ac:dyDescent="0.2">
      <c r="R43" s="10"/>
    </row>
    <row r="44" spans="1:18" x14ac:dyDescent="0.2">
      <c r="R44" s="10"/>
    </row>
    <row r="45" spans="1:18" x14ac:dyDescent="0.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</sheetData>
  <mergeCells count="9">
    <mergeCell ref="O38:Q38"/>
    <mergeCell ref="C45:E45"/>
    <mergeCell ref="F45:H45"/>
    <mergeCell ref="I45:K45"/>
    <mergeCell ref="L45:N45"/>
    <mergeCell ref="C38:E38"/>
    <mergeCell ref="F38:H38"/>
    <mergeCell ref="I38:K38"/>
    <mergeCell ref="L38:N3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4B69-45AE-4932-8584-9BDB83295B75}">
  <dimension ref="A1:M13"/>
  <sheetViews>
    <sheetView workbookViewId="0">
      <selection activeCell="G25" sqref="G25"/>
    </sheetView>
  </sheetViews>
  <sheetFormatPr defaultColWidth="9" defaultRowHeight="14.25" x14ac:dyDescent="0.2"/>
  <cols>
    <col min="1" max="1" width="9" style="5"/>
    <col min="2" max="13" width="7.5" style="5" bestFit="1" customWidth="1"/>
    <col min="14" max="16384" width="9" style="5"/>
  </cols>
  <sheetData>
    <row r="1" spans="1:13" x14ac:dyDescent="0.2"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</row>
    <row r="2" spans="1:13" x14ac:dyDescent="0.2">
      <c r="A2" s="5" t="s">
        <v>43</v>
      </c>
      <c r="B2" s="5">
        <v>3.9199999999999999E-2</v>
      </c>
      <c r="C2" s="5">
        <v>3.6999999999999998E-2</v>
      </c>
      <c r="D2" s="5">
        <v>3.9300000000000002E-2</v>
      </c>
      <c r="E2" s="5">
        <v>3.9600000000000003E-2</v>
      </c>
      <c r="F2" s="5">
        <v>4.5699999999999998E-2</v>
      </c>
      <c r="G2" s="5">
        <v>3.8699999999999998E-2</v>
      </c>
      <c r="H2" s="5">
        <v>0.04</v>
      </c>
      <c r="I2" s="5">
        <v>4.4400000000000002E-2</v>
      </c>
      <c r="J2" s="5">
        <v>4.19E-2</v>
      </c>
      <c r="K2" s="5">
        <v>4.3099999999999999E-2</v>
      </c>
      <c r="L2" s="5">
        <v>4.5699999999999998E-2</v>
      </c>
      <c r="M2" s="5">
        <v>4.2099999999999999E-2</v>
      </c>
    </row>
    <row r="3" spans="1:13" x14ac:dyDescent="0.2">
      <c r="A3" s="5" t="s">
        <v>44</v>
      </c>
      <c r="B3" s="5">
        <v>4.19E-2</v>
      </c>
      <c r="C3" s="5">
        <v>3.95E-2</v>
      </c>
      <c r="D3" s="12">
        <v>0.14219999999999999</v>
      </c>
      <c r="E3" s="12">
        <v>0.43719999999999998</v>
      </c>
      <c r="F3" s="12">
        <v>0.42549999999999999</v>
      </c>
      <c r="G3" s="12">
        <v>0.43269999999999997</v>
      </c>
      <c r="H3" s="13">
        <v>0.1384</v>
      </c>
      <c r="I3" s="13">
        <v>0.65990000000000004</v>
      </c>
      <c r="J3" s="13">
        <v>0.64559999999999995</v>
      </c>
      <c r="K3" s="13">
        <v>0.53659999999999997</v>
      </c>
      <c r="L3" s="5">
        <v>3.7600000000000001E-2</v>
      </c>
      <c r="M3" s="5">
        <v>0.04</v>
      </c>
    </row>
    <row r="4" spans="1:13" x14ac:dyDescent="0.2">
      <c r="A4" s="5" t="s">
        <v>45</v>
      </c>
      <c r="B4" s="5">
        <v>3.7900000000000003E-2</v>
      </c>
      <c r="C4" s="5">
        <v>3.6999999999999998E-2</v>
      </c>
      <c r="D4" s="12">
        <v>0.14530000000000001</v>
      </c>
      <c r="E4" s="12">
        <v>0.4264</v>
      </c>
      <c r="F4" s="12">
        <v>0.4173</v>
      </c>
      <c r="G4" s="12">
        <v>0.42420000000000002</v>
      </c>
      <c r="H4" s="13">
        <v>0.14610000000000001</v>
      </c>
      <c r="I4" s="13">
        <v>0.64429999999999998</v>
      </c>
      <c r="J4" s="13">
        <v>0.6331</v>
      </c>
      <c r="K4" s="13">
        <v>0.53859999999999997</v>
      </c>
      <c r="L4" s="5">
        <v>4.24E-2</v>
      </c>
      <c r="M4" s="5">
        <v>4.1000000000000002E-2</v>
      </c>
    </row>
    <row r="5" spans="1:13" x14ac:dyDescent="0.2">
      <c r="A5" s="5" t="s">
        <v>46</v>
      </c>
      <c r="B5" s="5">
        <v>4.1000000000000002E-2</v>
      </c>
      <c r="C5" s="5">
        <v>4.1000000000000002E-2</v>
      </c>
      <c r="D5" s="12">
        <v>0.15210000000000001</v>
      </c>
      <c r="E5" s="12">
        <v>0.43419999999999997</v>
      </c>
      <c r="F5" s="12">
        <v>0.4239</v>
      </c>
      <c r="G5" s="12">
        <v>0.43769999999999998</v>
      </c>
      <c r="H5" s="13">
        <v>0.14580000000000001</v>
      </c>
      <c r="I5" s="13">
        <v>0.65690000000000004</v>
      </c>
      <c r="J5" s="13">
        <v>0.63829999999999998</v>
      </c>
      <c r="K5" s="13">
        <v>0.52759999999999996</v>
      </c>
      <c r="L5" s="5">
        <v>4.4999999999999998E-2</v>
      </c>
      <c r="M5" s="5">
        <v>4.0099999999999997E-2</v>
      </c>
    </row>
    <row r="6" spans="1:13" x14ac:dyDescent="0.2">
      <c r="A6" s="5" t="s">
        <v>47</v>
      </c>
      <c r="B6" s="5">
        <v>4.4200000000000003E-2</v>
      </c>
      <c r="C6" s="5">
        <v>3.7900000000000003E-2</v>
      </c>
      <c r="D6" s="14">
        <v>0.14249999999999999</v>
      </c>
      <c r="E6" s="14">
        <v>0.87580000000000002</v>
      </c>
      <c r="F6" s="14">
        <v>0.8962</v>
      </c>
      <c r="G6" s="14">
        <v>0.74429999999999996</v>
      </c>
      <c r="H6" s="15">
        <v>0.13719999999999999</v>
      </c>
      <c r="I6" s="15">
        <v>1.0394000000000001</v>
      </c>
      <c r="J6" s="15">
        <v>1.0481</v>
      </c>
      <c r="K6" s="15">
        <v>0.8679</v>
      </c>
      <c r="L6" s="5">
        <v>4.5199999999999997E-2</v>
      </c>
      <c r="M6" s="5">
        <v>4.36E-2</v>
      </c>
    </row>
    <row r="7" spans="1:13" x14ac:dyDescent="0.2">
      <c r="A7" s="5" t="s">
        <v>48</v>
      </c>
      <c r="B7" s="5">
        <v>4.3999999999999997E-2</v>
      </c>
      <c r="C7" s="5">
        <v>3.9100000000000003E-2</v>
      </c>
      <c r="D7" s="14">
        <v>0.15190000000000001</v>
      </c>
      <c r="E7" s="14">
        <v>0.88649999999999995</v>
      </c>
      <c r="F7" s="14">
        <v>0.87709999999999999</v>
      </c>
      <c r="G7" s="14">
        <v>0.75009999999999999</v>
      </c>
      <c r="H7" s="15">
        <v>0.1431</v>
      </c>
      <c r="I7" s="15">
        <v>1.0427</v>
      </c>
      <c r="J7" s="15">
        <v>1.0238</v>
      </c>
      <c r="K7" s="15">
        <v>0.84140000000000004</v>
      </c>
      <c r="L7" s="5">
        <v>4.07E-2</v>
      </c>
      <c r="M7" s="5">
        <v>4.1300000000000003E-2</v>
      </c>
    </row>
    <row r="8" spans="1:13" x14ac:dyDescent="0.2">
      <c r="A8" s="5" t="s">
        <v>49</v>
      </c>
      <c r="B8" s="5">
        <v>4.5100000000000001E-2</v>
      </c>
      <c r="C8" s="5">
        <v>4.1799999999999997E-2</v>
      </c>
      <c r="D8" s="14">
        <v>0.14649999999999999</v>
      </c>
      <c r="E8" s="14">
        <v>0.87439999999999996</v>
      </c>
      <c r="F8" s="14">
        <v>0.88719999999999999</v>
      </c>
      <c r="G8" s="14">
        <v>0.73270000000000002</v>
      </c>
      <c r="H8" s="15">
        <v>0.14119999999999999</v>
      </c>
      <c r="I8" s="15">
        <v>1.0457000000000001</v>
      </c>
      <c r="J8" s="15">
        <v>1.0355000000000001</v>
      </c>
      <c r="K8" s="15">
        <v>0.85509999999999997</v>
      </c>
      <c r="L8" s="5">
        <v>4.6300000000000001E-2</v>
      </c>
      <c r="M8" s="5">
        <v>4.1300000000000003E-2</v>
      </c>
    </row>
    <row r="9" spans="1:13" x14ac:dyDescent="0.2">
      <c r="A9" s="5" t="s">
        <v>50</v>
      </c>
      <c r="B9" s="5">
        <v>4.2099999999999999E-2</v>
      </c>
      <c r="C9" s="5">
        <v>4.4999999999999998E-2</v>
      </c>
      <c r="D9" s="5">
        <v>4.1000000000000002E-2</v>
      </c>
      <c r="E9" s="5">
        <v>4.1099999999999998E-2</v>
      </c>
      <c r="F9" s="5">
        <v>4.4600000000000001E-2</v>
      </c>
      <c r="G9" s="5">
        <v>3.7600000000000001E-2</v>
      </c>
      <c r="H9" s="5">
        <v>3.6799999999999999E-2</v>
      </c>
      <c r="I9" s="5">
        <v>3.9100000000000003E-2</v>
      </c>
      <c r="J9" s="5">
        <v>3.7100000000000001E-2</v>
      </c>
      <c r="K9" s="5">
        <v>3.7100000000000001E-2</v>
      </c>
      <c r="L9" s="5">
        <v>4.6199999999999998E-2</v>
      </c>
      <c r="M9" s="5">
        <v>3.6600000000000001E-2</v>
      </c>
    </row>
    <row r="11" spans="1:13" x14ac:dyDescent="0.2">
      <c r="D11" s="5" t="s">
        <v>64</v>
      </c>
      <c r="E11" s="5" t="s">
        <v>51</v>
      </c>
      <c r="F11" s="6" t="s">
        <v>61</v>
      </c>
      <c r="G11" s="6" t="s">
        <v>63</v>
      </c>
      <c r="H11" s="5" t="s">
        <v>65</v>
      </c>
      <c r="I11" s="5" t="s">
        <v>51</v>
      </c>
      <c r="J11" s="6" t="s">
        <v>61</v>
      </c>
      <c r="K11" s="6" t="s">
        <v>63</v>
      </c>
      <c r="L11" s="6"/>
      <c r="M11" s="6"/>
    </row>
    <row r="12" spans="1:13" x14ac:dyDescent="0.2">
      <c r="E12" s="19" t="s">
        <v>52</v>
      </c>
      <c r="F12" s="19"/>
      <c r="G12" s="19"/>
      <c r="H12" s="19" t="s">
        <v>53</v>
      </c>
      <c r="I12" s="19"/>
      <c r="J12" s="19"/>
    </row>
    <row r="13" spans="1:13" x14ac:dyDescent="0.2">
      <c r="E13" s="19" t="s">
        <v>54</v>
      </c>
      <c r="F13" s="19"/>
      <c r="G13" s="19"/>
      <c r="H13" s="19" t="s">
        <v>55</v>
      </c>
      <c r="I13" s="19"/>
      <c r="J13" s="19"/>
    </row>
  </sheetData>
  <mergeCells count="4">
    <mergeCell ref="E12:G12"/>
    <mergeCell ref="H12:J12"/>
    <mergeCell ref="E13:G13"/>
    <mergeCell ref="H13:J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DC548-4A70-4DE1-8AE1-8E33EC74E96B}">
  <dimension ref="A1:B4"/>
  <sheetViews>
    <sheetView workbookViewId="0">
      <selection activeCell="F31" sqref="F31"/>
    </sheetView>
  </sheetViews>
  <sheetFormatPr defaultRowHeight="14.25" x14ac:dyDescent="0.2"/>
  <sheetData>
    <row r="1" spans="1:2" x14ac:dyDescent="0.2">
      <c r="A1" t="s">
        <v>61</v>
      </c>
      <c r="B1" t="s">
        <v>63</v>
      </c>
    </row>
    <row r="2" spans="1:2" x14ac:dyDescent="0.2">
      <c r="A2">
        <v>5.9399999999999995</v>
      </c>
      <c r="B2">
        <v>33.56</v>
      </c>
    </row>
    <row r="3" spans="1:2" x14ac:dyDescent="0.2">
      <c r="A3">
        <v>7.94</v>
      </c>
      <c r="B3">
        <v>26.74</v>
      </c>
    </row>
    <row r="4" spans="1:2" x14ac:dyDescent="0.2">
      <c r="A4">
        <v>6.33</v>
      </c>
      <c r="B4">
        <v>29.64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workbookViewId="0">
      <selection activeCell="G33" sqref="G33"/>
    </sheetView>
  </sheetViews>
  <sheetFormatPr defaultRowHeight="14.25" x14ac:dyDescent="0.2"/>
  <cols>
    <col min="9" max="9" width="12.875" style="11" customWidth="1"/>
  </cols>
  <sheetData>
    <row r="1" spans="1:16" s="2" customFormat="1" x14ac:dyDescent="0.2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s="11" t="s">
        <v>3</v>
      </c>
      <c r="L1" s="3"/>
      <c r="M1" s="3"/>
      <c r="N1" s="3"/>
      <c r="O1" s="3"/>
      <c r="P1" s="3"/>
    </row>
    <row r="2" spans="1:16" s="2" customFormat="1" x14ac:dyDescent="0.2">
      <c r="A2" s="2" t="s">
        <v>61</v>
      </c>
      <c r="B2" t="s">
        <v>4</v>
      </c>
      <c r="C2" s="2">
        <v>17.690000000000001</v>
      </c>
      <c r="D2" s="1">
        <f>AVERAGE(C2:C4)</f>
        <v>17.646666666666668</v>
      </c>
      <c r="E2" s="2">
        <v>28.31</v>
      </c>
      <c r="F2" s="1">
        <f>E2-D2</f>
        <v>10.66333333333333</v>
      </c>
      <c r="G2" s="1">
        <f>AVERAGE(F2:F4)</f>
        <v>10.299999999999999</v>
      </c>
      <c r="H2" s="1">
        <f>F2-G2</f>
        <v>0.36333333333333151</v>
      </c>
      <c r="I2" s="11">
        <f>POWER(2,-H2)</f>
        <v>0.77736640535424839</v>
      </c>
      <c r="J2" s="20" t="s">
        <v>70</v>
      </c>
      <c r="N2" s="3"/>
      <c r="O2" s="3"/>
      <c r="P2" s="3"/>
    </row>
    <row r="3" spans="1:16" s="2" customFormat="1" x14ac:dyDescent="0.2">
      <c r="A3" s="2" t="s">
        <v>61</v>
      </c>
      <c r="B3" t="s">
        <v>4</v>
      </c>
      <c r="C3" s="2">
        <v>17.649999999999999</v>
      </c>
      <c r="D3" s="1">
        <f>AVERAGE(C2:C4)</f>
        <v>17.646666666666668</v>
      </c>
      <c r="E3" s="2">
        <v>27.44</v>
      </c>
      <c r="F3" s="1">
        <f t="shared" ref="F3:F7" si="0">E3-D3</f>
        <v>9.793333333333333</v>
      </c>
      <c r="G3" s="1">
        <f>G2</f>
        <v>10.299999999999999</v>
      </c>
      <c r="H3" s="1">
        <f t="shared" ref="H3:H7" si="1">F3-G3</f>
        <v>-0.50666666666666593</v>
      </c>
      <c r="I3" s="11">
        <f t="shared" ref="I3:I7" si="2">POWER(2,-H3)</f>
        <v>1.4207637391289749</v>
      </c>
      <c r="J3" s="20"/>
      <c r="N3" s="3"/>
      <c r="O3" s="3"/>
      <c r="P3" s="3"/>
    </row>
    <row r="4" spans="1:16" s="2" customFormat="1" x14ac:dyDescent="0.2">
      <c r="A4" s="2" t="s">
        <v>61</v>
      </c>
      <c r="B4" t="s">
        <v>4</v>
      </c>
      <c r="C4" s="2">
        <v>17.600000000000001</v>
      </c>
      <c r="D4" s="1">
        <f>AVERAGE(C2:C4)</f>
        <v>17.646666666666668</v>
      </c>
      <c r="E4" s="2">
        <v>28.09</v>
      </c>
      <c r="F4" s="1">
        <f t="shared" si="0"/>
        <v>10.443333333333332</v>
      </c>
      <c r="G4" s="1">
        <f t="shared" ref="G4:G7" si="3">G3</f>
        <v>10.299999999999999</v>
      </c>
      <c r="H4" s="1">
        <f t="shared" si="1"/>
        <v>0.14333333333333265</v>
      </c>
      <c r="I4" s="11">
        <f t="shared" si="2"/>
        <v>0.90542476130834426</v>
      </c>
      <c r="J4" s="20"/>
      <c r="N4" s="3"/>
      <c r="O4" s="3"/>
      <c r="P4" s="3"/>
    </row>
    <row r="5" spans="1:16" s="2" customFormat="1" ht="15.75" x14ac:dyDescent="0.2">
      <c r="A5" s="4" t="s">
        <v>63</v>
      </c>
      <c r="B5" t="s">
        <v>4</v>
      </c>
      <c r="C5" s="2">
        <v>16.46</v>
      </c>
      <c r="D5" s="1">
        <f>AVERAGE(C5:C7)</f>
        <v>16.556666666666665</v>
      </c>
      <c r="E5" s="2">
        <v>24.47</v>
      </c>
      <c r="F5" s="1">
        <f t="shared" si="0"/>
        <v>7.913333333333334</v>
      </c>
      <c r="G5" s="1">
        <f t="shared" si="3"/>
        <v>10.299999999999999</v>
      </c>
      <c r="H5" s="1">
        <f t="shared" si="1"/>
        <v>-2.3866666666666649</v>
      </c>
      <c r="I5" s="11">
        <f t="shared" si="2"/>
        <v>5.2294769888084147</v>
      </c>
      <c r="J5" s="20"/>
      <c r="L5" s="3"/>
      <c r="M5" s="3"/>
      <c r="N5" s="3"/>
      <c r="O5" s="3"/>
      <c r="P5" s="3"/>
    </row>
    <row r="6" spans="1:16" s="2" customFormat="1" ht="15.75" x14ac:dyDescent="0.2">
      <c r="A6" s="4" t="s">
        <v>63</v>
      </c>
      <c r="B6" t="s">
        <v>4</v>
      </c>
      <c r="C6" s="2">
        <v>16.559999999999999</v>
      </c>
      <c r="D6" s="1">
        <f>AVERAGE(C5:C7)</f>
        <v>16.556666666666665</v>
      </c>
      <c r="E6" s="2">
        <v>24.6</v>
      </c>
      <c r="F6" s="1">
        <f t="shared" si="0"/>
        <v>8.0433333333333366</v>
      </c>
      <c r="G6" s="1">
        <f t="shared" si="3"/>
        <v>10.299999999999999</v>
      </c>
      <c r="H6" s="1">
        <f t="shared" si="1"/>
        <v>-2.2566666666666624</v>
      </c>
      <c r="I6" s="11">
        <f t="shared" si="2"/>
        <v>4.7788605406240627</v>
      </c>
      <c r="J6" s="20"/>
      <c r="L6" s="3"/>
      <c r="M6" s="3"/>
      <c r="N6" s="3"/>
      <c r="O6" s="3"/>
      <c r="P6" s="3"/>
    </row>
    <row r="7" spans="1:16" s="2" customFormat="1" ht="15.75" x14ac:dyDescent="0.2">
      <c r="A7" s="4" t="s">
        <v>63</v>
      </c>
      <c r="B7" t="s">
        <v>4</v>
      </c>
      <c r="C7" s="2">
        <v>16.649999999999999</v>
      </c>
      <c r="D7" s="1">
        <f>AVERAGE(C5:C7)</f>
        <v>16.556666666666665</v>
      </c>
      <c r="E7" s="2">
        <v>24.86</v>
      </c>
      <c r="F7" s="1">
        <f t="shared" si="0"/>
        <v>8.3033333333333346</v>
      </c>
      <c r="G7" s="1">
        <f t="shared" si="3"/>
        <v>10.299999999999999</v>
      </c>
      <c r="H7" s="1">
        <f t="shared" si="1"/>
        <v>-1.9966666666666644</v>
      </c>
      <c r="I7" s="11">
        <f t="shared" si="2"/>
        <v>3.9907687061080868</v>
      </c>
      <c r="J7" s="20"/>
      <c r="L7" s="3"/>
      <c r="M7" s="3"/>
      <c r="N7" s="3"/>
      <c r="O7" s="3"/>
    </row>
    <row r="8" spans="1:16" s="2" customFormat="1" x14ac:dyDescent="0.2">
      <c r="A8" s="2" t="s">
        <v>61</v>
      </c>
      <c r="B8" t="s">
        <v>4</v>
      </c>
      <c r="C8" s="2">
        <v>17.690000000000001</v>
      </c>
      <c r="D8" s="1">
        <f>AVERAGE(C8:C10)</f>
        <v>17.646666666666668</v>
      </c>
      <c r="E8" s="2">
        <v>26.43</v>
      </c>
      <c r="F8" s="1">
        <f>E8-D8</f>
        <v>8.7833333333333314</v>
      </c>
      <c r="G8" s="1">
        <f>AVERAGE(F8:F10)</f>
        <v>8.8833333333333311</v>
      </c>
      <c r="H8" s="1">
        <f>F8-G8</f>
        <v>-9.9999999999999645E-2</v>
      </c>
      <c r="I8" s="11">
        <f>POWER(2,-H8)</f>
        <v>1.0717734625362929</v>
      </c>
      <c r="J8" s="20" t="s">
        <v>72</v>
      </c>
      <c r="M8" s="3"/>
      <c r="N8" s="3"/>
      <c r="O8" s="3"/>
    </row>
    <row r="9" spans="1:16" s="2" customFormat="1" x14ac:dyDescent="0.2">
      <c r="A9" s="2" t="s">
        <v>61</v>
      </c>
      <c r="B9" t="s">
        <v>4</v>
      </c>
      <c r="C9" s="2">
        <v>17.649999999999999</v>
      </c>
      <c r="D9" s="1">
        <f>AVERAGE(C8:C10)</f>
        <v>17.646666666666668</v>
      </c>
      <c r="E9" s="2">
        <v>26.58</v>
      </c>
      <c r="F9" s="1">
        <f t="shared" ref="F9:F13" si="4">E9-D9</f>
        <v>8.93333333333333</v>
      </c>
      <c r="G9" s="1">
        <f>G8</f>
        <v>8.8833333333333311</v>
      </c>
      <c r="H9" s="1">
        <f t="shared" ref="H9:H13" si="5">F9-G9</f>
        <v>4.9999999999998934E-2</v>
      </c>
      <c r="I9" s="11">
        <f t="shared" ref="I9:I13" si="6">POWER(2,-H9)</f>
        <v>0.96593632892484627</v>
      </c>
      <c r="J9" s="20"/>
      <c r="M9" s="3"/>
      <c r="N9" s="3"/>
      <c r="O9" s="3"/>
    </row>
    <row r="10" spans="1:16" s="2" customFormat="1" x14ac:dyDescent="0.2">
      <c r="A10" s="2" t="s">
        <v>61</v>
      </c>
      <c r="B10" t="s">
        <v>4</v>
      </c>
      <c r="C10" s="2">
        <v>17.600000000000001</v>
      </c>
      <c r="D10" s="1">
        <f>AVERAGE(C8:C10)</f>
        <v>17.646666666666668</v>
      </c>
      <c r="E10" s="2">
        <v>26.58</v>
      </c>
      <c r="F10" s="1">
        <f t="shared" si="4"/>
        <v>8.93333333333333</v>
      </c>
      <c r="G10" s="1">
        <f t="shared" ref="G10:G13" si="7">G9</f>
        <v>8.8833333333333311</v>
      </c>
      <c r="H10" s="1">
        <f t="shared" si="5"/>
        <v>4.9999999999998934E-2</v>
      </c>
      <c r="I10" s="11">
        <f t="shared" si="6"/>
        <v>0.96593632892484627</v>
      </c>
      <c r="J10" s="20"/>
      <c r="M10" s="3"/>
      <c r="N10" s="3"/>
      <c r="O10" s="3"/>
    </row>
    <row r="11" spans="1:16" s="2" customFormat="1" ht="15.75" x14ac:dyDescent="0.2">
      <c r="A11" s="4" t="s">
        <v>63</v>
      </c>
      <c r="B11" t="s">
        <v>4</v>
      </c>
      <c r="C11" s="2">
        <v>16.46</v>
      </c>
      <c r="D11" s="1">
        <f>AVERAGE(C11:C13)</f>
        <v>16.556666666666665</v>
      </c>
      <c r="E11" s="2">
        <v>22.57</v>
      </c>
      <c r="F11" s="1">
        <f t="shared" si="4"/>
        <v>6.0133333333333354</v>
      </c>
      <c r="G11" s="1">
        <f t="shared" si="7"/>
        <v>8.8833333333333311</v>
      </c>
      <c r="H11" s="1">
        <f t="shared" si="5"/>
        <v>-2.8699999999999957</v>
      </c>
      <c r="I11" s="11">
        <f t="shared" si="6"/>
        <v>7.3106516018351826</v>
      </c>
      <c r="J11" s="20"/>
      <c r="L11" s="3"/>
      <c r="M11" s="3"/>
      <c r="N11" s="3"/>
      <c r="O11" s="3"/>
    </row>
    <row r="12" spans="1:16" s="2" customFormat="1" ht="15.75" x14ac:dyDescent="0.2">
      <c r="A12" s="4" t="s">
        <v>63</v>
      </c>
      <c r="B12" t="s">
        <v>4</v>
      </c>
      <c r="C12" s="2">
        <v>16.559999999999999</v>
      </c>
      <c r="D12" s="1">
        <f>AVERAGE(C11:C13)</f>
        <v>16.556666666666665</v>
      </c>
      <c r="E12" s="2">
        <v>22.58</v>
      </c>
      <c r="F12" s="1">
        <f t="shared" si="4"/>
        <v>6.0233333333333334</v>
      </c>
      <c r="G12" s="1">
        <f t="shared" si="7"/>
        <v>8.8833333333333311</v>
      </c>
      <c r="H12" s="1">
        <f t="shared" si="5"/>
        <v>-2.8599999999999977</v>
      </c>
      <c r="I12" s="11">
        <f t="shared" si="6"/>
        <v>7.2601532425372746</v>
      </c>
      <c r="J12" s="20"/>
      <c r="L12" s="3"/>
      <c r="M12" s="3"/>
      <c r="N12" s="3"/>
      <c r="O12" s="3"/>
    </row>
    <row r="13" spans="1:16" s="2" customFormat="1" ht="15.75" x14ac:dyDescent="0.2">
      <c r="A13" s="4" t="s">
        <v>63</v>
      </c>
      <c r="B13" t="s">
        <v>4</v>
      </c>
      <c r="C13" s="2">
        <v>16.649999999999999</v>
      </c>
      <c r="D13" s="1">
        <f>AVERAGE(C11:C13)</f>
        <v>16.556666666666665</v>
      </c>
      <c r="E13" s="2">
        <v>22.51</v>
      </c>
      <c r="F13" s="1">
        <f t="shared" si="4"/>
        <v>5.9533333333333367</v>
      </c>
      <c r="G13" s="1">
        <f t="shared" si="7"/>
        <v>8.8833333333333311</v>
      </c>
      <c r="H13" s="1">
        <f t="shared" si="5"/>
        <v>-2.9299999999999944</v>
      </c>
      <c r="I13" s="11">
        <f t="shared" si="6"/>
        <v>7.6211039843514703</v>
      </c>
      <c r="J13" s="20"/>
      <c r="L13" s="3"/>
      <c r="M13" s="3"/>
      <c r="N13" s="3"/>
      <c r="O13" s="3"/>
      <c r="P13" s="3"/>
    </row>
    <row r="14" spans="1:16" s="2" customFormat="1" x14ac:dyDescent="0.2">
      <c r="A14" s="2" t="s">
        <v>61</v>
      </c>
      <c r="B14" t="s">
        <v>4</v>
      </c>
      <c r="C14" s="2">
        <v>17.690000000000001</v>
      </c>
      <c r="D14" s="1">
        <f>AVERAGE(C14:C16)</f>
        <v>17.646666666666668</v>
      </c>
      <c r="E14" s="2">
        <v>29.58</v>
      </c>
      <c r="F14" s="1">
        <f>E14-D14</f>
        <v>11.93333333333333</v>
      </c>
      <c r="G14" s="1">
        <f>AVERAGE(F14:F16)</f>
        <v>11.879999999999997</v>
      </c>
      <c r="H14" s="1">
        <f>F14-G14</f>
        <v>5.3333333333332789E-2</v>
      </c>
      <c r="I14" s="11">
        <f>POWER(2,-H14)</f>
        <v>0.96370711839155232</v>
      </c>
      <c r="J14" s="20" t="s">
        <v>73</v>
      </c>
      <c r="N14" s="3"/>
      <c r="O14" s="3"/>
      <c r="P14" s="3"/>
    </row>
    <row r="15" spans="1:16" s="2" customFormat="1" x14ac:dyDescent="0.2">
      <c r="A15" s="2" t="s">
        <v>61</v>
      </c>
      <c r="B15" t="s">
        <v>4</v>
      </c>
      <c r="C15" s="2">
        <v>17.649999999999999</v>
      </c>
      <c r="D15" s="1">
        <f>AVERAGE(C14:C16)</f>
        <v>17.646666666666668</v>
      </c>
      <c r="E15" s="2">
        <v>29.27</v>
      </c>
      <c r="F15" s="1">
        <f t="shared" ref="F15:F19" si="8">E15-D15</f>
        <v>11.623333333333331</v>
      </c>
      <c r="G15" s="1">
        <f>G14</f>
        <v>11.879999999999997</v>
      </c>
      <c r="H15" s="1">
        <f t="shared" ref="H15:H19" si="9">F15-G15</f>
        <v>-0.25666666666666593</v>
      </c>
      <c r="I15" s="11">
        <f t="shared" ref="I15:I19" si="10">POWER(2,-H15)</f>
        <v>1.1947151351560188</v>
      </c>
      <c r="J15" s="20"/>
      <c r="N15" s="3"/>
      <c r="O15" s="3"/>
      <c r="P15" s="3"/>
    </row>
    <row r="16" spans="1:16" s="2" customFormat="1" x14ac:dyDescent="0.2">
      <c r="A16" s="2" t="s">
        <v>61</v>
      </c>
      <c r="B16" t="s">
        <v>4</v>
      </c>
      <c r="C16" s="2">
        <v>17.600000000000001</v>
      </c>
      <c r="D16" s="1">
        <f>AVERAGE(C14:C16)</f>
        <v>17.646666666666668</v>
      </c>
      <c r="E16" s="2">
        <v>29.73</v>
      </c>
      <c r="F16" s="1">
        <f t="shared" si="8"/>
        <v>12.083333333333332</v>
      </c>
      <c r="G16" s="1">
        <f t="shared" ref="G16:G19" si="11">G15</f>
        <v>11.879999999999997</v>
      </c>
      <c r="H16" s="1">
        <f t="shared" si="9"/>
        <v>0.20333333333333492</v>
      </c>
      <c r="I16" s="11">
        <f t="shared" si="10"/>
        <v>0.86854148627173533</v>
      </c>
      <c r="J16" s="20"/>
      <c r="N16" s="3"/>
      <c r="O16" s="3"/>
      <c r="P16" s="3"/>
    </row>
    <row r="17" spans="1:16" s="2" customFormat="1" ht="15.75" x14ac:dyDescent="0.2">
      <c r="A17" s="4" t="s">
        <v>63</v>
      </c>
      <c r="B17" t="s">
        <v>4</v>
      </c>
      <c r="C17" s="2">
        <v>16.46</v>
      </c>
      <c r="D17" s="1">
        <f>AVERAGE(C17:C19)</f>
        <v>16.556666666666665</v>
      </c>
      <c r="E17" s="2">
        <v>25.24</v>
      </c>
      <c r="F17" s="1">
        <f t="shared" si="8"/>
        <v>8.6833333333333336</v>
      </c>
      <c r="G17" s="1">
        <f t="shared" si="11"/>
        <v>11.879999999999997</v>
      </c>
      <c r="H17" s="1">
        <f t="shared" si="9"/>
        <v>-3.1966666666666637</v>
      </c>
      <c r="I17" s="11">
        <f t="shared" si="10"/>
        <v>9.1683788957600054</v>
      </c>
      <c r="J17" s="20"/>
      <c r="L17" s="3"/>
      <c r="M17" s="3"/>
      <c r="N17" s="3"/>
      <c r="O17" s="3"/>
      <c r="P17" s="3"/>
    </row>
    <row r="18" spans="1:16" s="2" customFormat="1" ht="15.75" x14ac:dyDescent="0.2">
      <c r="A18" s="4" t="s">
        <v>63</v>
      </c>
      <c r="B18" t="s">
        <v>4</v>
      </c>
      <c r="C18" s="2">
        <v>16.559999999999999</v>
      </c>
      <c r="D18" s="1">
        <f>AVERAGE(C17:C19)</f>
        <v>16.556666666666665</v>
      </c>
      <c r="E18" s="2">
        <v>25.4</v>
      </c>
      <c r="F18" s="1">
        <f t="shared" si="8"/>
        <v>8.8433333333333337</v>
      </c>
      <c r="G18" s="1">
        <f t="shared" si="11"/>
        <v>11.879999999999997</v>
      </c>
      <c r="H18" s="1">
        <f t="shared" si="9"/>
        <v>-3.0366666666666635</v>
      </c>
      <c r="I18" s="11">
        <f t="shared" si="10"/>
        <v>8.2059289714721224</v>
      </c>
      <c r="J18" s="20"/>
      <c r="L18" s="3"/>
      <c r="M18" s="3"/>
      <c r="N18" s="3"/>
      <c r="O18" s="3"/>
      <c r="P18" s="3"/>
    </row>
    <row r="19" spans="1:16" s="2" customFormat="1" ht="15.75" x14ac:dyDescent="0.2">
      <c r="A19" s="4" t="s">
        <v>63</v>
      </c>
      <c r="B19" t="s">
        <v>4</v>
      </c>
      <c r="C19" s="2">
        <v>16.649999999999999</v>
      </c>
      <c r="D19" s="1">
        <f>AVERAGE(C17:C19)</f>
        <v>16.556666666666665</v>
      </c>
      <c r="E19" s="2">
        <v>25.78</v>
      </c>
      <c r="F19" s="1">
        <f t="shared" si="8"/>
        <v>9.2233333333333363</v>
      </c>
      <c r="G19" s="1">
        <f t="shared" si="11"/>
        <v>11.879999999999997</v>
      </c>
      <c r="H19" s="1">
        <f t="shared" si="9"/>
        <v>-2.656666666666661</v>
      </c>
      <c r="I19" s="11">
        <f t="shared" si="10"/>
        <v>6.3057442878338756</v>
      </c>
      <c r="J19" s="20"/>
      <c r="L19" s="3"/>
      <c r="M19" s="3"/>
      <c r="N19" s="3"/>
      <c r="O19" s="3"/>
      <c r="P19" s="3"/>
    </row>
    <row r="20" spans="1:16" s="2" customFormat="1" x14ac:dyDescent="0.2">
      <c r="A20" s="2" t="s">
        <v>61</v>
      </c>
      <c r="B20" t="s">
        <v>4</v>
      </c>
      <c r="C20" s="2">
        <v>17.690000000000001</v>
      </c>
      <c r="D20" s="1">
        <f>AVERAGE(C20:C22)</f>
        <v>17.646666666666668</v>
      </c>
      <c r="E20" s="2">
        <v>27.95</v>
      </c>
      <c r="F20" s="1">
        <f>E20-D20</f>
        <v>10.303333333333331</v>
      </c>
      <c r="G20" s="1">
        <f>AVERAGE(F20:F22)</f>
        <v>10.666666666666664</v>
      </c>
      <c r="H20" s="1">
        <f>F20-G20</f>
        <v>-0.36333333333333329</v>
      </c>
      <c r="I20" s="11">
        <f>POWER(2,-H20)</f>
        <v>1.286394669376403</v>
      </c>
      <c r="J20" s="20" t="s">
        <v>75</v>
      </c>
      <c r="N20" s="3"/>
      <c r="O20" s="3"/>
      <c r="P20" s="3"/>
    </row>
    <row r="21" spans="1:16" s="2" customFormat="1" x14ac:dyDescent="0.2">
      <c r="A21" s="2" t="s">
        <v>61</v>
      </c>
      <c r="B21" t="s">
        <v>4</v>
      </c>
      <c r="C21" s="2">
        <v>17.649999999999999</v>
      </c>
      <c r="D21" s="1">
        <f>AVERAGE(C20:C22)</f>
        <v>17.646666666666668</v>
      </c>
      <c r="E21" s="2">
        <v>28.31</v>
      </c>
      <c r="F21" s="1">
        <f t="shared" ref="F21:F25" si="12">E21-D21</f>
        <v>10.66333333333333</v>
      </c>
      <c r="G21" s="1">
        <f>G20</f>
        <v>10.666666666666664</v>
      </c>
      <c r="H21" s="1">
        <f t="shared" ref="H21:H25" si="13">F21-G21</f>
        <v>-3.3333333333338544E-3</v>
      </c>
      <c r="I21" s="11">
        <f t="shared" ref="I21:I25" si="14">POWER(2,-H21)</f>
        <v>1.0023131618421732</v>
      </c>
      <c r="J21" s="20"/>
      <c r="N21" s="3"/>
      <c r="O21" s="3"/>
      <c r="P21" s="3"/>
    </row>
    <row r="22" spans="1:16" s="2" customFormat="1" x14ac:dyDescent="0.2">
      <c r="A22" s="2" t="s">
        <v>61</v>
      </c>
      <c r="B22" t="s">
        <v>4</v>
      </c>
      <c r="C22" s="2">
        <v>17.600000000000001</v>
      </c>
      <c r="D22" s="1">
        <f>AVERAGE(C20:C22)</f>
        <v>17.646666666666668</v>
      </c>
      <c r="E22" s="2">
        <v>28.68</v>
      </c>
      <c r="F22" s="1">
        <f t="shared" si="12"/>
        <v>11.033333333333331</v>
      </c>
      <c r="G22" s="1">
        <f t="shared" ref="G22:G25" si="15">G21</f>
        <v>10.666666666666664</v>
      </c>
      <c r="H22" s="1">
        <f t="shared" si="13"/>
        <v>0.36666666666666714</v>
      </c>
      <c r="I22" s="11">
        <f t="shared" si="14"/>
        <v>0.77557238091686709</v>
      </c>
      <c r="J22" s="20"/>
      <c r="N22" s="3"/>
      <c r="O22" s="3"/>
      <c r="P22" s="3"/>
    </row>
    <row r="23" spans="1:16" s="2" customFormat="1" ht="15.75" x14ac:dyDescent="0.2">
      <c r="A23" s="4" t="s">
        <v>63</v>
      </c>
      <c r="B23" t="s">
        <v>4</v>
      </c>
      <c r="C23" s="2">
        <v>16.46</v>
      </c>
      <c r="D23" s="1">
        <f>AVERAGE(C23:C25)</f>
        <v>16.556666666666665</v>
      </c>
      <c r="E23" s="2">
        <v>24.35</v>
      </c>
      <c r="F23" s="1">
        <f t="shared" si="12"/>
        <v>7.7933333333333366</v>
      </c>
      <c r="G23" s="1">
        <f t="shared" si="15"/>
        <v>10.666666666666664</v>
      </c>
      <c r="H23" s="1">
        <f t="shared" si="13"/>
        <v>-2.8733333333333277</v>
      </c>
      <c r="I23" s="11">
        <f t="shared" si="14"/>
        <v>7.3275623221619606</v>
      </c>
      <c r="J23" s="20"/>
      <c r="L23" s="3"/>
      <c r="M23" s="3"/>
      <c r="N23" s="3"/>
      <c r="O23" s="3"/>
      <c r="P23" s="3"/>
    </row>
    <row r="24" spans="1:16" s="2" customFormat="1" ht="15.75" x14ac:dyDescent="0.2">
      <c r="A24" s="4" t="s">
        <v>63</v>
      </c>
      <c r="B24" t="s">
        <v>4</v>
      </c>
      <c r="C24" s="2">
        <v>16.559999999999999</v>
      </c>
      <c r="D24" s="1">
        <f>AVERAGE(C23:C25)</f>
        <v>16.556666666666665</v>
      </c>
      <c r="E24" s="2">
        <v>24.41</v>
      </c>
      <c r="F24" s="1">
        <f t="shared" si="12"/>
        <v>7.8533333333333353</v>
      </c>
      <c r="G24" s="1">
        <f t="shared" si="15"/>
        <v>10.666666666666664</v>
      </c>
      <c r="H24" s="1">
        <f t="shared" si="13"/>
        <v>-2.813333333333329</v>
      </c>
      <c r="I24" s="11">
        <f t="shared" si="14"/>
        <v>7.0290676177696882</v>
      </c>
      <c r="J24" s="20"/>
      <c r="L24" s="3"/>
      <c r="M24" s="3"/>
      <c r="N24" s="3"/>
      <c r="O24" s="3"/>
      <c r="P24" s="3"/>
    </row>
    <row r="25" spans="1:16" s="2" customFormat="1" ht="15.75" x14ac:dyDescent="0.2">
      <c r="A25" s="4" t="s">
        <v>63</v>
      </c>
      <c r="B25" t="s">
        <v>4</v>
      </c>
      <c r="C25" s="2">
        <v>16.649999999999999</v>
      </c>
      <c r="D25" s="1">
        <f>AVERAGE(C23:C25)</f>
        <v>16.556666666666665</v>
      </c>
      <c r="E25" s="2">
        <v>24.27</v>
      </c>
      <c r="F25" s="1">
        <f t="shared" si="12"/>
        <v>7.7133333333333347</v>
      </c>
      <c r="G25" s="1">
        <f t="shared" si="15"/>
        <v>10.666666666666664</v>
      </c>
      <c r="H25" s="1">
        <f t="shared" si="13"/>
        <v>-2.9533333333333296</v>
      </c>
      <c r="I25" s="11">
        <f t="shared" si="14"/>
        <v>7.7453655678630442</v>
      </c>
      <c r="J25" s="20"/>
      <c r="L25" s="3"/>
      <c r="M25" s="3"/>
      <c r="N25" s="3"/>
      <c r="O25" s="3"/>
      <c r="P25" s="3"/>
    </row>
  </sheetData>
  <mergeCells count="4">
    <mergeCell ref="J2:J7"/>
    <mergeCell ref="J8:J13"/>
    <mergeCell ref="J14:J19"/>
    <mergeCell ref="J20:J2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BF35-B93B-4E18-A0FB-EA84F5469F26}">
  <dimension ref="A1:F31"/>
  <sheetViews>
    <sheetView topLeftCell="A6" workbookViewId="0">
      <selection activeCell="J37" sqref="J37"/>
    </sheetView>
  </sheetViews>
  <sheetFormatPr defaultRowHeight="14.25" x14ac:dyDescent="0.2"/>
  <sheetData>
    <row r="1" spans="1:6" s="2" customFormat="1" x14ac:dyDescent="0.2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</row>
    <row r="2" spans="1:6" s="2" customFormat="1" x14ac:dyDescent="0.2">
      <c r="A2" s="2" t="s">
        <v>5</v>
      </c>
      <c r="B2" s="2" t="s">
        <v>6</v>
      </c>
      <c r="C2" s="2">
        <v>28.31</v>
      </c>
      <c r="D2" s="2">
        <v>81</v>
      </c>
      <c r="E2" s="2" t="s">
        <v>70</v>
      </c>
      <c r="F2" s="2" t="s">
        <v>60</v>
      </c>
    </row>
    <row r="3" spans="1:6" s="2" customFormat="1" x14ac:dyDescent="0.2">
      <c r="A3" s="2" t="s">
        <v>7</v>
      </c>
      <c r="B3" s="2" t="s">
        <v>6</v>
      </c>
      <c r="C3" s="2">
        <v>27.44</v>
      </c>
      <c r="D3" s="2">
        <v>81</v>
      </c>
      <c r="E3" s="2" t="s">
        <v>70</v>
      </c>
      <c r="F3" s="2" t="s">
        <v>60</v>
      </c>
    </row>
    <row r="4" spans="1:6" s="2" customFormat="1" x14ac:dyDescent="0.2">
      <c r="A4" s="2" t="s">
        <v>8</v>
      </c>
      <c r="B4" s="2" t="s">
        <v>6</v>
      </c>
      <c r="C4" s="2">
        <v>28.09</v>
      </c>
      <c r="D4" s="2">
        <v>81</v>
      </c>
      <c r="E4" s="2" t="s">
        <v>69</v>
      </c>
      <c r="F4" s="2" t="s">
        <v>60</v>
      </c>
    </row>
    <row r="5" spans="1:6" s="2" customFormat="1" ht="15.75" x14ac:dyDescent="0.2">
      <c r="A5" s="2" t="s">
        <v>9</v>
      </c>
      <c r="B5" s="2" t="s">
        <v>6</v>
      </c>
      <c r="C5" s="2">
        <v>25.24</v>
      </c>
      <c r="D5" s="2">
        <v>82</v>
      </c>
      <c r="E5" s="2" t="s">
        <v>69</v>
      </c>
      <c r="F5" s="4" t="s">
        <v>62</v>
      </c>
    </row>
    <row r="6" spans="1:6" s="2" customFormat="1" ht="15.75" x14ac:dyDescent="0.2">
      <c r="A6" s="2" t="s">
        <v>10</v>
      </c>
      <c r="B6" s="2" t="s">
        <v>6</v>
      </c>
      <c r="C6" s="2">
        <v>25.4</v>
      </c>
      <c r="D6" s="2">
        <v>82</v>
      </c>
      <c r="E6" s="2" t="s">
        <v>69</v>
      </c>
      <c r="F6" s="4" t="s">
        <v>62</v>
      </c>
    </row>
    <row r="7" spans="1:6" s="2" customFormat="1" ht="15.75" x14ac:dyDescent="0.2">
      <c r="A7" s="2" t="s">
        <v>11</v>
      </c>
      <c r="B7" s="2" t="s">
        <v>6</v>
      </c>
      <c r="C7" s="2">
        <v>25.78</v>
      </c>
      <c r="D7" s="2">
        <v>82</v>
      </c>
      <c r="E7" s="2" t="s">
        <v>69</v>
      </c>
      <c r="F7" s="4" t="s">
        <v>62</v>
      </c>
    </row>
    <row r="8" spans="1:6" s="2" customFormat="1" x14ac:dyDescent="0.2">
      <c r="A8" s="2" t="s">
        <v>12</v>
      </c>
      <c r="B8" s="2" t="s">
        <v>6</v>
      </c>
      <c r="C8" s="2">
        <v>26.43</v>
      </c>
      <c r="D8" s="2">
        <v>88</v>
      </c>
      <c r="E8" s="2" t="s">
        <v>72</v>
      </c>
      <c r="F8" s="2" t="s">
        <v>60</v>
      </c>
    </row>
    <row r="9" spans="1:6" s="2" customFormat="1" x14ac:dyDescent="0.2">
      <c r="A9" s="2" t="s">
        <v>13</v>
      </c>
      <c r="B9" s="2" t="s">
        <v>6</v>
      </c>
      <c r="C9" s="2">
        <v>26.58</v>
      </c>
      <c r="D9" s="2">
        <v>88</v>
      </c>
      <c r="E9" s="2" t="s">
        <v>72</v>
      </c>
      <c r="F9" s="2" t="s">
        <v>60</v>
      </c>
    </row>
    <row r="10" spans="1:6" s="2" customFormat="1" x14ac:dyDescent="0.2">
      <c r="A10" s="2" t="s">
        <v>14</v>
      </c>
      <c r="B10" s="2" t="s">
        <v>6</v>
      </c>
      <c r="C10" s="2">
        <v>26.58</v>
      </c>
      <c r="D10" s="2">
        <v>88</v>
      </c>
      <c r="E10" s="2" t="s">
        <v>71</v>
      </c>
      <c r="F10" s="2" t="s">
        <v>60</v>
      </c>
    </row>
    <row r="11" spans="1:6" s="2" customFormat="1" ht="15.75" x14ac:dyDescent="0.2">
      <c r="A11" s="2" t="s">
        <v>15</v>
      </c>
      <c r="B11" s="2" t="s">
        <v>6</v>
      </c>
      <c r="C11" s="2">
        <v>22.57</v>
      </c>
      <c r="D11" s="2">
        <v>82</v>
      </c>
      <c r="E11" s="2" t="s">
        <v>71</v>
      </c>
      <c r="F11" s="4" t="s">
        <v>62</v>
      </c>
    </row>
    <row r="12" spans="1:6" s="2" customFormat="1" ht="15.75" x14ac:dyDescent="0.2">
      <c r="A12" s="2" t="s">
        <v>16</v>
      </c>
      <c r="B12" s="2" t="s">
        <v>6</v>
      </c>
      <c r="C12" s="2">
        <v>22.58</v>
      </c>
      <c r="D12" s="2">
        <v>82</v>
      </c>
      <c r="E12" s="2" t="s">
        <v>71</v>
      </c>
      <c r="F12" s="4" t="s">
        <v>62</v>
      </c>
    </row>
    <row r="13" spans="1:6" s="2" customFormat="1" ht="15.75" x14ac:dyDescent="0.2">
      <c r="A13" s="2" t="s">
        <v>17</v>
      </c>
      <c r="B13" s="2" t="s">
        <v>6</v>
      </c>
      <c r="C13" s="2">
        <v>22.51</v>
      </c>
      <c r="D13" s="2">
        <v>82</v>
      </c>
      <c r="E13" s="2" t="s">
        <v>71</v>
      </c>
      <c r="F13" s="4" t="s">
        <v>62</v>
      </c>
    </row>
    <row r="14" spans="1:6" s="2" customFormat="1" x14ac:dyDescent="0.2">
      <c r="A14" s="2" t="s">
        <v>18</v>
      </c>
      <c r="B14" s="2" t="s">
        <v>6</v>
      </c>
      <c r="C14" s="2">
        <v>29.58</v>
      </c>
      <c r="D14" s="2">
        <v>81</v>
      </c>
      <c r="E14" s="2" t="s">
        <v>73</v>
      </c>
      <c r="F14" s="2" t="s">
        <v>60</v>
      </c>
    </row>
    <row r="15" spans="1:6" s="2" customFormat="1" x14ac:dyDescent="0.2">
      <c r="A15" s="2" t="s">
        <v>19</v>
      </c>
      <c r="B15" s="2" t="s">
        <v>6</v>
      </c>
      <c r="C15" s="2">
        <v>29.27</v>
      </c>
      <c r="D15" s="2">
        <v>81</v>
      </c>
      <c r="E15" s="2" t="s">
        <v>73</v>
      </c>
      <c r="F15" s="2" t="s">
        <v>60</v>
      </c>
    </row>
    <row r="16" spans="1:6" s="2" customFormat="1" x14ac:dyDescent="0.2">
      <c r="A16" s="2" t="s">
        <v>20</v>
      </c>
      <c r="B16" s="2" t="s">
        <v>6</v>
      </c>
      <c r="C16" s="2">
        <v>29.73</v>
      </c>
      <c r="D16" s="2">
        <v>81</v>
      </c>
      <c r="E16" s="2" t="s">
        <v>73</v>
      </c>
      <c r="F16" s="2" t="s">
        <v>60</v>
      </c>
    </row>
    <row r="17" spans="1:6" s="2" customFormat="1" ht="15.75" x14ac:dyDescent="0.2">
      <c r="A17" s="2" t="s">
        <v>21</v>
      </c>
      <c r="B17" s="2" t="s">
        <v>6</v>
      </c>
      <c r="C17" s="2">
        <v>24.47</v>
      </c>
      <c r="D17" s="2">
        <v>88</v>
      </c>
      <c r="E17" s="2" t="s">
        <v>73</v>
      </c>
      <c r="F17" s="4" t="s">
        <v>62</v>
      </c>
    </row>
    <row r="18" spans="1:6" s="2" customFormat="1" ht="15.75" x14ac:dyDescent="0.2">
      <c r="A18" s="2" t="s">
        <v>22</v>
      </c>
      <c r="B18" s="2" t="s">
        <v>6</v>
      </c>
      <c r="C18" s="2">
        <v>24.6</v>
      </c>
      <c r="D18" s="2">
        <v>88</v>
      </c>
      <c r="E18" s="2" t="s">
        <v>73</v>
      </c>
      <c r="F18" s="4" t="s">
        <v>62</v>
      </c>
    </row>
    <row r="19" spans="1:6" s="2" customFormat="1" ht="15.75" x14ac:dyDescent="0.2">
      <c r="A19" s="2" t="s">
        <v>23</v>
      </c>
      <c r="B19" s="2" t="s">
        <v>6</v>
      </c>
      <c r="C19" s="2">
        <v>24.86</v>
      </c>
      <c r="D19" s="2">
        <v>88</v>
      </c>
      <c r="E19" s="2" t="s">
        <v>73</v>
      </c>
      <c r="F19" s="4" t="s">
        <v>62</v>
      </c>
    </row>
    <row r="20" spans="1:6" s="2" customFormat="1" x14ac:dyDescent="0.2">
      <c r="A20" s="2" t="s">
        <v>24</v>
      </c>
      <c r="B20" s="2" t="s">
        <v>6</v>
      </c>
      <c r="C20" s="2">
        <v>27.95</v>
      </c>
      <c r="D20" s="2">
        <v>84.5</v>
      </c>
      <c r="E20" s="2" t="s">
        <v>75</v>
      </c>
      <c r="F20" s="2" t="s">
        <v>60</v>
      </c>
    </row>
    <row r="21" spans="1:6" s="2" customFormat="1" x14ac:dyDescent="0.2">
      <c r="A21" s="2" t="s">
        <v>25</v>
      </c>
      <c r="B21" s="2" t="s">
        <v>6</v>
      </c>
      <c r="C21" s="2">
        <v>28.31</v>
      </c>
      <c r="D21" s="2">
        <v>84.5</v>
      </c>
      <c r="E21" s="2" t="s">
        <v>75</v>
      </c>
      <c r="F21" s="2" t="s">
        <v>60</v>
      </c>
    </row>
    <row r="22" spans="1:6" s="2" customFormat="1" x14ac:dyDescent="0.2">
      <c r="A22" s="2" t="s">
        <v>26</v>
      </c>
      <c r="B22" s="2" t="s">
        <v>6</v>
      </c>
      <c r="C22" s="2">
        <v>28.68</v>
      </c>
      <c r="D22" s="2">
        <v>84.5</v>
      </c>
      <c r="E22" s="2" t="s">
        <v>74</v>
      </c>
      <c r="F22" s="2" t="s">
        <v>60</v>
      </c>
    </row>
    <row r="23" spans="1:6" s="2" customFormat="1" ht="15.75" x14ac:dyDescent="0.2">
      <c r="A23" s="2" t="s">
        <v>27</v>
      </c>
      <c r="B23" s="2" t="s">
        <v>6</v>
      </c>
      <c r="C23" s="2">
        <v>24.35</v>
      </c>
      <c r="D23" s="2">
        <v>81</v>
      </c>
      <c r="E23" s="2" t="s">
        <v>74</v>
      </c>
      <c r="F23" s="4" t="s">
        <v>62</v>
      </c>
    </row>
    <row r="24" spans="1:6" s="2" customFormat="1" ht="15.75" x14ac:dyDescent="0.2">
      <c r="A24" s="2" t="s">
        <v>28</v>
      </c>
      <c r="B24" s="2" t="s">
        <v>6</v>
      </c>
      <c r="C24" s="2">
        <v>24.41</v>
      </c>
      <c r="D24" s="2">
        <v>81</v>
      </c>
      <c r="E24" s="2" t="s">
        <v>74</v>
      </c>
      <c r="F24" s="4" t="s">
        <v>62</v>
      </c>
    </row>
    <row r="25" spans="1:6" s="2" customFormat="1" ht="15.75" x14ac:dyDescent="0.2">
      <c r="A25" s="2" t="s">
        <v>29</v>
      </c>
      <c r="B25" s="2" t="s">
        <v>6</v>
      </c>
      <c r="C25" s="2">
        <v>24.27</v>
      </c>
      <c r="D25" s="2">
        <v>81</v>
      </c>
      <c r="E25" s="2" t="s">
        <v>74</v>
      </c>
      <c r="F25" s="4" t="s">
        <v>62</v>
      </c>
    </row>
    <row r="26" spans="1:6" s="2" customFormat="1" x14ac:dyDescent="0.2">
      <c r="A26" s="2" t="s">
        <v>30</v>
      </c>
      <c r="B26" s="2" t="s">
        <v>6</v>
      </c>
      <c r="C26" s="2">
        <v>17.690000000000001</v>
      </c>
      <c r="D26" s="2">
        <v>85.5</v>
      </c>
      <c r="E26" s="2" t="s">
        <v>42</v>
      </c>
      <c r="F26" s="2" t="s">
        <v>60</v>
      </c>
    </row>
    <row r="27" spans="1:6" s="2" customFormat="1" x14ac:dyDescent="0.2">
      <c r="A27" s="2" t="s">
        <v>31</v>
      </c>
      <c r="B27" s="2" t="s">
        <v>6</v>
      </c>
      <c r="C27" s="2">
        <v>17.649999999999999</v>
      </c>
      <c r="D27" s="2">
        <v>85</v>
      </c>
      <c r="E27" s="2" t="s">
        <v>42</v>
      </c>
      <c r="F27" s="2" t="s">
        <v>60</v>
      </c>
    </row>
    <row r="28" spans="1:6" s="2" customFormat="1" x14ac:dyDescent="0.2">
      <c r="A28" s="2" t="s">
        <v>32</v>
      </c>
      <c r="B28" s="2" t="s">
        <v>6</v>
      </c>
      <c r="C28" s="2">
        <v>17.600000000000001</v>
      </c>
      <c r="D28" s="2">
        <v>85</v>
      </c>
      <c r="E28" s="2" t="s">
        <v>42</v>
      </c>
      <c r="F28" s="2" t="s">
        <v>60</v>
      </c>
    </row>
    <row r="29" spans="1:6" s="2" customFormat="1" ht="15.75" x14ac:dyDescent="0.2">
      <c r="A29" s="2" t="s">
        <v>33</v>
      </c>
      <c r="B29" s="2" t="s">
        <v>6</v>
      </c>
      <c r="C29" s="2">
        <v>16.46</v>
      </c>
      <c r="D29" s="2">
        <v>85.5</v>
      </c>
      <c r="E29" s="2" t="s">
        <v>42</v>
      </c>
      <c r="F29" s="4" t="s">
        <v>62</v>
      </c>
    </row>
    <row r="30" spans="1:6" s="2" customFormat="1" ht="15.75" x14ac:dyDescent="0.2">
      <c r="A30" s="2" t="s">
        <v>34</v>
      </c>
      <c r="B30" s="2" t="s">
        <v>6</v>
      </c>
      <c r="C30" s="2">
        <v>16.559999999999999</v>
      </c>
      <c r="D30" s="2">
        <v>85.5</v>
      </c>
      <c r="E30" s="2" t="s">
        <v>42</v>
      </c>
      <c r="F30" s="4" t="s">
        <v>62</v>
      </c>
    </row>
    <row r="31" spans="1:6" s="2" customFormat="1" ht="15.75" x14ac:dyDescent="0.2">
      <c r="A31" s="2" t="s">
        <v>35</v>
      </c>
      <c r="B31" s="2" t="s">
        <v>6</v>
      </c>
      <c r="C31" s="2">
        <v>16.649999999999999</v>
      </c>
      <c r="D31" s="2">
        <v>85.5</v>
      </c>
      <c r="E31" s="2" t="s">
        <v>42</v>
      </c>
      <c r="F31" s="4" t="s">
        <v>62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A1F7F-FAD8-447F-BD77-646083D81C88}">
  <dimension ref="A1:J16"/>
  <sheetViews>
    <sheetView tabSelected="1" workbookViewId="0">
      <selection activeCell="G30" sqref="G30"/>
    </sheetView>
  </sheetViews>
  <sheetFormatPr defaultRowHeight="14.25" x14ac:dyDescent="0.2"/>
  <sheetData>
    <row r="1" spans="1:10" x14ac:dyDescent="0.2">
      <c r="B1" t="s">
        <v>76</v>
      </c>
      <c r="C1" t="s">
        <v>77</v>
      </c>
      <c r="H1" t="s">
        <v>78</v>
      </c>
      <c r="I1" t="s">
        <v>79</v>
      </c>
    </row>
    <row r="2" spans="1:10" x14ac:dyDescent="0.2">
      <c r="A2" t="s">
        <v>61</v>
      </c>
      <c r="B2">
        <v>139606</v>
      </c>
      <c r="C2">
        <v>469621</v>
      </c>
      <c r="D2">
        <f>B2/C2</f>
        <v>0.29727375905251258</v>
      </c>
      <c r="G2" t="s">
        <v>61</v>
      </c>
      <c r="H2">
        <v>113569</v>
      </c>
      <c r="I2">
        <v>512872</v>
      </c>
      <c r="J2">
        <f>H2/I2</f>
        <v>0.2214373176933036</v>
      </c>
    </row>
    <row r="3" spans="1:10" x14ac:dyDescent="0.2">
      <c r="A3" t="s">
        <v>61</v>
      </c>
      <c r="B3">
        <v>141386</v>
      </c>
      <c r="C3">
        <v>422844</v>
      </c>
      <c r="D3">
        <f t="shared" ref="D3:D7" si="0">B3/C3</f>
        <v>0.33436917633926461</v>
      </c>
      <c r="G3" t="s">
        <v>61</v>
      </c>
      <c r="H3">
        <v>75337</v>
      </c>
      <c r="I3">
        <v>488900</v>
      </c>
      <c r="J3">
        <f t="shared" ref="J3:J7" si="1">H3/I3</f>
        <v>0.15409490693393332</v>
      </c>
    </row>
    <row r="4" spans="1:10" x14ac:dyDescent="0.2">
      <c r="A4" t="s">
        <v>61</v>
      </c>
      <c r="B4">
        <v>41031</v>
      </c>
      <c r="C4">
        <v>456415</v>
      </c>
      <c r="D4">
        <f t="shared" si="0"/>
        <v>8.9898447684672936E-2</v>
      </c>
      <c r="G4" t="s">
        <v>61</v>
      </c>
      <c r="H4">
        <v>135842</v>
      </c>
      <c r="I4">
        <v>543317</v>
      </c>
      <c r="J4">
        <f t="shared" si="1"/>
        <v>0.25002346696311728</v>
      </c>
    </row>
    <row r="5" spans="1:10" x14ac:dyDescent="0.2">
      <c r="A5" t="s">
        <v>63</v>
      </c>
      <c r="B5">
        <v>524408</v>
      </c>
      <c r="C5">
        <v>535065</v>
      </c>
      <c r="D5">
        <f t="shared" si="0"/>
        <v>0.98008279367927265</v>
      </c>
      <c r="G5" t="s">
        <v>63</v>
      </c>
      <c r="H5">
        <v>259802</v>
      </c>
      <c r="I5">
        <v>441010</v>
      </c>
      <c r="J5">
        <f t="shared" si="1"/>
        <v>0.58910682297453576</v>
      </c>
    </row>
    <row r="6" spans="1:10" x14ac:dyDescent="0.2">
      <c r="A6" t="s">
        <v>63</v>
      </c>
      <c r="B6">
        <v>349097</v>
      </c>
      <c r="C6">
        <v>536831</v>
      </c>
      <c r="D6">
        <f t="shared" si="0"/>
        <v>0.65029217761269376</v>
      </c>
      <c r="G6" t="s">
        <v>63</v>
      </c>
      <c r="H6">
        <v>317421</v>
      </c>
      <c r="I6">
        <v>570811</v>
      </c>
      <c r="J6">
        <f t="shared" si="1"/>
        <v>0.55608774182697951</v>
      </c>
    </row>
    <row r="7" spans="1:10" x14ac:dyDescent="0.2">
      <c r="A7" t="s">
        <v>63</v>
      </c>
      <c r="B7">
        <v>199243</v>
      </c>
      <c r="C7">
        <v>379946</v>
      </c>
      <c r="D7">
        <f t="shared" si="0"/>
        <v>0.5243982039552989</v>
      </c>
      <c r="G7" t="s">
        <v>63</v>
      </c>
      <c r="H7">
        <v>395195</v>
      </c>
      <c r="I7">
        <v>631306</v>
      </c>
      <c r="J7">
        <f t="shared" si="1"/>
        <v>0.6259959512502653</v>
      </c>
    </row>
    <row r="10" spans="1:10" x14ac:dyDescent="0.2">
      <c r="B10" t="s">
        <v>80</v>
      </c>
      <c r="C10" t="s">
        <v>81</v>
      </c>
      <c r="H10" t="s">
        <v>82</v>
      </c>
      <c r="I10" t="s">
        <v>83</v>
      </c>
    </row>
    <row r="11" spans="1:10" x14ac:dyDescent="0.2">
      <c r="A11" t="s">
        <v>61</v>
      </c>
      <c r="B11">
        <v>111693</v>
      </c>
      <c r="C11">
        <v>474166</v>
      </c>
      <c r="D11">
        <f>B11/C11</f>
        <v>0.23555674594973069</v>
      </c>
      <c r="G11" t="s">
        <v>61</v>
      </c>
      <c r="H11">
        <v>80412</v>
      </c>
      <c r="I11">
        <v>580624</v>
      </c>
      <c r="J11">
        <f>H11/I11</f>
        <v>0.1384923806112045</v>
      </c>
    </row>
    <row r="12" spans="1:10" x14ac:dyDescent="0.2">
      <c r="A12" t="s">
        <v>61</v>
      </c>
      <c r="B12">
        <v>95419</v>
      </c>
      <c r="C12">
        <v>537968</v>
      </c>
      <c r="D12">
        <f t="shared" ref="D12:D16" si="2">B12/C12</f>
        <v>0.17736928590548137</v>
      </c>
      <c r="G12" t="s">
        <v>61</v>
      </c>
      <c r="H12">
        <v>104088</v>
      </c>
      <c r="I12">
        <v>654407</v>
      </c>
      <c r="J12">
        <f t="shared" ref="J12:J16" si="3">H12/I12</f>
        <v>0.15905697830249371</v>
      </c>
    </row>
    <row r="13" spans="1:10" x14ac:dyDescent="0.2">
      <c r="A13" t="s">
        <v>61</v>
      </c>
      <c r="B13">
        <v>180841</v>
      </c>
      <c r="C13">
        <v>672319</v>
      </c>
      <c r="D13">
        <f t="shared" si="2"/>
        <v>0.26898094505733139</v>
      </c>
      <c r="G13" t="s">
        <v>61</v>
      </c>
      <c r="H13">
        <v>114644</v>
      </c>
      <c r="I13">
        <v>670707</v>
      </c>
      <c r="J13">
        <f t="shared" si="3"/>
        <v>0.17093007826070103</v>
      </c>
    </row>
    <row r="14" spans="1:10" x14ac:dyDescent="0.2">
      <c r="A14" t="s">
        <v>63</v>
      </c>
      <c r="B14">
        <v>277695</v>
      </c>
      <c r="C14">
        <v>471971</v>
      </c>
      <c r="D14">
        <f t="shared" si="2"/>
        <v>0.58837301444368406</v>
      </c>
      <c r="G14" t="s">
        <v>63</v>
      </c>
      <c r="H14">
        <v>305012</v>
      </c>
      <c r="I14">
        <v>474360</v>
      </c>
      <c r="J14">
        <f t="shared" si="3"/>
        <v>0.64299688000674593</v>
      </c>
    </row>
    <row r="15" spans="1:10" x14ac:dyDescent="0.2">
      <c r="A15" t="s">
        <v>63</v>
      </c>
      <c r="B15">
        <v>271677</v>
      </c>
      <c r="C15">
        <v>621667</v>
      </c>
      <c r="D15">
        <f t="shared" si="2"/>
        <v>0.43701370669506345</v>
      </c>
      <c r="G15" t="s">
        <v>63</v>
      </c>
      <c r="H15">
        <v>416625</v>
      </c>
      <c r="I15">
        <v>733401</v>
      </c>
      <c r="J15">
        <f t="shared" si="3"/>
        <v>0.56807258239353364</v>
      </c>
    </row>
    <row r="16" spans="1:10" x14ac:dyDescent="0.2">
      <c r="A16" t="s">
        <v>63</v>
      </c>
      <c r="B16">
        <v>311280</v>
      </c>
      <c r="C16">
        <v>641596</v>
      </c>
      <c r="D16">
        <f t="shared" si="2"/>
        <v>0.48516511948328855</v>
      </c>
      <c r="G16" t="s">
        <v>63</v>
      </c>
      <c r="H16">
        <v>337784</v>
      </c>
      <c r="I16">
        <v>692062</v>
      </c>
      <c r="J16">
        <f t="shared" si="3"/>
        <v>0.48808343761108108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CCK8 result_1A</vt:lpstr>
      <vt:lpstr>CCK8 raw data_1A</vt:lpstr>
      <vt:lpstr>Apoptosis_1B</vt:lpstr>
      <vt:lpstr>PCR result_1C</vt:lpstr>
      <vt:lpstr>PCR raw data_1C</vt:lpstr>
      <vt:lpstr>WB_1D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Administer .</cp:lastModifiedBy>
  <dcterms:created xsi:type="dcterms:W3CDTF">2015-06-05T18:19:34Z</dcterms:created>
  <dcterms:modified xsi:type="dcterms:W3CDTF">2025-05-07T03:59:46Z</dcterms:modified>
</cp:coreProperties>
</file>