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38" documentId="11_B1CF9780C377B6EE0174307E9F6E61CCA098CD3F" xr6:coauthVersionLast="40" xr6:coauthVersionMax="40" xr10:uidLastSave="{8501380F-6DA1-431B-9C6C-94C149E2FC1F}"/>
  <bookViews>
    <workbookView xWindow="923" yWindow="458" windowWidth="24683" windowHeight="15540" tabRatio="500" xr2:uid="{00000000-000D-0000-FFFF-FFFF00000000}"/>
  </bookViews>
  <sheets>
    <sheet name="parallelism" sheetId="12" r:id="rId1"/>
    <sheet name="final 1GB various db sizes" sheetId="11" r:id="rId2"/>
    <sheet name="final 1GB reconnect" sheetId="10" r:id="rId3"/>
    <sheet name="final 1GB" sheetId="9" r:id="rId4"/>
    <sheet name="1GB" sheetId="2" r:id="rId5"/>
    <sheet name="alignment test" sheetId="8" r:id="rId6"/>
    <sheet name="LR" sheetId="7" r:id="rId7"/>
    <sheet name="Methodology" sheetId="6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2" l="1"/>
  <c r="B24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7" i="12"/>
  <c r="K23" i="11"/>
  <c r="F23" i="11"/>
  <c r="K22" i="11"/>
  <c r="F22" i="11"/>
  <c r="K21" i="11"/>
  <c r="F21" i="11"/>
  <c r="K20" i="11"/>
  <c r="F20" i="11"/>
  <c r="K19" i="11"/>
  <c r="F19" i="11"/>
  <c r="K18" i="11"/>
  <c r="F18" i="11"/>
  <c r="K17" i="11"/>
  <c r="F17" i="11"/>
  <c r="K16" i="11"/>
  <c r="F16" i="11"/>
  <c r="K15" i="11"/>
  <c r="F15" i="11"/>
  <c r="K14" i="11"/>
  <c r="F14" i="11"/>
  <c r="K13" i="11"/>
  <c r="F13" i="11"/>
  <c r="K12" i="11"/>
  <c r="F12" i="11"/>
  <c r="K11" i="11"/>
  <c r="F11" i="11"/>
  <c r="K10" i="11"/>
  <c r="F10" i="11"/>
  <c r="K9" i="11"/>
  <c r="F9" i="11"/>
  <c r="K8" i="11"/>
  <c r="F8" i="11"/>
  <c r="K7" i="11"/>
  <c r="F7" i="11"/>
  <c r="K6" i="11"/>
  <c r="F6" i="11"/>
  <c r="K5" i="11"/>
  <c r="F5" i="11"/>
  <c r="K4" i="11"/>
  <c r="F4" i="11"/>
  <c r="J36" i="10"/>
  <c r="H36" i="10"/>
  <c r="K36" i="10"/>
  <c r="J37" i="10"/>
  <c r="H37" i="10"/>
  <c r="K37" i="10"/>
  <c r="E36" i="10"/>
  <c r="C36" i="10"/>
  <c r="F36" i="10"/>
  <c r="E37" i="10"/>
  <c r="C37" i="10"/>
  <c r="F37" i="10"/>
  <c r="D37" i="10"/>
  <c r="G37" i="10"/>
  <c r="I37" i="10"/>
  <c r="B37" i="10"/>
  <c r="D36" i="10"/>
  <c r="G36" i="10"/>
  <c r="I36" i="10"/>
  <c r="B36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4" i="10"/>
  <c r="C16" i="9"/>
  <c r="C42" i="9"/>
  <c r="D16" i="9"/>
  <c r="D42" i="9"/>
  <c r="E16" i="9"/>
  <c r="E42" i="9"/>
  <c r="F16" i="9"/>
  <c r="F4" i="9"/>
  <c r="F42" i="9"/>
  <c r="G16" i="9"/>
  <c r="G42" i="9"/>
  <c r="H16" i="9"/>
  <c r="H42" i="9"/>
  <c r="I16" i="9"/>
  <c r="I42" i="9"/>
  <c r="J16" i="9"/>
  <c r="J42" i="9"/>
  <c r="K16" i="9"/>
  <c r="K4" i="9"/>
  <c r="K42" i="9"/>
  <c r="B16" i="9"/>
  <c r="B42" i="9"/>
  <c r="C41" i="9"/>
  <c r="D41" i="9"/>
  <c r="E41" i="9"/>
  <c r="F20" i="9"/>
  <c r="F41" i="9"/>
  <c r="G41" i="9"/>
  <c r="H41" i="9"/>
  <c r="I41" i="9"/>
  <c r="J41" i="9"/>
  <c r="K20" i="9"/>
  <c r="K41" i="9"/>
  <c r="B41" i="9"/>
  <c r="K37" i="9"/>
  <c r="K38" i="9"/>
  <c r="K39" i="9"/>
  <c r="K5" i="9"/>
  <c r="K6" i="9"/>
  <c r="K7" i="9"/>
  <c r="K8" i="9"/>
  <c r="K9" i="9"/>
  <c r="K10" i="9"/>
  <c r="K11" i="9"/>
  <c r="K12" i="9"/>
  <c r="J13" i="9"/>
  <c r="H13" i="9"/>
  <c r="K13" i="9"/>
  <c r="J14" i="9"/>
  <c r="H14" i="9"/>
  <c r="K14" i="9"/>
  <c r="J15" i="9"/>
  <c r="H15" i="9"/>
  <c r="K15" i="9"/>
  <c r="K17" i="9"/>
  <c r="K18" i="9"/>
  <c r="K19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F39" i="9"/>
  <c r="F5" i="9"/>
  <c r="F6" i="9"/>
  <c r="F7" i="9"/>
  <c r="F8" i="9"/>
  <c r="F9" i="9"/>
  <c r="F10" i="9"/>
  <c r="F11" i="9"/>
  <c r="F12" i="9"/>
  <c r="E13" i="9"/>
  <c r="C13" i="9"/>
  <c r="F13" i="9"/>
  <c r="E14" i="9"/>
  <c r="C14" i="9"/>
  <c r="F14" i="9"/>
  <c r="E15" i="9"/>
  <c r="C15" i="9"/>
  <c r="F15" i="9"/>
  <c r="F17" i="9"/>
  <c r="F18" i="9"/>
  <c r="F19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D15" i="9"/>
  <c r="G15" i="9"/>
  <c r="I15" i="9"/>
  <c r="D14" i="9"/>
  <c r="G14" i="9"/>
  <c r="I14" i="9"/>
  <c r="D13" i="9"/>
  <c r="G13" i="9"/>
  <c r="I13" i="9"/>
  <c r="B14" i="9"/>
  <c r="B15" i="9"/>
  <c r="B13" i="9"/>
  <c r="L4" i="8"/>
  <c r="L5" i="8"/>
  <c r="L6" i="8"/>
  <c r="L7" i="8"/>
  <c r="L9" i="8"/>
  <c r="L10" i="8"/>
  <c r="L11" i="8"/>
  <c r="L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1" i="2"/>
  <c r="C62" i="2"/>
  <c r="C63" i="2"/>
  <c r="C65" i="2"/>
  <c r="D61" i="2"/>
  <c r="D62" i="2"/>
  <c r="D63" i="2"/>
  <c r="D65" i="2"/>
  <c r="E61" i="2"/>
  <c r="E62" i="2"/>
  <c r="E63" i="2"/>
  <c r="E65" i="2"/>
  <c r="F61" i="2"/>
  <c r="F62" i="2"/>
  <c r="F63" i="2"/>
  <c r="F65" i="2"/>
  <c r="G61" i="2"/>
  <c r="G62" i="2"/>
  <c r="G63" i="2"/>
  <c r="G65" i="2"/>
  <c r="B61" i="2"/>
  <c r="B62" i="2"/>
  <c r="B63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</calcChain>
</file>

<file path=xl/sharedStrings.xml><?xml version="1.0" encoding="utf-8"?>
<sst xmlns="http://schemas.openxmlformats.org/spreadsheetml/2006/main" count="421" uniqueCount="175">
  <si>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</si>
  <si>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</si>
  <si>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</si>
  <si>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</si>
  <si>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</si>
  <si>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</si>
  <si>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</si>
  <si>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</si>
  <si>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</si>
  <si>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</si>
  <si>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</si>
  <si>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</si>
  <si>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</si>
  <si>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</si>
  <si>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</si>
  <si>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</si>
  <si>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</si>
  <si>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</si>
  <si>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</si>
  <si>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</si>
  <si>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</si>
  <si>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</si>
  <si>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</si>
  <si>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</si>
  <si>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</si>
  <si>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</si>
  <si>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</si>
  <si>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</si>
  <si>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</si>
  <si>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</si>
  <si>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</si>
  <si>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</si>
  <si>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</si>
  <si>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</si>
  <si>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</si>
  <si>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</si>
  <si>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</si>
  <si>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</si>
  <si>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</si>
  <si>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</si>
  <si>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</si>
  <si>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</si>
  <si>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</si>
  <si>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</si>
  <si>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</si>
  <si>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</si>
  <si>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</si>
  <si>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</si>
  <si>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</si>
  <si>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</si>
  <si>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</si>
  <si>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</si>
  <si>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</si>
  <si>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</si>
  <si>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</si>
  <si>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</si>
  <si>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</si>
  <si>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</si>
  <si>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</si>
  <si>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</si>
  <si>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</si>
  <si>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</si>
  <si>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</si>
  <si>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</si>
  <si>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</si>
  <si>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</si>
  <si>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</si>
  <si>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</si>
  <si>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</si>
  <si>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</si>
  <si>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</si>
  <si>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</si>
  <si>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</si>
  <si>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</si>
  <si>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</si>
  <si>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</si>
  <si>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</si>
  <si>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</si>
  <si>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</si>
  <si>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</si>
  <si>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</si>
  <si>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</si>
  <si>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</si>
  <si>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</si>
  <si>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</si>
  <si>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Ms_Lf with padding</t>
  </si>
  <si>
    <t>ITLB_MISSES.STLB_HIT_4K</t>
  </si>
  <si>
    <t>ITLB_MISSES.STLB_HIT_2M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</si>
  <si>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</si>
  <si>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</si>
  <si>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</si>
  <si>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</si>
  <si>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</si>
  <si>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</si>
  <si>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</si>
  <si>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</si>
  <si>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</si>
  <si>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</si>
  <si>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</si>
  <si>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</si>
  <si>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</si>
  <si>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</si>
  <si>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</si>
  <si>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</si>
  <si>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</si>
  <si>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CYCLE_ACTIVITY.STALLS_L1D_MISS,cmask=8,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</si>
  <si>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</si>
  <si>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</si>
  <si>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</si>
  <si>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</si>
  <si>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</si>
  <si>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</si>
  <si>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</si>
  <si>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</si>
  <si>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</si>
  <si>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</si>
  <si>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</si>
  <si>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</si>
  <si>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</si>
  <si>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</si>
  <si>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M_L</t>
  </si>
  <si>
    <t>1 physical core</t>
  </si>
  <si>
    <t>per trans</t>
  </si>
  <si>
    <t>total (20000000)</t>
  </si>
  <si>
    <t>2 physical core</t>
  </si>
  <si>
    <t>total (40000000)</t>
  </si>
  <si>
    <t>select-only, min</t>
  </si>
  <si>
    <t>DTLB_MISSES.WALK_COMPLETED_4K,</t>
  </si>
  <si>
    <t>DTLB_MISSES.WALK_COMPLETED_2M_4M,</t>
  </si>
  <si>
    <t>DTLB_MISSES.WALK_COMPLETED,</t>
  </si>
  <si>
    <t>DTLB_MISSES.WALK_PENDING,</t>
  </si>
  <si>
    <t>Ms_L/M_L</t>
  </si>
  <si>
    <t>ITLB walk time / unhalted cycles</t>
  </si>
  <si>
    <t>DTLB walk time / unhalted cycles</t>
  </si>
  <si>
    <t>CYCLE_ACTIVITY.STALLS_L1D_MISS</t>
  </si>
  <si>
    <t>CYCLE_ACTIVITY.STALLS_L2_MISS</t>
  </si>
  <si>
    <t>CYCLE_ACTIVITY.STALLS_L3_MISS</t>
  </si>
  <si>
    <t>CYCLE_ACTIVITY.STALLS_MEM_ANY</t>
  </si>
  <si>
    <t>L2_RQSTS.MISS</t>
  </si>
  <si>
    <t>L2_RQSTS.REFERENCES</t>
  </si>
  <si>
    <t>L2_RQSTS.CODE_RD_MISS</t>
  </si>
  <si>
    <t>L2_RQSTS.CODE_RD_HIT</t>
  </si>
  <si>
    <t>ICACHE_16B.IFDATA_STALL</t>
  </si>
  <si>
    <t>ICACHE_64B.IFTAG_HIT</t>
  </si>
  <si>
    <t>ICACHE_64B.IFTAG_MISS</t>
  </si>
  <si>
    <t>ICACHE_64B.IFTAG_STALL</t>
  </si>
  <si>
    <t>INST_RETIRED.ANY_P</t>
  </si>
  <si>
    <t>ITLB.ITLB_FLUSH</t>
  </si>
  <si>
    <t>total (320000)</t>
  </si>
  <si>
    <t>total (640000)</t>
  </si>
  <si>
    <t>DTLB_MISSES.WALK_COMPLETED</t>
  </si>
  <si>
    <t>DTLB_MISSES.WALK_PENDING</t>
  </si>
  <si>
    <t>CPU_CLK_UNHALTED.THREAD_P,os</t>
  </si>
  <si>
    <t>INST_RETIRED.ANY_P,os</t>
  </si>
  <si>
    <t>CYCLE_ACTIVITY.STALLS_L1D_MISS,os</t>
  </si>
  <si>
    <t>CYCLE_ACTIVITY.STALLS_L2_MISS,os</t>
  </si>
  <si>
    <t>CYCLE_ACTIVITY.STALLS_L3_MISS,os</t>
  </si>
  <si>
    <t>CYCLE_ACTIVITY.STALLS_MEM_ANY,os</t>
  </si>
  <si>
    <t>1 physical core, 1.5G</t>
  </si>
  <si>
    <t>1 physical core, 2G</t>
  </si>
  <si>
    <t>CYCLE_ACTIVITY.CYCLES_L2_MISS</t>
  </si>
  <si>
    <t>CYCLE_ACTIVITY.CYCLES_L3_MISS</t>
  </si>
  <si>
    <t>TODO: Why is os mem stalls not going down comparing M vs. Ms? Could be that hardware pre-fetching is working and so the sequential pte and pv_entry touches don't really induce a lot of misses.</t>
  </si>
  <si>
    <t xml:space="preserve">database size: 8.53GB (scale factor = 640) </t>
  </si>
  <si>
    <t>4 physical cores should all be used</t>
  </si>
  <si>
    <t>M_L (baseline kernel)</t>
  </si>
  <si>
    <t>INST_RETIRED.ANY_P (os + user)</t>
  </si>
  <si>
    <t>4 clients</t>
  </si>
  <si>
    <t>16 clients</t>
  </si>
  <si>
    <t>32 clients</t>
  </si>
  <si>
    <t>all results presented are per transaction per client and are user-space results  (3,000,000 transactions per client)</t>
  </si>
  <si>
    <t>16 clients/ 4 clients</t>
  </si>
  <si>
    <t>32 clients/ 4 clients</t>
  </si>
  <si>
    <t>inst addr translation overhead / total execution cycles</t>
  </si>
  <si>
    <t>CPU_CLK_UNHALTED.THREAD_P (os + usr)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</si>
</sst>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#,##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4" fontId="4" fillId="0" borderId="0" xfId="0" applyNumberFormat="1" applyFont="1" applyAlignment="1">
      <alignment horizontal="center"/>
    </xf>
    <xf numFmtId="165" fontId="0" fillId="0" borderId="0" xfId="0" applyNumberFormat="1"/>
    <xf numFmtId="4" fontId="4" fillId="0" borderId="0" xfId="0" applyNumberFormat="1" applyFont="1" applyAlignment="1">
      <alignment horizontal="center"/>
    </xf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8BA9-6D5F-43A5-B1C1-4803FF720BC6}">
  <dimension ref="A1:J24"/>
  <sheetViews>
    <sheetView tabSelected="1" workbookViewId="0">
      <selection activeCell="F22" sqref="F22"/>
    </sheetView>
  </sheetViews>
  <sheetFormatPr defaultRowHeight="15.75" x14ac:dyDescent="0.5"/>
  <cols>
    <col min="1" max="1" width="37.1875" customWidth="1"/>
    <col min="2" max="3" width="10.9375" bestFit="1" customWidth="1"/>
    <col min="9" max="9" width="11" customWidth="1"/>
    <col min="10" max="10" width="13.8125" customWidth="1"/>
  </cols>
  <sheetData>
    <row r="1" spans="1:10" x14ac:dyDescent="0.5">
      <c r="A1" t="s">
        <v>163</v>
      </c>
    </row>
    <row r="2" spans="1:10" x14ac:dyDescent="0.5">
      <c r="A2" t="s">
        <v>164</v>
      </c>
    </row>
    <row r="4" spans="1:10" x14ac:dyDescent="0.5">
      <c r="A4" t="s">
        <v>170</v>
      </c>
    </row>
    <row r="5" spans="1:10" x14ac:dyDescent="0.5">
      <c r="A5" t="s">
        <v>165</v>
      </c>
    </row>
    <row r="6" spans="1:10" s="21" customFormat="1" ht="31.5" x14ac:dyDescent="0.5">
      <c r="B6" s="21" t="s">
        <v>167</v>
      </c>
      <c r="C6" s="21" t="s">
        <v>168</v>
      </c>
      <c r="D6" s="21" t="s">
        <v>169</v>
      </c>
      <c r="I6" s="21" t="s">
        <v>171</v>
      </c>
      <c r="J6" s="21" t="s">
        <v>172</v>
      </c>
    </row>
    <row r="7" spans="1:10" x14ac:dyDescent="0.5">
      <c r="A7" t="s">
        <v>0</v>
      </c>
      <c r="B7" s="3">
        <v>139320.31380500001</v>
      </c>
      <c r="C7" s="3">
        <v>166233.025177</v>
      </c>
      <c r="I7" s="3">
        <f>C7/B7</f>
        <v>1.1931714811500385</v>
      </c>
    </row>
    <row r="8" spans="1:10" x14ac:dyDescent="0.5">
      <c r="A8" t="s">
        <v>7</v>
      </c>
      <c r="B8" s="3">
        <v>30.529081000000001</v>
      </c>
      <c r="C8" s="3">
        <v>245.57641899999999</v>
      </c>
      <c r="I8" s="3">
        <f t="shared" ref="I8:I21" si="0">C8/B8</f>
        <v>8.0440160973073507</v>
      </c>
    </row>
    <row r="9" spans="1:10" x14ac:dyDescent="0.5">
      <c r="A9" t="s">
        <v>5</v>
      </c>
      <c r="B9" s="3">
        <v>1641.985588</v>
      </c>
      <c r="C9" s="3">
        <v>10657.799916</v>
      </c>
      <c r="I9" s="3">
        <f t="shared" si="0"/>
        <v>6.4907999155958489</v>
      </c>
    </row>
    <row r="10" spans="1:10" x14ac:dyDescent="0.5">
      <c r="A10" t="s">
        <v>11</v>
      </c>
      <c r="B10" s="3">
        <v>1.9639869999999999</v>
      </c>
      <c r="C10" s="3">
        <v>22.867788999999998</v>
      </c>
      <c r="I10" s="3">
        <f t="shared" si="0"/>
        <v>11.643554157945037</v>
      </c>
    </row>
    <row r="11" spans="1:10" x14ac:dyDescent="0.5">
      <c r="A11" t="s">
        <v>9</v>
      </c>
      <c r="B11" s="3">
        <v>244.754627</v>
      </c>
      <c r="C11" s="3">
        <v>1127.1537330000001</v>
      </c>
      <c r="I11" s="3">
        <f t="shared" si="0"/>
        <v>4.6052397326077932</v>
      </c>
    </row>
    <row r="12" spans="1:10" x14ac:dyDescent="0.5">
      <c r="A12" t="s">
        <v>2</v>
      </c>
      <c r="B12" s="3">
        <v>112.59295400000001</v>
      </c>
      <c r="C12" s="3">
        <v>351.782555</v>
      </c>
      <c r="I12" s="3">
        <f t="shared" si="0"/>
        <v>3.124374505708412</v>
      </c>
    </row>
    <row r="13" spans="1:10" x14ac:dyDescent="0.5">
      <c r="A13" t="s">
        <v>4</v>
      </c>
      <c r="B13" s="3">
        <v>4846.5346250000002</v>
      </c>
      <c r="C13" s="3">
        <v>13019.730836000001</v>
      </c>
      <c r="I13" s="3">
        <f t="shared" si="0"/>
        <v>2.6864000452694587</v>
      </c>
    </row>
    <row r="14" spans="1:10" x14ac:dyDescent="0.5">
      <c r="A14" t="s">
        <v>145</v>
      </c>
      <c r="B14" s="3">
        <v>14025.579484</v>
      </c>
      <c r="C14" s="3">
        <v>24380.117581999999</v>
      </c>
      <c r="I14" s="3">
        <f t="shared" si="0"/>
        <v>1.738260983071122</v>
      </c>
    </row>
    <row r="15" spans="1:10" x14ac:dyDescent="0.5">
      <c r="A15" t="s">
        <v>174</v>
      </c>
      <c r="B15" s="3">
        <v>202674.90353099999</v>
      </c>
      <c r="C15" s="3">
        <v>231706.077494</v>
      </c>
      <c r="I15" s="3">
        <f t="shared" si="0"/>
        <v>1.1432401025347452</v>
      </c>
    </row>
    <row r="16" spans="1:10" x14ac:dyDescent="0.5">
      <c r="A16" t="s">
        <v>146</v>
      </c>
      <c r="B16" s="3">
        <v>170226.30035899999</v>
      </c>
      <c r="C16" s="3">
        <v>155138.92887999999</v>
      </c>
      <c r="I16" s="3">
        <f t="shared" si="0"/>
        <v>0.91136874004086699</v>
      </c>
    </row>
    <row r="17" spans="1:9" x14ac:dyDescent="0.5">
      <c r="A17" t="s">
        <v>166</v>
      </c>
      <c r="B17" s="3">
        <v>117670.28529</v>
      </c>
      <c r="C17" s="3">
        <v>118168.297143</v>
      </c>
      <c r="I17" s="3">
        <f t="shared" si="0"/>
        <v>1.0042322651956919</v>
      </c>
    </row>
    <row r="18" spans="1:9" x14ac:dyDescent="0.5">
      <c r="A18" t="s">
        <v>136</v>
      </c>
      <c r="B18" s="3">
        <v>4251.3366150000002</v>
      </c>
      <c r="C18" s="3">
        <v>5553.3820040000001</v>
      </c>
      <c r="I18" s="3">
        <f t="shared" si="0"/>
        <v>1.3062673005957679</v>
      </c>
    </row>
    <row r="19" spans="1:9" x14ac:dyDescent="0.5">
      <c r="A19" t="s">
        <v>137</v>
      </c>
      <c r="B19" s="3">
        <v>37353.777627000003</v>
      </c>
      <c r="C19" s="3">
        <v>51099.054978</v>
      </c>
      <c r="I19" s="3">
        <f t="shared" si="0"/>
        <v>1.3679755629605894</v>
      </c>
    </row>
    <row r="20" spans="1:9" x14ac:dyDescent="0.5">
      <c r="A20" t="s">
        <v>134</v>
      </c>
      <c r="B20" s="3">
        <v>19332.581488</v>
      </c>
      <c r="C20" s="3">
        <v>31366.939052999998</v>
      </c>
      <c r="I20" s="3">
        <f t="shared" si="0"/>
        <v>1.6224909783760586</v>
      </c>
    </row>
    <row r="21" spans="1:9" x14ac:dyDescent="0.5">
      <c r="A21" t="s">
        <v>135</v>
      </c>
      <c r="B21" s="3">
        <v>15235.831464000001</v>
      </c>
      <c r="C21" s="3">
        <v>24829.723055999999</v>
      </c>
      <c r="I21" s="3">
        <f t="shared" si="0"/>
        <v>1.6296926829801797</v>
      </c>
    </row>
    <row r="22" spans="1:9" x14ac:dyDescent="0.5">
      <c r="A22" t="s">
        <v>147</v>
      </c>
    </row>
    <row r="24" spans="1:9" ht="31.5" x14ac:dyDescent="0.5">
      <c r="A24" s="21" t="s">
        <v>173</v>
      </c>
      <c r="B24" s="3">
        <f>B14/B7</f>
        <v>0.1006714606143576</v>
      </c>
      <c r="C24" s="3">
        <f>C14/C7</f>
        <v>0.1466622986379558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/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18" t="s">
        <v>158</v>
      </c>
      <c r="C1" s="18"/>
      <c r="D1" s="18"/>
      <c r="E1" s="18"/>
      <c r="F1" s="16"/>
      <c r="G1" s="18" t="s">
        <v>159</v>
      </c>
      <c r="H1" s="18"/>
      <c r="I1" s="18"/>
      <c r="J1" s="18"/>
    </row>
    <row r="2" spans="1:11" x14ac:dyDescent="0.5">
      <c r="B2" s="18" t="s">
        <v>120</v>
      </c>
      <c r="C2" s="18"/>
      <c r="D2" s="18" t="s">
        <v>63</v>
      </c>
      <c r="E2" s="18"/>
      <c r="F2" s="16" t="s">
        <v>131</v>
      </c>
      <c r="G2" s="18" t="s">
        <v>120</v>
      </c>
      <c r="H2" s="18"/>
      <c r="I2" s="18" t="s">
        <v>63</v>
      </c>
      <c r="J2" s="18"/>
      <c r="K2" s="16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152609.73465299999</v>
      </c>
      <c r="C4" s="1">
        <v>3052194693053</v>
      </c>
      <c r="D4" s="1">
        <v>141855.407052</v>
      </c>
      <c r="E4" s="1">
        <v>2837108141036</v>
      </c>
      <c r="F4" s="1">
        <f>E4/C4</f>
        <v>0.92953052683482107</v>
      </c>
      <c r="G4" s="1">
        <v>152520.86717000001</v>
      </c>
      <c r="H4" s="1">
        <v>3050417343401</v>
      </c>
      <c r="K4" s="1">
        <f>J4/H4</f>
        <v>0</v>
      </c>
    </row>
    <row r="5" spans="1:11" x14ac:dyDescent="0.5">
      <c r="A5" s="1" t="s">
        <v>7</v>
      </c>
      <c r="B5" s="1">
        <v>77.806353999999999</v>
      </c>
      <c r="C5" s="1">
        <v>1556127081</v>
      </c>
      <c r="D5" s="1">
        <v>23.619633</v>
      </c>
      <c r="E5" s="1">
        <v>472392655</v>
      </c>
      <c r="F5" s="1">
        <f t="shared" ref="F5:F23" si="0">E5/C5</f>
        <v>0.30356945828385079</v>
      </c>
      <c r="G5" s="1">
        <v>75.015174000000002</v>
      </c>
      <c r="H5" s="1">
        <v>1500303481</v>
      </c>
      <c r="K5" s="1">
        <f t="shared" ref="K5:K23" si="1">J5/H5</f>
        <v>0</v>
      </c>
    </row>
    <row r="6" spans="1:11" x14ac:dyDescent="0.5">
      <c r="A6" s="1" t="s">
        <v>5</v>
      </c>
      <c r="B6" s="1">
        <v>4056.0329179999999</v>
      </c>
      <c r="C6" s="1">
        <v>81120658367</v>
      </c>
      <c r="D6" s="1">
        <v>1543.7720870000001</v>
      </c>
      <c r="E6" s="1">
        <v>30875441747</v>
      </c>
      <c r="F6" s="1">
        <f t="shared" si="0"/>
        <v>0.38061133093022548</v>
      </c>
      <c r="G6" s="1">
        <v>3950.1702019999998</v>
      </c>
      <c r="H6" s="1">
        <v>79003404031</v>
      </c>
      <c r="K6" s="1">
        <f t="shared" si="1"/>
        <v>0</v>
      </c>
    </row>
    <row r="7" spans="1:11" x14ac:dyDescent="0.5">
      <c r="A7" s="1" t="s">
        <v>11</v>
      </c>
      <c r="B7" s="1">
        <v>4.6955299999999998</v>
      </c>
      <c r="C7" s="1">
        <v>93910606</v>
      </c>
      <c r="D7" s="1">
        <v>1.293283</v>
      </c>
      <c r="E7" s="1">
        <v>25865659</v>
      </c>
      <c r="F7" s="1">
        <f t="shared" si="0"/>
        <v>0.27542851762664594</v>
      </c>
      <c r="G7" s="1">
        <v>4.6178939999999997</v>
      </c>
      <c r="H7" s="1">
        <v>92357878</v>
      </c>
      <c r="K7" s="1">
        <f t="shared" si="1"/>
        <v>0</v>
      </c>
    </row>
    <row r="8" spans="1:11" x14ac:dyDescent="0.5">
      <c r="A8" s="1" t="s">
        <v>9</v>
      </c>
      <c r="B8" s="1">
        <v>317.79470900000001</v>
      </c>
      <c r="C8" s="1">
        <v>6355894189</v>
      </c>
      <c r="D8" s="1">
        <v>106.20886</v>
      </c>
      <c r="E8" s="1">
        <v>2124177192</v>
      </c>
      <c r="F8" s="1">
        <f t="shared" si="0"/>
        <v>0.33420587707017912</v>
      </c>
      <c r="G8" s="1">
        <v>308.36296900000002</v>
      </c>
      <c r="H8" s="1">
        <v>6167259380</v>
      </c>
      <c r="K8" s="1">
        <f t="shared" si="1"/>
        <v>0</v>
      </c>
    </row>
    <row r="9" spans="1:11" x14ac:dyDescent="0.5">
      <c r="A9" s="1" t="s">
        <v>2</v>
      </c>
      <c r="B9" s="1">
        <v>114.757964</v>
      </c>
      <c r="C9" s="1">
        <v>2295159283</v>
      </c>
      <c r="D9" s="1">
        <v>8.6336209999999998</v>
      </c>
      <c r="E9" s="1">
        <v>172672429</v>
      </c>
      <c r="F9" s="1">
        <f t="shared" si="0"/>
        <v>7.5233309635181433E-2</v>
      </c>
      <c r="G9" s="1">
        <v>113.82759299999999</v>
      </c>
      <c r="H9" s="1">
        <v>2276551859</v>
      </c>
      <c r="K9" s="1">
        <f t="shared" si="1"/>
        <v>0</v>
      </c>
    </row>
    <row r="10" spans="1:11" x14ac:dyDescent="0.5">
      <c r="A10" s="1" t="s">
        <v>4</v>
      </c>
      <c r="B10" s="1">
        <v>5496.0490600000003</v>
      </c>
      <c r="C10" s="1">
        <v>109920981204</v>
      </c>
      <c r="D10" s="1">
        <v>817.43987800000002</v>
      </c>
      <c r="E10" s="1">
        <v>16348797569</v>
      </c>
      <c r="F10" s="1">
        <f t="shared" si="0"/>
        <v>0.14873227467519251</v>
      </c>
      <c r="G10" s="1">
        <v>5457.5926120000004</v>
      </c>
      <c r="H10" s="1">
        <v>109151852234</v>
      </c>
      <c r="K10" s="1">
        <f t="shared" si="1"/>
        <v>0</v>
      </c>
    </row>
    <row r="11" spans="1:11" x14ac:dyDescent="0.5">
      <c r="A11" s="1" t="s">
        <v>146</v>
      </c>
      <c r="B11" s="1">
        <v>115846.357928</v>
      </c>
      <c r="C11" s="1">
        <v>2316927158559</v>
      </c>
      <c r="D11" s="1">
        <v>115847.922979</v>
      </c>
      <c r="E11" s="1">
        <v>2316958459574</v>
      </c>
      <c r="F11" s="1">
        <f t="shared" si="0"/>
        <v>1.0000135097104301</v>
      </c>
      <c r="G11" s="1">
        <v>115936.918741</v>
      </c>
      <c r="H11" s="1">
        <v>2318738374824</v>
      </c>
      <c r="K11" s="1">
        <f t="shared" si="1"/>
        <v>0</v>
      </c>
    </row>
    <row r="12" spans="1:11" x14ac:dyDescent="0.5">
      <c r="A12" s="1" t="s">
        <v>160</v>
      </c>
      <c r="B12" s="1">
        <v>24534.466195000001</v>
      </c>
      <c r="C12" s="1">
        <v>490689323901</v>
      </c>
      <c r="D12" s="1">
        <v>22930.104199000001</v>
      </c>
      <c r="E12" s="1">
        <v>458602083984</v>
      </c>
      <c r="F12" s="1">
        <f t="shared" si="0"/>
        <v>0.9346078295286615</v>
      </c>
      <c r="G12" s="1">
        <v>24645.824778999999</v>
      </c>
      <c r="H12" s="1">
        <v>492916495589</v>
      </c>
      <c r="K12" s="1">
        <f t="shared" si="1"/>
        <v>0</v>
      </c>
    </row>
    <row r="13" spans="1:11" x14ac:dyDescent="0.5">
      <c r="A13" s="12" t="s">
        <v>161</v>
      </c>
      <c r="B13" s="1">
        <v>3595.040328</v>
      </c>
      <c r="C13" s="1">
        <v>71900806568</v>
      </c>
      <c r="D13" s="1">
        <v>3592.338456</v>
      </c>
      <c r="E13" s="1">
        <v>71846769123</v>
      </c>
      <c r="F13" s="1">
        <f t="shared" si="0"/>
        <v>0.99924844452267869</v>
      </c>
      <c r="G13" s="1">
        <v>3681.2321160000001</v>
      </c>
      <c r="H13" s="1">
        <v>73624642325</v>
      </c>
      <c r="K13" s="1">
        <f t="shared" si="1"/>
        <v>0</v>
      </c>
    </row>
    <row r="14" spans="1:11" x14ac:dyDescent="0.5">
      <c r="A14" s="12" t="s">
        <v>134</v>
      </c>
      <c r="B14" s="1">
        <v>21738.962718999999</v>
      </c>
      <c r="C14" s="1">
        <v>434779254389</v>
      </c>
      <c r="D14" s="1">
        <v>19045.900823</v>
      </c>
      <c r="E14" s="1">
        <v>380918016467</v>
      </c>
      <c r="F14" s="1">
        <f t="shared" si="0"/>
        <v>0.87611819704302174</v>
      </c>
      <c r="G14" s="1">
        <v>21896.348055999999</v>
      </c>
      <c r="H14" s="1">
        <v>437926961111</v>
      </c>
      <c r="K14" s="1">
        <f t="shared" si="1"/>
        <v>0</v>
      </c>
    </row>
    <row r="15" spans="1:11" x14ac:dyDescent="0.5">
      <c r="A15" s="12" t="s">
        <v>135</v>
      </c>
      <c r="B15" s="1">
        <v>16436.098414</v>
      </c>
      <c r="C15" s="1">
        <v>328721968288</v>
      </c>
      <c r="D15" s="1">
        <v>14568.234048</v>
      </c>
      <c r="E15" s="1">
        <v>291364680964</v>
      </c>
      <c r="F15" s="1">
        <f t="shared" si="0"/>
        <v>0.88635597578537706</v>
      </c>
      <c r="G15" s="1">
        <v>16573.863835</v>
      </c>
      <c r="H15" s="1">
        <v>331477276692</v>
      </c>
      <c r="K15" s="1">
        <f t="shared" si="1"/>
        <v>0</v>
      </c>
    </row>
    <row r="16" spans="1:11" x14ac:dyDescent="0.5">
      <c r="A16" s="12" t="s">
        <v>136</v>
      </c>
      <c r="B16" s="1">
        <v>3372.3308769999999</v>
      </c>
      <c r="C16" s="1">
        <v>67446617545</v>
      </c>
      <c r="D16" s="1">
        <v>3358.7600499999999</v>
      </c>
      <c r="E16" s="1">
        <v>67175201001</v>
      </c>
      <c r="F16" s="1">
        <f t="shared" si="0"/>
        <v>0.99597583164464976</v>
      </c>
      <c r="G16" s="1">
        <v>3442.8784059999998</v>
      </c>
      <c r="H16" s="1">
        <v>68857568120</v>
      </c>
      <c r="K16" s="1">
        <f t="shared" si="1"/>
        <v>0</v>
      </c>
    </row>
    <row r="17" spans="1:11" x14ac:dyDescent="0.5">
      <c r="A17" s="1" t="s">
        <v>0</v>
      </c>
      <c r="B17" s="1">
        <v>180648.100083</v>
      </c>
      <c r="C17" s="1">
        <v>3612962001662</v>
      </c>
      <c r="D17" s="1">
        <v>170311.71691700001</v>
      </c>
      <c r="E17" s="1">
        <v>3406234338335</v>
      </c>
      <c r="F17" s="1">
        <f t="shared" si="0"/>
        <v>0.94278166688941012</v>
      </c>
      <c r="G17" s="1">
        <v>180351.442362</v>
      </c>
      <c r="H17" s="1">
        <v>3607028847241</v>
      </c>
      <c r="K17" s="1">
        <f t="shared" si="1"/>
        <v>0</v>
      </c>
    </row>
    <row r="18" spans="1:11" x14ac:dyDescent="0.5">
      <c r="A18" s="1" t="s">
        <v>146</v>
      </c>
      <c r="B18" s="1">
        <v>128755.06963300001</v>
      </c>
      <c r="C18" s="1">
        <v>2575101392663</v>
      </c>
      <c r="D18" s="1">
        <v>128718.01957800001</v>
      </c>
      <c r="E18" s="1">
        <v>2574360391563</v>
      </c>
      <c r="F18" s="1">
        <f t="shared" si="0"/>
        <v>0.99971224391314795</v>
      </c>
      <c r="G18" s="1">
        <v>128850.14658299999</v>
      </c>
      <c r="H18" s="1">
        <v>2577002931659</v>
      </c>
      <c r="K18" s="1">
        <f t="shared" si="1"/>
        <v>0</v>
      </c>
    </row>
    <row r="19" spans="1:11" x14ac:dyDescent="0.5">
      <c r="A19" s="1" t="s">
        <v>142</v>
      </c>
      <c r="B19" s="1">
        <v>23065.869860999999</v>
      </c>
      <c r="C19" s="1">
        <v>461317397226</v>
      </c>
      <c r="D19" s="1">
        <v>21909.418377000002</v>
      </c>
      <c r="E19" s="1">
        <v>438188367548</v>
      </c>
      <c r="F19" s="1">
        <f t="shared" si="0"/>
        <v>0.94986308815344966</v>
      </c>
      <c r="G19" s="1">
        <v>22840.274474000002</v>
      </c>
      <c r="H19" s="1">
        <v>456805489486</v>
      </c>
      <c r="K19" s="1">
        <f t="shared" si="1"/>
        <v>0</v>
      </c>
    </row>
    <row r="20" spans="1:11" x14ac:dyDescent="0.5">
      <c r="A20" s="1" t="s">
        <v>143</v>
      </c>
      <c r="B20" s="1">
        <v>29577.516531000001</v>
      </c>
      <c r="C20" s="1">
        <v>591550330614</v>
      </c>
      <c r="D20" s="1">
        <v>30059.906640000001</v>
      </c>
      <c r="E20" s="1">
        <v>601198132799</v>
      </c>
      <c r="F20" s="1">
        <f t="shared" si="0"/>
        <v>1.0163093513530557</v>
      </c>
      <c r="G20" s="1">
        <v>29637.197866999999</v>
      </c>
      <c r="H20" s="1">
        <v>592743957347</v>
      </c>
      <c r="K20" s="1">
        <f t="shared" si="1"/>
        <v>0</v>
      </c>
    </row>
    <row r="21" spans="1:11" x14ac:dyDescent="0.5">
      <c r="A21" s="1" t="s">
        <v>144</v>
      </c>
      <c r="B21" s="1">
        <v>4041.0692829999998</v>
      </c>
      <c r="C21" s="1">
        <v>80821385668</v>
      </c>
      <c r="D21" s="1">
        <v>4332.4334500000004</v>
      </c>
      <c r="E21" s="1">
        <v>86648669010</v>
      </c>
      <c r="F21" s="1">
        <f t="shared" si="0"/>
        <v>1.0721007601371431</v>
      </c>
      <c r="G21" s="1">
        <v>4098.7973039999997</v>
      </c>
      <c r="H21" s="1">
        <v>81975946078</v>
      </c>
      <c r="K21" s="1">
        <f t="shared" si="1"/>
        <v>0</v>
      </c>
    </row>
    <row r="22" spans="1:11" x14ac:dyDescent="0.5">
      <c r="A22" s="1" t="s">
        <v>145</v>
      </c>
      <c r="B22" s="1">
        <v>17674.415663</v>
      </c>
      <c r="C22" s="1">
        <v>353488313258</v>
      </c>
      <c r="D22" s="1">
        <v>2657.6882759999999</v>
      </c>
      <c r="E22" s="1">
        <v>53153765522</v>
      </c>
      <c r="F22" s="1">
        <f t="shared" si="0"/>
        <v>0.15036923012276432</v>
      </c>
      <c r="G22" s="1">
        <v>17675.026441000002</v>
      </c>
      <c r="H22" s="1">
        <v>353500528814</v>
      </c>
      <c r="K22" s="1">
        <f t="shared" si="1"/>
        <v>0</v>
      </c>
    </row>
    <row r="23" spans="1:11" x14ac:dyDescent="0.5">
      <c r="A23" s="1" t="s">
        <v>147</v>
      </c>
      <c r="B23" s="1">
        <v>1.2397E-2</v>
      </c>
      <c r="C23" s="1">
        <v>247938</v>
      </c>
      <c r="D23" s="1">
        <v>1.2422000000000001E-2</v>
      </c>
      <c r="E23" s="1">
        <v>248450</v>
      </c>
      <c r="F23" s="1">
        <f t="shared" si="0"/>
        <v>1.002065032387129</v>
      </c>
      <c r="G23" s="1">
        <v>1.4243E-2</v>
      </c>
      <c r="H23" s="1">
        <v>284870</v>
      </c>
      <c r="K23" s="1">
        <f t="shared" si="1"/>
        <v>0</v>
      </c>
    </row>
    <row r="41" spans="1:1" s="15" customFormat="1" x14ac:dyDescent="0.5">
      <c r="A41" s="14"/>
    </row>
    <row r="42" spans="1: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11" workbookViewId="0">
      <selection activeCell="B38" sqref="B38:J38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18" t="s">
        <v>121</v>
      </c>
      <c r="C1" s="18"/>
      <c r="D1" s="18"/>
      <c r="E1" s="18"/>
      <c r="F1" s="13"/>
      <c r="G1" s="18" t="s">
        <v>124</v>
      </c>
      <c r="H1" s="18"/>
      <c r="I1" s="18"/>
      <c r="J1" s="18"/>
    </row>
    <row r="2" spans="1:11" x14ac:dyDescent="0.5">
      <c r="B2" s="18" t="s">
        <v>120</v>
      </c>
      <c r="C2" s="18"/>
      <c r="D2" s="18" t="s">
        <v>63</v>
      </c>
      <c r="E2" s="18"/>
      <c r="F2" s="13" t="s">
        <v>131</v>
      </c>
      <c r="G2" s="18" t="s">
        <v>120</v>
      </c>
      <c r="H2" s="18"/>
      <c r="I2" s="18" t="s">
        <v>63</v>
      </c>
      <c r="J2" s="18"/>
      <c r="K2" s="13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3609749.1182749998</v>
      </c>
      <c r="C4" s="1">
        <v>1155119717848</v>
      </c>
      <c r="D4" s="1">
        <v>3307580.767484</v>
      </c>
      <c r="E4" s="1">
        <v>1058425845595</v>
      </c>
      <c r="F4" s="1">
        <f>E4/C4</f>
        <v>0.91629103827165059</v>
      </c>
      <c r="G4" s="1">
        <v>3174358.1981870001</v>
      </c>
      <c r="H4" s="1">
        <v>2031589246840</v>
      </c>
      <c r="I4" s="1">
        <v>2860663.5978020001</v>
      </c>
      <c r="J4" s="1">
        <v>1830824702593</v>
      </c>
      <c r="K4" s="1">
        <f>J4/H4</f>
        <v>0.90117857506911114</v>
      </c>
    </row>
    <row r="5" spans="1:11" x14ac:dyDescent="0.5">
      <c r="A5" s="1" t="s">
        <v>24</v>
      </c>
      <c r="B5" s="1">
        <v>1877.5801160000001</v>
      </c>
      <c r="C5" s="1">
        <v>600825637</v>
      </c>
      <c r="D5" s="1">
        <v>1751.523128</v>
      </c>
      <c r="E5" s="1">
        <v>560487401</v>
      </c>
      <c r="F5" s="1">
        <f t="shared" ref="F5:F37" si="0">E5/C5</f>
        <v>0.9328619927048819</v>
      </c>
      <c r="G5" s="1">
        <v>1872.7369450000001</v>
      </c>
      <c r="H5" s="1">
        <v>1198551645</v>
      </c>
      <c r="I5" s="1">
        <v>1805.100222</v>
      </c>
      <c r="J5" s="1">
        <v>1155264142</v>
      </c>
      <c r="K5" s="1">
        <f t="shared" ref="K5:K37" si="1">J5/H5</f>
        <v>0.9638834895596009</v>
      </c>
    </row>
    <row r="6" spans="1:11" x14ac:dyDescent="0.5">
      <c r="A6" s="1" t="s">
        <v>25</v>
      </c>
      <c r="B6" s="1">
        <v>104.194312</v>
      </c>
      <c r="C6" s="1">
        <v>33342180</v>
      </c>
      <c r="D6" s="1">
        <v>98.750713000000005</v>
      </c>
      <c r="E6" s="1">
        <v>31600228</v>
      </c>
      <c r="F6" s="1">
        <f t="shared" si="0"/>
        <v>0.94775530574185607</v>
      </c>
      <c r="G6" s="1">
        <v>100.31312699999999</v>
      </c>
      <c r="H6" s="1">
        <v>64200401</v>
      </c>
      <c r="I6" s="1">
        <v>96.470174999999998</v>
      </c>
      <c r="J6" s="1">
        <v>61740912</v>
      </c>
      <c r="K6" s="1">
        <f t="shared" si="1"/>
        <v>0.96169044177777019</v>
      </c>
    </row>
    <row r="7" spans="1:11" x14ac:dyDescent="0.5">
      <c r="A7" s="1" t="s">
        <v>152</v>
      </c>
      <c r="B7" s="1">
        <v>6023407.2555940002</v>
      </c>
      <c r="C7" s="1">
        <v>1927490321790</v>
      </c>
      <c r="D7" s="1">
        <v>5891163.2294119997</v>
      </c>
      <c r="E7" s="1">
        <v>1885172233412</v>
      </c>
      <c r="F7" s="1">
        <f t="shared" si="0"/>
        <v>0.9780449800968648</v>
      </c>
      <c r="G7" s="1">
        <v>5825344.7906520003</v>
      </c>
      <c r="H7" s="1">
        <v>3728220666017</v>
      </c>
      <c r="I7" s="1">
        <v>5494306.345892</v>
      </c>
      <c r="J7" s="1">
        <v>3516356061371</v>
      </c>
      <c r="K7" s="1">
        <f t="shared" si="1"/>
        <v>0.94317272939953334</v>
      </c>
    </row>
    <row r="8" spans="1:11" x14ac:dyDescent="0.5">
      <c r="A8" s="1" t="s">
        <v>5</v>
      </c>
      <c r="B8" s="1">
        <v>122691.214266</v>
      </c>
      <c r="C8" s="1">
        <v>39261188565</v>
      </c>
      <c r="D8" s="1">
        <v>117864.638691</v>
      </c>
      <c r="E8" s="1">
        <v>37716684381</v>
      </c>
      <c r="F8" s="1">
        <f t="shared" si="0"/>
        <v>0.96066078892535434</v>
      </c>
      <c r="G8" s="1">
        <v>120393.729792</v>
      </c>
      <c r="H8" s="1">
        <v>77051987067</v>
      </c>
      <c r="I8" s="1">
        <v>117027.2977</v>
      </c>
      <c r="J8" s="1">
        <v>74897470528</v>
      </c>
      <c r="K8" s="1">
        <f t="shared" si="1"/>
        <v>0.97203814436185076</v>
      </c>
    </row>
    <row r="9" spans="1:11" x14ac:dyDescent="0.5">
      <c r="A9" s="1" t="s">
        <v>27</v>
      </c>
      <c r="B9" s="1">
        <v>1153.1589220000001</v>
      </c>
      <c r="C9" s="1">
        <v>369010855</v>
      </c>
      <c r="D9" s="1">
        <v>1159.353419</v>
      </c>
      <c r="E9" s="1">
        <v>370993094</v>
      </c>
      <c r="F9" s="1">
        <f t="shared" si="0"/>
        <v>1.0053717633862018</v>
      </c>
      <c r="G9" s="1">
        <v>1145.087102</v>
      </c>
      <c r="H9" s="1">
        <v>732855745</v>
      </c>
      <c r="I9" s="1">
        <v>1153.5978729999999</v>
      </c>
      <c r="J9" s="1">
        <v>738302639</v>
      </c>
      <c r="K9" s="1">
        <f t="shared" si="1"/>
        <v>1.0074324231435206</v>
      </c>
    </row>
    <row r="10" spans="1:11" x14ac:dyDescent="0.5">
      <c r="A10" s="1" t="s">
        <v>28</v>
      </c>
      <c r="B10" s="1">
        <v>14.139575000000001</v>
      </c>
      <c r="C10" s="1">
        <v>4524664</v>
      </c>
      <c r="D10" s="1">
        <v>14.228156</v>
      </c>
      <c r="E10" s="1">
        <v>4553010</v>
      </c>
      <c r="F10" s="1">
        <f t="shared" si="0"/>
        <v>1.0062647745777367</v>
      </c>
      <c r="G10" s="1">
        <v>13.14838</v>
      </c>
      <c r="H10" s="1">
        <v>8414963</v>
      </c>
      <c r="I10" s="1">
        <v>13.089823000000001</v>
      </c>
      <c r="J10" s="1">
        <v>8377487</v>
      </c>
      <c r="K10" s="1">
        <f t="shared" si="1"/>
        <v>0.99554650448255089</v>
      </c>
    </row>
    <row r="11" spans="1:11" x14ac:dyDescent="0.5">
      <c r="A11" s="1" t="s">
        <v>153</v>
      </c>
      <c r="B11" s="1">
        <v>4573521.3353530001</v>
      </c>
      <c r="C11" s="1">
        <v>1463526827313</v>
      </c>
      <c r="D11" s="1">
        <v>4334809.7596969996</v>
      </c>
      <c r="E11" s="1">
        <v>1387139123103</v>
      </c>
      <c r="F11" s="1">
        <f t="shared" si="0"/>
        <v>0.94780573694692982</v>
      </c>
      <c r="G11" s="1">
        <v>4570836.622273</v>
      </c>
      <c r="H11" s="1">
        <v>2925335438255</v>
      </c>
      <c r="I11" s="1">
        <v>4323546.0936860004</v>
      </c>
      <c r="J11" s="1">
        <v>2767069499959</v>
      </c>
      <c r="K11" s="1">
        <f t="shared" si="1"/>
        <v>0.94589819128899366</v>
      </c>
    </row>
    <row r="12" spans="1:11" x14ac:dyDescent="0.5">
      <c r="A12" s="1" t="s">
        <v>9</v>
      </c>
      <c r="B12" s="1">
        <v>50975.210544000001</v>
      </c>
      <c r="C12" s="1">
        <v>16312067374</v>
      </c>
      <c r="D12" s="1">
        <v>52191.472999999998</v>
      </c>
      <c r="E12" s="1">
        <v>16701271360</v>
      </c>
      <c r="F12" s="1">
        <f t="shared" si="0"/>
        <v>1.023859880975011</v>
      </c>
      <c r="G12" s="1">
        <v>48067.160766000001</v>
      </c>
      <c r="H12" s="1">
        <v>30762982890</v>
      </c>
      <c r="I12" s="1">
        <v>48582.567002999996</v>
      </c>
      <c r="J12" s="1">
        <v>31092842882</v>
      </c>
      <c r="K12" s="1">
        <f t="shared" si="1"/>
        <v>1.0107226270345593</v>
      </c>
    </row>
    <row r="13" spans="1:11" x14ac:dyDescent="0.5">
      <c r="A13" s="12" t="s">
        <v>16</v>
      </c>
      <c r="B13" s="1">
        <v>1813.5918529999999</v>
      </c>
      <c r="C13" s="1">
        <v>580349393</v>
      </c>
      <c r="D13" s="1">
        <v>794.66413399999999</v>
      </c>
      <c r="E13" s="1">
        <v>254292523</v>
      </c>
      <c r="F13" s="1">
        <f t="shared" si="0"/>
        <v>0.43817142925830543</v>
      </c>
      <c r="G13" s="1">
        <v>1882.480239</v>
      </c>
      <c r="H13" s="1">
        <v>1204787353</v>
      </c>
      <c r="I13" s="1">
        <v>836.11775299999999</v>
      </c>
      <c r="J13" s="1">
        <v>535115362</v>
      </c>
      <c r="K13" s="1">
        <f t="shared" si="1"/>
        <v>0.44415751930623065</v>
      </c>
    </row>
    <row r="14" spans="1:11" x14ac:dyDescent="0.5">
      <c r="A14" s="12" t="s">
        <v>17</v>
      </c>
      <c r="B14" s="1">
        <v>14.013544</v>
      </c>
      <c r="C14" s="1">
        <v>4484334</v>
      </c>
      <c r="D14" s="1">
        <v>27.080065999999999</v>
      </c>
      <c r="E14" s="1">
        <v>8665621</v>
      </c>
      <c r="F14" s="1">
        <f t="shared" si="0"/>
        <v>1.9324209570473565</v>
      </c>
      <c r="G14" s="1">
        <v>13.016400000000001</v>
      </c>
      <c r="H14" s="1">
        <v>8330496</v>
      </c>
      <c r="I14" s="1">
        <v>23.821618999999998</v>
      </c>
      <c r="J14" s="1">
        <v>15245836</v>
      </c>
      <c r="K14" s="1">
        <f t="shared" si="1"/>
        <v>1.8301234404289972</v>
      </c>
    </row>
    <row r="15" spans="1:11" x14ac:dyDescent="0.5">
      <c r="A15" s="12" t="s">
        <v>2</v>
      </c>
      <c r="B15" s="1">
        <v>1813.6061159999999</v>
      </c>
      <c r="C15" s="1">
        <v>580353957</v>
      </c>
      <c r="D15" s="1">
        <v>807.74498100000005</v>
      </c>
      <c r="E15" s="1">
        <v>258478394</v>
      </c>
      <c r="F15" s="1">
        <f t="shared" si="0"/>
        <v>0.44538060072191427</v>
      </c>
      <c r="G15" s="1">
        <v>1882.497228</v>
      </c>
      <c r="H15" s="1">
        <v>1204798226</v>
      </c>
      <c r="I15" s="1">
        <v>846.93992300000002</v>
      </c>
      <c r="J15" s="1">
        <v>542041551</v>
      </c>
      <c r="K15" s="1">
        <f t="shared" si="1"/>
        <v>0.44990234821278696</v>
      </c>
    </row>
    <row r="16" spans="1:11" x14ac:dyDescent="0.5">
      <c r="A16" s="12" t="s">
        <v>4</v>
      </c>
      <c r="B16" s="1">
        <v>107091.66607799999</v>
      </c>
      <c r="C16" s="1">
        <v>34269333145</v>
      </c>
      <c r="D16" s="1">
        <v>53336.697596999998</v>
      </c>
      <c r="E16" s="1">
        <v>17067743231</v>
      </c>
      <c r="F16" s="1">
        <f t="shared" si="0"/>
        <v>0.49804713616057733</v>
      </c>
      <c r="G16" s="1">
        <v>105396.595609</v>
      </c>
      <c r="H16" s="1">
        <v>67453821190</v>
      </c>
      <c r="I16" s="1">
        <v>53721.106382999998</v>
      </c>
      <c r="J16" s="1">
        <v>34381508085</v>
      </c>
      <c r="K16" s="1">
        <f t="shared" si="1"/>
        <v>0.5097043796548778</v>
      </c>
    </row>
    <row r="17" spans="1:11" x14ac:dyDescent="0.5">
      <c r="A17" s="1" t="s">
        <v>154</v>
      </c>
      <c r="B17" s="1">
        <v>542684.28000599996</v>
      </c>
      <c r="C17" s="1">
        <v>173658969602</v>
      </c>
      <c r="D17" s="1">
        <v>551028.46429100004</v>
      </c>
      <c r="E17" s="1">
        <v>176329108573</v>
      </c>
      <c r="F17" s="1">
        <f t="shared" si="0"/>
        <v>1.0153757619149737</v>
      </c>
      <c r="G17" s="1">
        <v>593836.69892300002</v>
      </c>
      <c r="H17" s="1">
        <v>380055487311</v>
      </c>
      <c r="I17" s="1">
        <v>571444.85131399997</v>
      </c>
      <c r="J17" s="1">
        <v>365724704841</v>
      </c>
      <c r="K17" s="1">
        <f t="shared" si="1"/>
        <v>0.96229292051170123</v>
      </c>
    </row>
    <row r="18" spans="1:11" x14ac:dyDescent="0.5">
      <c r="A18" s="1" t="s">
        <v>155</v>
      </c>
      <c r="B18" s="1">
        <v>386937.90100900002</v>
      </c>
      <c r="C18" s="1">
        <v>123820128323</v>
      </c>
      <c r="D18" s="1">
        <v>391328.79585599998</v>
      </c>
      <c r="E18" s="1">
        <v>125225214674</v>
      </c>
      <c r="F18" s="1">
        <f t="shared" si="0"/>
        <v>1.0113478024133093</v>
      </c>
      <c r="G18" s="1">
        <v>461929.95089799998</v>
      </c>
      <c r="H18" s="1">
        <v>295635168575</v>
      </c>
      <c r="I18" s="1">
        <v>449260.03444700001</v>
      </c>
      <c r="J18" s="1">
        <v>287526422046</v>
      </c>
      <c r="K18" s="1">
        <f t="shared" si="1"/>
        <v>0.97257177971049513</v>
      </c>
    </row>
    <row r="19" spans="1:11" x14ac:dyDescent="0.5">
      <c r="A19" s="1" t="s">
        <v>156</v>
      </c>
      <c r="B19" s="1">
        <v>221779.78726899999</v>
      </c>
      <c r="C19" s="1">
        <v>70969531926</v>
      </c>
      <c r="D19" s="1">
        <v>222866.05370300001</v>
      </c>
      <c r="E19" s="1">
        <v>71317137185</v>
      </c>
      <c r="F19" s="1">
        <f t="shared" si="0"/>
        <v>1.0048979505650741</v>
      </c>
      <c r="G19" s="1">
        <v>299960.16464799998</v>
      </c>
      <c r="H19" s="1">
        <v>191974505375</v>
      </c>
      <c r="I19" s="1">
        <v>293369.05421099998</v>
      </c>
      <c r="J19" s="1">
        <v>187756194695</v>
      </c>
      <c r="K19" s="1">
        <f t="shared" si="1"/>
        <v>0.97802671416311238</v>
      </c>
    </row>
    <row r="20" spans="1:11" x14ac:dyDescent="0.5">
      <c r="A20" s="1" t="s">
        <v>157</v>
      </c>
      <c r="B20" s="1">
        <v>1436719.3077750001</v>
      </c>
      <c r="C20" s="1">
        <v>459750178488</v>
      </c>
      <c r="D20" s="1">
        <v>1452154.7879339999</v>
      </c>
      <c r="E20" s="1">
        <v>464689532139</v>
      </c>
      <c r="F20" s="1">
        <f t="shared" si="0"/>
        <v>1.0107435600509047</v>
      </c>
      <c r="G20" s="1">
        <v>1373935.687928</v>
      </c>
      <c r="H20" s="1">
        <v>879318840274</v>
      </c>
      <c r="I20" s="1">
        <v>1339114.0483939999</v>
      </c>
      <c r="J20" s="1">
        <v>857032990972</v>
      </c>
      <c r="K20" s="1">
        <f t="shared" si="1"/>
        <v>0.97465555350200883</v>
      </c>
    </row>
    <row r="21" spans="1:11" x14ac:dyDescent="0.5">
      <c r="A21" s="1" t="s">
        <v>134</v>
      </c>
      <c r="B21" s="1">
        <v>512001.90364700003</v>
      </c>
      <c r="C21" s="1">
        <v>163840609167</v>
      </c>
      <c r="D21" s="1">
        <v>498081.79206900002</v>
      </c>
      <c r="E21" s="1">
        <v>159386173462</v>
      </c>
      <c r="F21" s="1">
        <f t="shared" si="0"/>
        <v>0.97281238315917351</v>
      </c>
      <c r="G21" s="1">
        <v>435957.30470600002</v>
      </c>
      <c r="H21" s="1">
        <v>279012675012</v>
      </c>
      <c r="I21" s="1">
        <v>407288.00083600002</v>
      </c>
      <c r="J21" s="1">
        <v>260664320535</v>
      </c>
      <c r="K21" s="1">
        <f t="shared" si="1"/>
        <v>0.9342382761779161</v>
      </c>
    </row>
    <row r="22" spans="1:11" x14ac:dyDescent="0.5">
      <c r="A22" s="1" t="s">
        <v>135</v>
      </c>
      <c r="B22" s="1">
        <v>423328.70317200001</v>
      </c>
      <c r="C22" s="1">
        <v>135465185015</v>
      </c>
      <c r="D22" s="1">
        <v>411468.162572</v>
      </c>
      <c r="E22" s="1">
        <v>131669812023</v>
      </c>
      <c r="F22" s="1">
        <f t="shared" si="0"/>
        <v>0.97198266852416926</v>
      </c>
      <c r="G22" s="1">
        <v>383375.96486900002</v>
      </c>
      <c r="H22" s="1">
        <v>245360617516</v>
      </c>
      <c r="I22" s="1">
        <v>359733.93118900002</v>
      </c>
      <c r="J22" s="1">
        <v>230229715961</v>
      </c>
      <c r="K22" s="1">
        <f t="shared" si="1"/>
        <v>0.93833198779745774</v>
      </c>
    </row>
    <row r="23" spans="1:11" x14ac:dyDescent="0.5">
      <c r="A23" s="1" t="s">
        <v>136</v>
      </c>
      <c r="B23" s="1">
        <v>257172.98144100001</v>
      </c>
      <c r="C23" s="1">
        <v>82295354061</v>
      </c>
      <c r="D23" s="1">
        <v>253559.15063399999</v>
      </c>
      <c r="E23" s="1">
        <v>81138928203</v>
      </c>
      <c r="F23" s="1">
        <f t="shared" si="0"/>
        <v>0.9859478597401401</v>
      </c>
      <c r="G23" s="1">
        <v>270017.31257499999</v>
      </c>
      <c r="H23" s="1">
        <v>172811080048</v>
      </c>
      <c r="I23" s="1">
        <v>254127.310986</v>
      </c>
      <c r="J23" s="1">
        <v>162641479031</v>
      </c>
      <c r="K23" s="1">
        <f t="shared" si="1"/>
        <v>0.94115191564004297</v>
      </c>
    </row>
    <row r="24" spans="1:11" x14ac:dyDescent="0.5">
      <c r="A24" s="1" t="s">
        <v>137</v>
      </c>
      <c r="B24" s="1">
        <v>1020404.253725</v>
      </c>
      <c r="C24" s="1">
        <v>326529361192</v>
      </c>
      <c r="D24" s="1">
        <v>930714.09572800004</v>
      </c>
      <c r="E24" s="1">
        <v>297828510633</v>
      </c>
      <c r="F24" s="1">
        <f t="shared" si="0"/>
        <v>0.91210330840011711</v>
      </c>
      <c r="G24" s="1">
        <v>827486.03746999998</v>
      </c>
      <c r="H24" s="1">
        <v>529591063981</v>
      </c>
      <c r="I24" s="1">
        <v>718250.62745499995</v>
      </c>
      <c r="J24" s="1">
        <v>459680401571</v>
      </c>
      <c r="K24" s="1">
        <f t="shared" si="1"/>
        <v>0.86799123481338014</v>
      </c>
    </row>
    <row r="25" spans="1:11" x14ac:dyDescent="0.5">
      <c r="A25" s="1" t="s">
        <v>31</v>
      </c>
      <c r="B25" s="1">
        <v>396984.70952199999</v>
      </c>
      <c r="C25" s="1">
        <v>127035107047</v>
      </c>
      <c r="D25" s="1">
        <v>413469.08017500001</v>
      </c>
      <c r="E25" s="1">
        <v>132310105656</v>
      </c>
      <c r="F25" s="1">
        <f t="shared" si="0"/>
        <v>1.0415239435115238</v>
      </c>
      <c r="G25" s="1">
        <v>287579.35541600001</v>
      </c>
      <c r="H25" s="1">
        <v>184050787466</v>
      </c>
      <c r="I25" s="1">
        <v>280410.519539</v>
      </c>
      <c r="J25" s="1">
        <v>179462732505</v>
      </c>
      <c r="K25" s="1">
        <f t="shared" si="1"/>
        <v>0.97507179934317012</v>
      </c>
    </row>
    <row r="26" spans="1:11" x14ac:dyDescent="0.5">
      <c r="A26" s="1" t="s">
        <v>138</v>
      </c>
      <c r="B26" s="1">
        <v>94380.722131000002</v>
      </c>
      <c r="C26" s="1">
        <v>30201831082</v>
      </c>
      <c r="D26" s="1">
        <v>94884.386578000005</v>
      </c>
      <c r="E26" s="1">
        <v>30363003705</v>
      </c>
      <c r="F26" s="1">
        <f t="shared" si="0"/>
        <v>1.0053365182581946</v>
      </c>
      <c r="G26" s="1">
        <v>81634.512356000007</v>
      </c>
      <c r="H26" s="1">
        <v>52246087908</v>
      </c>
      <c r="I26" s="1">
        <v>82326.597290999998</v>
      </c>
      <c r="J26" s="1">
        <v>52689022266</v>
      </c>
      <c r="K26" s="1">
        <f t="shared" si="1"/>
        <v>1.0084778473515561</v>
      </c>
    </row>
    <row r="27" spans="1:11" x14ac:dyDescent="0.5">
      <c r="A27" s="1" t="s">
        <v>139</v>
      </c>
      <c r="B27" s="1">
        <v>113143.70886300001</v>
      </c>
      <c r="C27" s="1">
        <v>36205986836</v>
      </c>
      <c r="D27" s="1">
        <v>114211.292503</v>
      </c>
      <c r="E27" s="1">
        <v>36547613601</v>
      </c>
      <c r="F27" s="1">
        <f t="shared" si="0"/>
        <v>1.0094356429655529</v>
      </c>
      <c r="G27" s="1">
        <v>103396.032769</v>
      </c>
      <c r="H27" s="1">
        <v>66173460972</v>
      </c>
      <c r="I27" s="1">
        <v>105299.76583</v>
      </c>
      <c r="J27" s="1">
        <v>67391850131</v>
      </c>
      <c r="K27" s="1">
        <f t="shared" si="1"/>
        <v>1.0184120513133739</v>
      </c>
    </row>
    <row r="28" spans="1:11" x14ac:dyDescent="0.5">
      <c r="A28" s="1" t="s">
        <v>140</v>
      </c>
      <c r="B28" s="1">
        <v>38403.921674999998</v>
      </c>
      <c r="C28" s="1">
        <v>12289254936</v>
      </c>
      <c r="D28" s="1">
        <v>39871.286906000001</v>
      </c>
      <c r="E28" s="1">
        <v>12758811810</v>
      </c>
      <c r="F28" s="1">
        <f t="shared" si="0"/>
        <v>1.0382087340888735</v>
      </c>
      <c r="G28" s="1">
        <v>34240.632990999999</v>
      </c>
      <c r="H28" s="1">
        <v>21914005114</v>
      </c>
      <c r="I28" s="1">
        <v>35461.446304999998</v>
      </c>
      <c r="J28" s="1">
        <v>22695325635</v>
      </c>
      <c r="K28" s="1">
        <f t="shared" si="1"/>
        <v>1.0356539353228884</v>
      </c>
    </row>
    <row r="29" spans="1:11" x14ac:dyDescent="0.5">
      <c r="A29" s="1" t="s">
        <v>141</v>
      </c>
      <c r="B29" s="1">
        <v>27749.419336999999</v>
      </c>
      <c r="C29" s="1">
        <v>8879814188</v>
      </c>
      <c r="D29" s="1">
        <v>28299.774571999998</v>
      </c>
      <c r="E29" s="1">
        <v>9055927863</v>
      </c>
      <c r="F29" s="1">
        <f t="shared" si="0"/>
        <v>1.0198330360603711</v>
      </c>
      <c r="G29" s="1">
        <v>30938.696683999999</v>
      </c>
      <c r="H29" s="1">
        <v>19800765878</v>
      </c>
      <c r="I29" s="1">
        <v>32413.433316999999</v>
      </c>
      <c r="J29" s="1">
        <v>20744597323</v>
      </c>
      <c r="K29" s="1">
        <f t="shared" si="1"/>
        <v>1.0476664110274978</v>
      </c>
    </row>
    <row r="30" spans="1:11" x14ac:dyDescent="0.5">
      <c r="A30" s="1" t="s">
        <v>142</v>
      </c>
      <c r="B30" s="1">
        <v>253165.89902800001</v>
      </c>
      <c r="C30" s="1">
        <v>81013087689</v>
      </c>
      <c r="D30" s="1">
        <v>241826.437481</v>
      </c>
      <c r="E30" s="1">
        <v>77384459994</v>
      </c>
      <c r="F30" s="1">
        <f t="shared" si="0"/>
        <v>0.95520936433221892</v>
      </c>
      <c r="G30" s="1">
        <v>192418.53930199999</v>
      </c>
      <c r="H30" s="1">
        <v>123147865153</v>
      </c>
      <c r="I30" s="1">
        <v>181300.73895</v>
      </c>
      <c r="J30" s="1">
        <v>116032472928</v>
      </c>
      <c r="K30" s="1">
        <f t="shared" si="1"/>
        <v>0.94222074238834941</v>
      </c>
    </row>
    <row r="31" spans="1:11" x14ac:dyDescent="0.5">
      <c r="A31" s="1" t="s">
        <v>143</v>
      </c>
      <c r="B31" s="1">
        <v>655869.55762800004</v>
      </c>
      <c r="C31" s="1">
        <v>209878258441</v>
      </c>
      <c r="D31" s="1">
        <v>661964.80244999996</v>
      </c>
      <c r="E31" s="1">
        <v>211828736784</v>
      </c>
      <c r="F31" s="1">
        <f t="shared" si="0"/>
        <v>1.0092933796834811</v>
      </c>
      <c r="G31" s="1">
        <v>698790.070725</v>
      </c>
      <c r="H31" s="1">
        <v>447225645264</v>
      </c>
      <c r="I31" s="1">
        <v>705642.58019400004</v>
      </c>
      <c r="J31" s="1">
        <v>451611251324</v>
      </c>
      <c r="K31" s="1">
        <f t="shared" si="1"/>
        <v>1.0098062490522233</v>
      </c>
    </row>
    <row r="32" spans="1:11" x14ac:dyDescent="0.5">
      <c r="A32" s="1" t="s">
        <v>144</v>
      </c>
      <c r="B32" s="1">
        <v>68246.227274999997</v>
      </c>
      <c r="C32" s="1">
        <v>21838792728</v>
      </c>
      <c r="D32" s="1">
        <v>71905.931530999995</v>
      </c>
      <c r="E32" s="1">
        <v>23009898090</v>
      </c>
      <c r="F32" s="1">
        <f t="shared" si="0"/>
        <v>1.053625004668802</v>
      </c>
      <c r="G32" s="1">
        <v>66633.839619999999</v>
      </c>
      <c r="H32" s="1">
        <v>42645657357</v>
      </c>
      <c r="I32" s="1">
        <v>70585.165852999999</v>
      </c>
      <c r="J32" s="1">
        <v>45174506146</v>
      </c>
      <c r="K32" s="1">
        <f t="shared" si="1"/>
        <v>1.0592990927031614</v>
      </c>
    </row>
    <row r="33" spans="1:11" x14ac:dyDescent="0.5">
      <c r="A33" s="1" t="s">
        <v>145</v>
      </c>
      <c r="B33" s="1">
        <v>251870.95406300001</v>
      </c>
      <c r="C33" s="1">
        <v>80598705300</v>
      </c>
      <c r="D33" s="1">
        <v>112732.97828700001</v>
      </c>
      <c r="E33" s="1">
        <v>36074553052</v>
      </c>
      <c r="F33" s="1">
        <f t="shared" si="0"/>
        <v>0.44758228953834078</v>
      </c>
      <c r="G33" s="1">
        <v>216645.79528300001</v>
      </c>
      <c r="H33" s="1">
        <v>138653308981</v>
      </c>
      <c r="I33" s="1">
        <v>106818.20253</v>
      </c>
      <c r="J33" s="1">
        <v>68363649619</v>
      </c>
      <c r="K33" s="1">
        <f t="shared" si="1"/>
        <v>0.49305458428235593</v>
      </c>
    </row>
    <row r="34" spans="1:11" x14ac:dyDescent="0.5">
      <c r="A34" s="1" t="s">
        <v>146</v>
      </c>
      <c r="B34" s="1">
        <v>1918305.260028</v>
      </c>
      <c r="C34" s="1">
        <v>613857683209</v>
      </c>
      <c r="D34" s="1">
        <v>1917889.742106</v>
      </c>
      <c r="E34" s="1">
        <v>613724717474</v>
      </c>
      <c r="F34" s="1">
        <f t="shared" si="0"/>
        <v>0.99978339322185417</v>
      </c>
      <c r="G34" s="1">
        <v>1917154.8533379999</v>
      </c>
      <c r="H34" s="1">
        <v>1226979106136</v>
      </c>
      <c r="I34" s="1">
        <v>1916794.047095</v>
      </c>
      <c r="J34" s="1">
        <v>1226748190141</v>
      </c>
      <c r="K34" s="1">
        <f t="shared" si="1"/>
        <v>0.99981180120032587</v>
      </c>
    </row>
    <row r="35" spans="1:11" x14ac:dyDescent="0.5">
      <c r="A35" s="1" t="s">
        <v>147</v>
      </c>
      <c r="B35" s="1">
        <v>14.807947</v>
      </c>
      <c r="C35" s="1">
        <v>4738543</v>
      </c>
      <c r="D35" s="1">
        <v>14.773766</v>
      </c>
      <c r="E35" s="1">
        <v>4727605</v>
      </c>
      <c r="F35" s="1">
        <f t="shared" si="0"/>
        <v>0.99769169552750714</v>
      </c>
      <c r="G35" s="1">
        <v>14.232964000000001</v>
      </c>
      <c r="H35" s="1">
        <v>9109097</v>
      </c>
      <c r="I35" s="1">
        <v>14.118494999999999</v>
      </c>
      <c r="J35" s="1">
        <v>9035837</v>
      </c>
      <c r="K35" s="1">
        <f t="shared" si="1"/>
        <v>0.99195749040766612</v>
      </c>
    </row>
    <row r="36" spans="1:11" x14ac:dyDescent="0.5">
      <c r="A36" s="1" t="s">
        <v>150</v>
      </c>
      <c r="B36" s="1">
        <f>B5+B6+B9+B10</f>
        <v>3149.0729250000004</v>
      </c>
      <c r="C36" s="1">
        <f t="shared" ref="C36:J36" si="2">C5+C6+C9+C10</f>
        <v>1007703336</v>
      </c>
      <c r="D36" s="1">
        <f t="shared" si="2"/>
        <v>3023.8554160000003</v>
      </c>
      <c r="E36" s="1">
        <f t="shared" si="2"/>
        <v>967633733</v>
      </c>
      <c r="F36" s="1">
        <f t="shared" si="0"/>
        <v>0.96023670700639618</v>
      </c>
      <c r="G36" s="1">
        <f t="shared" si="2"/>
        <v>3131.285554</v>
      </c>
      <c r="H36" s="1">
        <f t="shared" si="2"/>
        <v>2004022754</v>
      </c>
      <c r="I36" s="1">
        <f t="shared" si="2"/>
        <v>3068.2580929999999</v>
      </c>
      <c r="J36" s="1">
        <f t="shared" si="2"/>
        <v>1963685180</v>
      </c>
      <c r="K36" s="1">
        <f t="shared" si="1"/>
        <v>0.97987169860248002</v>
      </c>
    </row>
    <row r="37" spans="1:11" x14ac:dyDescent="0.5">
      <c r="A37" s="1" t="s">
        <v>151</v>
      </c>
      <c r="B37" s="1">
        <f>B8+B12</f>
        <v>173666.42481</v>
      </c>
      <c r="C37" s="1">
        <f t="shared" ref="C37:J37" si="3">C8+C12</f>
        <v>55573255939</v>
      </c>
      <c r="D37" s="1">
        <f t="shared" si="3"/>
        <v>170056.111691</v>
      </c>
      <c r="E37" s="1">
        <f t="shared" si="3"/>
        <v>54417955741</v>
      </c>
      <c r="F37" s="1">
        <f t="shared" si="0"/>
        <v>0.97921121988482884</v>
      </c>
      <c r="G37" s="1">
        <f t="shared" si="3"/>
        <v>168460.89055800001</v>
      </c>
      <c r="H37" s="1">
        <f t="shared" si="3"/>
        <v>107814969957</v>
      </c>
      <c r="I37" s="1">
        <f t="shared" si="3"/>
        <v>165609.864703</v>
      </c>
      <c r="J37" s="1">
        <f t="shared" si="3"/>
        <v>105990313410</v>
      </c>
      <c r="K37" s="1">
        <f t="shared" si="1"/>
        <v>0.98307603714282232</v>
      </c>
    </row>
    <row r="38" spans="1:11" x14ac:dyDescent="0.5">
      <c r="B38" s="17"/>
      <c r="C38" s="17"/>
      <c r="D38" s="17"/>
      <c r="E38" s="17"/>
      <c r="F38" s="17"/>
      <c r="G38" s="17"/>
      <c r="H38" s="17"/>
      <c r="I38" s="17"/>
      <c r="J38" s="17"/>
    </row>
    <row r="39" spans="1:11" x14ac:dyDescent="0.5">
      <c r="A39" s="1" t="s">
        <v>162</v>
      </c>
    </row>
    <row r="41" spans="1:11" s="15" customFormat="1" x14ac:dyDescent="0.5">
      <c r="A41" s="14"/>
    </row>
    <row r="42" spans="1:1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workbookViewId="0">
      <selection activeCell="A45" sqref="A45"/>
    </sheetView>
  </sheetViews>
  <sheetFormatPr defaultColWidth="10.8125" defaultRowHeight="15.75" x14ac:dyDescent="0.5"/>
  <cols>
    <col min="1" max="1" width="38.5" style="1" customWidth="1"/>
    <col min="2" max="2" width="11" style="1" bestFit="1" customWidth="1"/>
    <col min="3" max="3" width="18.8125" style="1" bestFit="1" customWidth="1"/>
    <col min="4" max="4" width="11" style="1" bestFit="1" customWidth="1"/>
    <col min="5" max="5" width="18.8125" style="1" bestFit="1" customWidth="1"/>
    <col min="6" max="6" width="9.1875" style="1" customWidth="1"/>
    <col min="7" max="7" width="11" style="1" bestFit="1" customWidth="1"/>
    <col min="8" max="8" width="18.8125" style="1" bestFit="1" customWidth="1"/>
    <col min="9" max="9" width="11" style="1" bestFit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18" t="s">
        <v>121</v>
      </c>
      <c r="C1" s="18"/>
      <c r="D1" s="18"/>
      <c r="E1" s="18"/>
      <c r="F1" s="11"/>
      <c r="G1" s="18" t="s">
        <v>124</v>
      </c>
      <c r="H1" s="18"/>
      <c r="I1" s="18"/>
      <c r="J1" s="18"/>
    </row>
    <row r="2" spans="1:11" x14ac:dyDescent="0.5">
      <c r="B2" s="18" t="s">
        <v>120</v>
      </c>
      <c r="C2" s="18"/>
      <c r="D2" s="18" t="s">
        <v>63</v>
      </c>
      <c r="E2" s="18"/>
      <c r="F2" s="11" t="s">
        <v>131</v>
      </c>
      <c r="G2" s="18" t="s">
        <v>120</v>
      </c>
      <c r="H2" s="18"/>
      <c r="I2" s="18" t="s">
        <v>63</v>
      </c>
      <c r="J2" s="18"/>
      <c r="K2" s="11" t="s">
        <v>131</v>
      </c>
    </row>
    <row r="3" spans="1:11" x14ac:dyDescent="0.5">
      <c r="B3" s="12" t="s">
        <v>122</v>
      </c>
      <c r="C3" s="12" t="s">
        <v>123</v>
      </c>
      <c r="D3" s="12" t="s">
        <v>122</v>
      </c>
      <c r="E3" s="12" t="s">
        <v>123</v>
      </c>
      <c r="F3" s="12"/>
      <c r="G3" s="12" t="s">
        <v>122</v>
      </c>
      <c r="H3" s="12" t="s">
        <v>125</v>
      </c>
      <c r="I3" s="12" t="s">
        <v>122</v>
      </c>
      <c r="J3" s="12" t="s">
        <v>125</v>
      </c>
    </row>
    <row r="4" spans="1:11" x14ac:dyDescent="0.5">
      <c r="A4" s="1" t="s">
        <v>88</v>
      </c>
      <c r="B4" s="1">
        <v>152468.69897299999</v>
      </c>
      <c r="C4" s="1">
        <v>3049373979457</v>
      </c>
      <c r="D4" s="1">
        <v>141493.00481300001</v>
      </c>
      <c r="E4" s="1">
        <v>2829860096255</v>
      </c>
      <c r="F4" s="1">
        <f>E4/C4</f>
        <v>0.92801345958848624</v>
      </c>
      <c r="G4" s="1">
        <v>152233.53081900001</v>
      </c>
      <c r="H4" s="1">
        <v>6089341232771</v>
      </c>
      <c r="I4" s="1">
        <v>141623.38165699999</v>
      </c>
      <c r="J4" s="1">
        <v>5664935266288</v>
      </c>
      <c r="K4" s="1">
        <f>J4/H4</f>
        <v>0.93030346793525465</v>
      </c>
    </row>
    <row r="5" spans="1:11" hidden="1" x14ac:dyDescent="0.5">
      <c r="A5" s="1" t="s">
        <v>89</v>
      </c>
      <c r="B5" s="1">
        <v>66.469938999999997</v>
      </c>
      <c r="C5" s="1">
        <v>1329398788</v>
      </c>
      <c r="D5" s="1">
        <v>16.641660999999999</v>
      </c>
      <c r="E5" s="1">
        <v>332833221</v>
      </c>
      <c r="F5" s="1">
        <f t="shared" ref="F5:F39" si="0">E5/C5</f>
        <v>0.25036371629368448</v>
      </c>
      <c r="G5" s="1">
        <v>77.896812999999995</v>
      </c>
      <c r="H5" s="1">
        <v>3115872540</v>
      </c>
      <c r="I5" s="1">
        <v>27.694693000000001</v>
      </c>
      <c r="J5" s="1">
        <v>1107787729</v>
      </c>
      <c r="K5" s="1">
        <f t="shared" ref="K5:K39" si="1">J5/H5</f>
        <v>0.35553050222009402</v>
      </c>
    </row>
    <row r="6" spans="1:11" hidden="1" x14ac:dyDescent="0.5">
      <c r="A6" s="1" t="s">
        <v>90</v>
      </c>
      <c r="B6" s="1">
        <v>8.0563640000000003</v>
      </c>
      <c r="C6" s="1">
        <v>161127288</v>
      </c>
      <c r="D6" s="1">
        <v>4.1645050000000001</v>
      </c>
      <c r="E6" s="1">
        <v>83290099</v>
      </c>
      <c r="F6" s="1">
        <f t="shared" si="0"/>
        <v>0.51692112511693245</v>
      </c>
      <c r="G6" s="1">
        <v>8.4105760000000007</v>
      </c>
      <c r="H6" s="1">
        <v>336423037</v>
      </c>
      <c r="I6" s="1">
        <v>5.1402599999999996</v>
      </c>
      <c r="J6" s="1">
        <v>205610397</v>
      </c>
      <c r="K6" s="1">
        <f t="shared" si="1"/>
        <v>0.61116622343552529</v>
      </c>
    </row>
    <row r="7" spans="1:11" hidden="1" x14ac:dyDescent="0.5">
      <c r="A7" s="1" t="s">
        <v>91</v>
      </c>
      <c r="B7" s="1">
        <v>74.526302999999999</v>
      </c>
      <c r="C7" s="1">
        <v>1490526064</v>
      </c>
      <c r="D7" s="1">
        <v>20.806165</v>
      </c>
      <c r="E7" s="1">
        <v>416123309</v>
      </c>
      <c r="F7" s="1">
        <f t="shared" si="0"/>
        <v>0.27917882085421891</v>
      </c>
      <c r="G7" s="1">
        <v>86.307389999999998</v>
      </c>
      <c r="H7" s="1">
        <v>3452295594</v>
      </c>
      <c r="I7" s="1">
        <v>32.834952999999999</v>
      </c>
      <c r="J7" s="1">
        <v>1313398108</v>
      </c>
      <c r="K7" s="1">
        <f t="shared" si="1"/>
        <v>0.38044196165665878</v>
      </c>
    </row>
    <row r="8" spans="1:11" hidden="1" x14ac:dyDescent="0.5">
      <c r="A8" s="1" t="s">
        <v>92</v>
      </c>
      <c r="B8" s="1">
        <v>3929.3041830000002</v>
      </c>
      <c r="C8" s="1">
        <v>78586083661</v>
      </c>
      <c r="D8" s="1">
        <v>1394.659521</v>
      </c>
      <c r="E8" s="1">
        <v>27893190420</v>
      </c>
      <c r="F8" s="1">
        <f t="shared" si="0"/>
        <v>0.35493803890678655</v>
      </c>
      <c r="G8" s="1">
        <v>4357.5466589999996</v>
      </c>
      <c r="H8" s="1">
        <v>174301866361</v>
      </c>
      <c r="I8" s="1">
        <v>1930.9916900000001</v>
      </c>
      <c r="J8" s="1">
        <v>77239667610</v>
      </c>
      <c r="K8" s="1">
        <f t="shared" si="1"/>
        <v>0.4431373525859294</v>
      </c>
    </row>
    <row r="9" spans="1:11" hidden="1" x14ac:dyDescent="0.5">
      <c r="A9" s="1" t="s">
        <v>93</v>
      </c>
      <c r="B9" s="1">
        <v>4.6077789999999998</v>
      </c>
      <c r="C9" s="1">
        <v>92155579</v>
      </c>
      <c r="D9" s="1">
        <v>1.1367370000000001</v>
      </c>
      <c r="E9" s="1">
        <v>22734747</v>
      </c>
      <c r="F9" s="1">
        <f t="shared" si="0"/>
        <v>0.24669962737687318</v>
      </c>
      <c r="G9" s="1">
        <v>5.4087059999999996</v>
      </c>
      <c r="H9" s="1">
        <v>216348249</v>
      </c>
      <c r="I9" s="1">
        <v>2.2307969999999999</v>
      </c>
      <c r="J9" s="1">
        <v>89231868</v>
      </c>
      <c r="K9" s="1">
        <f t="shared" si="1"/>
        <v>0.41244552896751202</v>
      </c>
    </row>
    <row r="10" spans="1:11" hidden="1" x14ac:dyDescent="0.5">
      <c r="A10" s="1" t="s">
        <v>94</v>
      </c>
      <c r="B10" s="1">
        <v>4.1199999999999999E-4</v>
      </c>
      <c r="C10" s="1">
        <v>8249</v>
      </c>
      <c r="D10" s="1">
        <v>1.5699999999999999E-4</v>
      </c>
      <c r="E10" s="1">
        <v>3135</v>
      </c>
      <c r="F10" s="1">
        <f t="shared" si="0"/>
        <v>0.38004606618984121</v>
      </c>
      <c r="G10" s="1">
        <v>4.8299999999999998E-4</v>
      </c>
      <c r="H10" s="1">
        <v>19318</v>
      </c>
      <c r="I10" s="1">
        <v>2.4000000000000001E-4</v>
      </c>
      <c r="J10" s="1">
        <v>9581</v>
      </c>
      <c r="K10" s="1">
        <f t="shared" si="1"/>
        <v>0.49596231493943471</v>
      </c>
    </row>
    <row r="11" spans="1:11" hidden="1" x14ac:dyDescent="0.5">
      <c r="A11" s="1" t="s">
        <v>95</v>
      </c>
      <c r="B11" s="1">
        <v>4.6081890000000003</v>
      </c>
      <c r="C11" s="1">
        <v>92163777</v>
      </c>
      <c r="D11" s="1">
        <v>1.1368910000000001</v>
      </c>
      <c r="E11" s="1">
        <v>22737823</v>
      </c>
      <c r="F11" s="1">
        <f t="shared" si="0"/>
        <v>0.24671105872755192</v>
      </c>
      <c r="G11" s="1">
        <v>5.4091870000000002</v>
      </c>
      <c r="H11" s="1">
        <v>216367484</v>
      </c>
      <c r="I11" s="1">
        <v>2.2310340000000002</v>
      </c>
      <c r="J11" s="1">
        <v>89241358</v>
      </c>
      <c r="K11" s="1">
        <f t="shared" si="1"/>
        <v>0.41245272325669785</v>
      </c>
    </row>
    <row r="12" spans="1:11" hidden="1" x14ac:dyDescent="0.5">
      <c r="A12" s="1" t="s">
        <v>96</v>
      </c>
      <c r="B12" s="1">
        <v>316.52424100000002</v>
      </c>
      <c r="C12" s="1">
        <v>6330484823</v>
      </c>
      <c r="D12" s="1">
        <v>103.456891</v>
      </c>
      <c r="E12" s="1">
        <v>2069137811</v>
      </c>
      <c r="F12" s="1">
        <f t="shared" si="0"/>
        <v>0.32685297711833722</v>
      </c>
      <c r="G12" s="1">
        <v>359.53501299999999</v>
      </c>
      <c r="H12" s="1">
        <v>14381400538</v>
      </c>
      <c r="I12" s="1">
        <v>167.62600399999999</v>
      </c>
      <c r="J12" s="1">
        <v>6705040169</v>
      </c>
      <c r="K12" s="1">
        <f t="shared" si="1"/>
        <v>0.46622998582671143</v>
      </c>
    </row>
    <row r="13" spans="1:11" x14ac:dyDescent="0.5">
      <c r="A13" s="12" t="s">
        <v>127</v>
      </c>
      <c r="B13" s="1">
        <f t="shared" ref="B13:E16" si="2">B5+B9</f>
        <v>71.07771799999999</v>
      </c>
      <c r="C13" s="1">
        <f t="shared" si="2"/>
        <v>1421554367</v>
      </c>
      <c r="D13" s="1">
        <f t="shared" si="2"/>
        <v>17.778397999999999</v>
      </c>
      <c r="E13" s="1">
        <f t="shared" si="2"/>
        <v>355567968</v>
      </c>
      <c r="F13" s="1">
        <f t="shared" si="0"/>
        <v>0.25012618317959834</v>
      </c>
      <c r="G13" s="1">
        <f t="shared" ref="G13:J16" si="3">G5+G9</f>
        <v>83.30551899999999</v>
      </c>
      <c r="H13" s="1">
        <f t="shared" si="3"/>
        <v>3332220789</v>
      </c>
      <c r="I13" s="1">
        <f t="shared" si="3"/>
        <v>29.92549</v>
      </c>
      <c r="J13" s="1">
        <f t="shared" si="3"/>
        <v>1197019597</v>
      </c>
      <c r="K13" s="1">
        <f t="shared" si="1"/>
        <v>0.35922577548026935</v>
      </c>
    </row>
    <row r="14" spans="1:11" x14ac:dyDescent="0.5">
      <c r="A14" s="12" t="s">
        <v>128</v>
      </c>
      <c r="B14" s="1">
        <f t="shared" si="2"/>
        <v>8.056776000000001</v>
      </c>
      <c r="C14" s="1">
        <f t="shared" si="2"/>
        <v>161135537</v>
      </c>
      <c r="D14" s="1">
        <f t="shared" si="2"/>
        <v>4.1646619999999999</v>
      </c>
      <c r="E14" s="1">
        <f t="shared" si="2"/>
        <v>83293234</v>
      </c>
      <c r="F14" s="1">
        <f t="shared" si="0"/>
        <v>0.51691411808184806</v>
      </c>
      <c r="G14" s="1">
        <f t="shared" si="3"/>
        <v>8.4110589999999998</v>
      </c>
      <c r="H14" s="1">
        <f t="shared" si="3"/>
        <v>336442355</v>
      </c>
      <c r="I14" s="1">
        <f t="shared" si="3"/>
        <v>5.1404999999999994</v>
      </c>
      <c r="J14" s="1">
        <f t="shared" si="3"/>
        <v>205619978</v>
      </c>
      <c r="K14" s="1">
        <f t="shared" si="1"/>
        <v>0.61115960860516505</v>
      </c>
    </row>
    <row r="15" spans="1:11" x14ac:dyDescent="0.5">
      <c r="A15" s="12" t="s">
        <v>129</v>
      </c>
      <c r="B15" s="1">
        <f t="shared" si="2"/>
        <v>79.134491999999995</v>
      </c>
      <c r="C15" s="1">
        <f t="shared" si="2"/>
        <v>1582689841</v>
      </c>
      <c r="D15" s="1">
        <f t="shared" si="2"/>
        <v>21.943055999999999</v>
      </c>
      <c r="E15" s="1">
        <f t="shared" si="2"/>
        <v>438861132</v>
      </c>
      <c r="F15" s="1">
        <f t="shared" si="0"/>
        <v>0.27728814618707093</v>
      </c>
      <c r="G15" s="1">
        <f t="shared" si="3"/>
        <v>91.716577000000001</v>
      </c>
      <c r="H15" s="1">
        <f t="shared" si="3"/>
        <v>3668663078</v>
      </c>
      <c r="I15" s="1">
        <f t="shared" si="3"/>
        <v>35.065987</v>
      </c>
      <c r="J15" s="1">
        <f t="shared" si="3"/>
        <v>1402639466</v>
      </c>
      <c r="K15" s="1">
        <f t="shared" si="1"/>
        <v>0.38232986681476888</v>
      </c>
    </row>
    <row r="16" spans="1:11" x14ac:dyDescent="0.5">
      <c r="A16" s="12" t="s">
        <v>130</v>
      </c>
      <c r="B16" s="1">
        <f t="shared" si="2"/>
        <v>4245.8284240000003</v>
      </c>
      <c r="C16" s="1">
        <f t="shared" si="2"/>
        <v>84916568484</v>
      </c>
      <c r="D16" s="1">
        <f t="shared" si="2"/>
        <v>1498.1164120000001</v>
      </c>
      <c r="E16" s="1">
        <f t="shared" si="2"/>
        <v>29962328231</v>
      </c>
      <c r="F16" s="1">
        <f t="shared" si="0"/>
        <v>0.35284431255186094</v>
      </c>
      <c r="G16" s="1">
        <f t="shared" si="3"/>
        <v>4717.0816719999993</v>
      </c>
      <c r="H16" s="1">
        <f t="shared" si="3"/>
        <v>188683266899</v>
      </c>
      <c r="I16" s="1">
        <f t="shared" si="3"/>
        <v>2098.617694</v>
      </c>
      <c r="J16" s="1">
        <f t="shared" si="3"/>
        <v>83944707779</v>
      </c>
      <c r="K16" s="1">
        <f t="shared" si="1"/>
        <v>0.44489746843282424</v>
      </c>
    </row>
    <row r="17" spans="1:11" x14ac:dyDescent="0.5">
      <c r="A17" s="1" t="s">
        <v>97</v>
      </c>
      <c r="B17" s="1">
        <v>116.723394</v>
      </c>
      <c r="C17" s="1">
        <v>2334467886</v>
      </c>
      <c r="D17" s="1">
        <v>8.3049189999999999</v>
      </c>
      <c r="E17" s="1">
        <v>166098379</v>
      </c>
      <c r="F17" s="1">
        <f t="shared" si="0"/>
        <v>7.1150423613066574E-2</v>
      </c>
      <c r="G17" s="1">
        <v>130.90129200000001</v>
      </c>
      <c r="H17" s="1">
        <v>5236051678</v>
      </c>
      <c r="I17" s="1">
        <v>10.902760000000001</v>
      </c>
      <c r="J17" s="1">
        <v>436110389</v>
      </c>
      <c r="K17" s="1">
        <f t="shared" si="1"/>
        <v>8.328993215104781E-2</v>
      </c>
    </row>
    <row r="18" spans="1:11" x14ac:dyDescent="0.5">
      <c r="A18" s="1" t="s">
        <v>98</v>
      </c>
      <c r="B18" s="1">
        <v>7.1100000000000004E-4</v>
      </c>
      <c r="C18" s="1">
        <v>14211</v>
      </c>
      <c r="D18" s="1">
        <v>0.33584599999999998</v>
      </c>
      <c r="E18" s="1">
        <v>6716923</v>
      </c>
      <c r="F18" s="1">
        <f t="shared" si="0"/>
        <v>472.6566040391246</v>
      </c>
      <c r="G18" s="1">
        <v>2.4800000000000001E-4</v>
      </c>
      <c r="H18" s="1">
        <v>9920</v>
      </c>
      <c r="I18" s="1">
        <v>0.74716000000000005</v>
      </c>
      <c r="J18" s="1">
        <v>29886397</v>
      </c>
      <c r="K18" s="1">
        <f t="shared" si="1"/>
        <v>3012.741633064516</v>
      </c>
    </row>
    <row r="19" spans="1:11" x14ac:dyDescent="0.5">
      <c r="A19" s="1" t="s">
        <v>99</v>
      </c>
      <c r="B19" s="1">
        <v>116.72410499999999</v>
      </c>
      <c r="C19" s="1">
        <v>2334482092</v>
      </c>
      <c r="D19" s="1">
        <v>8.640765</v>
      </c>
      <c r="E19" s="1">
        <v>172815295</v>
      </c>
      <c r="F19" s="1">
        <f t="shared" si="0"/>
        <v>7.4027252379539776E-2</v>
      </c>
      <c r="G19" s="1">
        <v>130.90154100000001</v>
      </c>
      <c r="H19" s="1">
        <v>5236061628</v>
      </c>
      <c r="I19" s="1">
        <v>11.64992</v>
      </c>
      <c r="J19" s="1">
        <v>465996807</v>
      </c>
      <c r="K19" s="1">
        <f t="shared" si="1"/>
        <v>8.8997578735144717E-2</v>
      </c>
    </row>
    <row r="20" spans="1:11" x14ac:dyDescent="0.5">
      <c r="A20" s="1" t="s">
        <v>100</v>
      </c>
      <c r="B20" s="1">
        <v>5488.4649419999996</v>
      </c>
      <c r="C20" s="1">
        <v>109769298843</v>
      </c>
      <c r="D20" s="1">
        <v>803.73130300000003</v>
      </c>
      <c r="E20" s="1">
        <v>16074626066</v>
      </c>
      <c r="F20" s="1">
        <f t="shared" si="0"/>
        <v>0.14644009058481</v>
      </c>
      <c r="G20" s="1">
        <v>6131.9143439999998</v>
      </c>
      <c r="H20" s="1">
        <v>245276573758</v>
      </c>
      <c r="I20" s="1">
        <v>967.763327</v>
      </c>
      <c r="J20" s="1">
        <v>38710533076</v>
      </c>
      <c r="K20" s="1">
        <f t="shared" si="1"/>
        <v>0.157824012635603</v>
      </c>
    </row>
    <row r="21" spans="1:11" x14ac:dyDescent="0.5">
      <c r="A21" s="1" t="s">
        <v>101</v>
      </c>
      <c r="B21" s="1">
        <v>34464.149019999997</v>
      </c>
      <c r="C21" s="1">
        <v>689282980408</v>
      </c>
      <c r="D21" s="1">
        <v>31774.131552999999</v>
      </c>
      <c r="E21" s="1">
        <v>635482631053</v>
      </c>
      <c r="F21" s="1">
        <f t="shared" si="0"/>
        <v>0.92194737011618288</v>
      </c>
      <c r="G21" s="1">
        <v>36120.756615999999</v>
      </c>
      <c r="H21" s="1">
        <v>1444830264642</v>
      </c>
      <c r="I21" s="1">
        <v>33356.031577000002</v>
      </c>
      <c r="J21" s="1">
        <v>1334241263075</v>
      </c>
      <c r="K21" s="1">
        <f t="shared" si="1"/>
        <v>0.92345882815902824</v>
      </c>
    </row>
    <row r="22" spans="1:11" x14ac:dyDescent="0.5">
      <c r="A22" s="1" t="s">
        <v>102</v>
      </c>
      <c r="B22" s="1">
        <v>24379.468849000001</v>
      </c>
      <c r="C22" s="1">
        <v>487589376973</v>
      </c>
      <c r="D22" s="1">
        <v>22460.20264</v>
      </c>
      <c r="E22" s="1">
        <v>449204052792</v>
      </c>
      <c r="F22" s="1">
        <f t="shared" si="0"/>
        <v>0.92127530665393154</v>
      </c>
      <c r="G22" s="1">
        <v>25729.875088000001</v>
      </c>
      <c r="H22" s="1">
        <v>1029195003537</v>
      </c>
      <c r="I22" s="1">
        <v>23849.991839999999</v>
      </c>
      <c r="J22" s="1">
        <v>953999673619</v>
      </c>
      <c r="K22" s="1">
        <f t="shared" si="1"/>
        <v>0.92693772350275827</v>
      </c>
    </row>
    <row r="23" spans="1:11" x14ac:dyDescent="0.5">
      <c r="A23" s="1" t="s">
        <v>103</v>
      </c>
      <c r="B23" s="1">
        <v>3455.6440539999999</v>
      </c>
      <c r="C23" s="1">
        <v>69112881077</v>
      </c>
      <c r="D23" s="1">
        <v>3457.5220960000001</v>
      </c>
      <c r="E23" s="1">
        <v>69150441912</v>
      </c>
      <c r="F23" s="1">
        <f t="shared" si="0"/>
        <v>1.0005434708322773</v>
      </c>
      <c r="G23" s="1">
        <v>3522.5521939999999</v>
      </c>
      <c r="H23" s="1">
        <v>140902087755</v>
      </c>
      <c r="I23" s="1">
        <v>3512.2404499999998</v>
      </c>
      <c r="J23" s="1">
        <v>140489617996</v>
      </c>
      <c r="K23" s="1">
        <f t="shared" si="1"/>
        <v>0.99707264976997922</v>
      </c>
    </row>
    <row r="24" spans="1:11" x14ac:dyDescent="0.5">
      <c r="A24" s="1" t="s">
        <v>104</v>
      </c>
      <c r="B24" s="1">
        <v>107058.72343300001</v>
      </c>
      <c r="C24" s="1">
        <v>2141174468658</v>
      </c>
      <c r="D24" s="1">
        <v>104683.01109099999</v>
      </c>
      <c r="E24" s="1">
        <v>2093660221826</v>
      </c>
      <c r="F24" s="1">
        <f t="shared" si="0"/>
        <v>0.97780925957809506</v>
      </c>
      <c r="G24" s="1">
        <v>107182.51695</v>
      </c>
      <c r="H24" s="1">
        <v>4287300678008</v>
      </c>
      <c r="I24" s="1">
        <v>104904.28589699999</v>
      </c>
      <c r="J24" s="1">
        <v>4196171435877</v>
      </c>
      <c r="K24" s="1">
        <f t="shared" si="1"/>
        <v>0.97874437811221082</v>
      </c>
    </row>
    <row r="25" spans="1:11" x14ac:dyDescent="0.5">
      <c r="A25" s="1" t="s">
        <v>105</v>
      </c>
      <c r="B25" s="1">
        <v>34600.249135999999</v>
      </c>
      <c r="C25" s="1">
        <v>692004982718</v>
      </c>
      <c r="D25" s="1">
        <v>31649.669376999998</v>
      </c>
      <c r="E25" s="1">
        <v>632993387535</v>
      </c>
      <c r="F25" s="1">
        <f t="shared" si="0"/>
        <v>0.91472374237650844</v>
      </c>
      <c r="G25" s="1">
        <v>36031.507416</v>
      </c>
      <c r="H25" s="1">
        <v>1441260296658</v>
      </c>
      <c r="I25" s="1">
        <v>33232.984080000002</v>
      </c>
      <c r="J25" s="1">
        <v>1329319363182</v>
      </c>
      <c r="K25" s="1">
        <f t="shared" si="1"/>
        <v>0.9223312168276826</v>
      </c>
    </row>
    <row r="26" spans="1:11" x14ac:dyDescent="0.5">
      <c r="A26" s="1" t="s">
        <v>106</v>
      </c>
      <c r="B26" s="1">
        <v>16321.951791</v>
      </c>
      <c r="C26" s="1">
        <v>326439035819</v>
      </c>
      <c r="D26" s="1">
        <v>14090.825035</v>
      </c>
      <c r="E26" s="1">
        <v>281816500700</v>
      </c>
      <c r="F26" s="1">
        <f t="shared" si="0"/>
        <v>0.8633051497439731</v>
      </c>
      <c r="G26" s="1">
        <v>17218.125112999998</v>
      </c>
      <c r="H26" s="1">
        <v>688725004506</v>
      </c>
      <c r="I26" s="1">
        <v>15069.622756000001</v>
      </c>
      <c r="J26" s="1">
        <v>602784910244</v>
      </c>
      <c r="K26" s="1">
        <f t="shared" si="1"/>
        <v>0.8752185651751645</v>
      </c>
    </row>
    <row r="27" spans="1:11" x14ac:dyDescent="0.5">
      <c r="A27" s="1" t="s">
        <v>107</v>
      </c>
      <c r="B27" s="1">
        <v>3234.1524359999999</v>
      </c>
      <c r="C27" s="1">
        <v>64683048729</v>
      </c>
      <c r="D27" s="1">
        <v>3221.697529</v>
      </c>
      <c r="E27" s="1">
        <v>64433950589</v>
      </c>
      <c r="F27" s="1">
        <f t="shared" si="0"/>
        <v>0.99614894249892838</v>
      </c>
      <c r="G27" s="1">
        <v>3295.7749680000002</v>
      </c>
      <c r="H27" s="1">
        <v>131830998707</v>
      </c>
      <c r="I27" s="1">
        <v>3279.6023519999999</v>
      </c>
      <c r="J27" s="1">
        <v>131184094071</v>
      </c>
      <c r="K27" s="1">
        <f t="shared" si="1"/>
        <v>0.9950929247116016</v>
      </c>
    </row>
    <row r="28" spans="1:11" x14ac:dyDescent="0.5">
      <c r="A28" s="1" t="s">
        <v>108</v>
      </c>
      <c r="B28" s="1">
        <v>42862.719188000003</v>
      </c>
      <c r="C28" s="1">
        <v>857254383751</v>
      </c>
      <c r="D28" s="1">
        <v>40201.949702999998</v>
      </c>
      <c r="E28" s="1">
        <v>804038994066</v>
      </c>
      <c r="F28" s="1">
        <f t="shared" si="0"/>
        <v>0.9379234557516628</v>
      </c>
      <c r="G28" s="1">
        <v>43441.515655000003</v>
      </c>
      <c r="H28" s="1">
        <v>1737660626190</v>
      </c>
      <c r="I28" s="1">
        <v>40789.026121000003</v>
      </c>
      <c r="J28" s="1">
        <v>1631561044835</v>
      </c>
      <c r="K28" s="1">
        <f t="shared" si="1"/>
        <v>0.93894113743738661</v>
      </c>
    </row>
    <row r="29" spans="1:11" x14ac:dyDescent="0.5">
      <c r="A29" s="1" t="s">
        <v>109</v>
      </c>
      <c r="B29" s="1">
        <v>11147.194020999999</v>
      </c>
      <c r="C29" s="1">
        <v>222943880417</v>
      </c>
      <c r="D29" s="1">
        <v>10846.882887</v>
      </c>
      <c r="E29" s="1">
        <v>216937657742</v>
      </c>
      <c r="F29" s="1">
        <f t="shared" si="0"/>
        <v>0.97305948625382399</v>
      </c>
      <c r="G29" s="1">
        <v>12012.651760000001</v>
      </c>
      <c r="H29" s="1">
        <v>480506070405</v>
      </c>
      <c r="I29" s="1">
        <v>11945.142266999999</v>
      </c>
      <c r="J29" s="1">
        <v>477805690691</v>
      </c>
      <c r="K29" s="1">
        <f t="shared" si="1"/>
        <v>0.99438013402885017</v>
      </c>
    </row>
    <row r="30" spans="1:11" x14ac:dyDescent="0.5">
      <c r="A30" s="1" t="s">
        <v>110</v>
      </c>
      <c r="B30" s="1">
        <v>6664.9802970000001</v>
      </c>
      <c r="C30" s="1">
        <v>133299605941</v>
      </c>
      <c r="D30" s="1">
        <v>6525.1544709999998</v>
      </c>
      <c r="E30" s="1">
        <v>130503089418</v>
      </c>
      <c r="F30" s="1">
        <f t="shared" si="0"/>
        <v>0.97902081927955753</v>
      </c>
      <c r="G30" s="1">
        <v>7190.8975060000002</v>
      </c>
      <c r="H30" s="1">
        <v>287635900252</v>
      </c>
      <c r="I30" s="1">
        <v>7091.5965489999999</v>
      </c>
      <c r="J30" s="1">
        <v>283663861952</v>
      </c>
      <c r="K30" s="1">
        <f t="shared" si="1"/>
        <v>0.98619074219692304</v>
      </c>
    </row>
    <row r="31" spans="1:11" x14ac:dyDescent="0.5">
      <c r="A31" s="1" t="s">
        <v>111</v>
      </c>
      <c r="B31" s="1">
        <v>6711.2193699999998</v>
      </c>
      <c r="C31" s="1">
        <v>134224387404</v>
      </c>
      <c r="D31" s="1">
        <v>6664.5595270000003</v>
      </c>
      <c r="E31" s="1">
        <v>133291190532</v>
      </c>
      <c r="F31" s="1">
        <f t="shared" si="0"/>
        <v>0.99304748645124241</v>
      </c>
      <c r="G31" s="1">
        <v>7275.131848</v>
      </c>
      <c r="H31" s="1">
        <v>291005273927</v>
      </c>
      <c r="I31" s="1">
        <v>7364.8490949999996</v>
      </c>
      <c r="J31" s="1">
        <v>294593963816</v>
      </c>
      <c r="K31" s="1">
        <f t="shared" si="1"/>
        <v>1.0123320441604788</v>
      </c>
    </row>
    <row r="32" spans="1:11" x14ac:dyDescent="0.5">
      <c r="A32" s="1" t="s">
        <v>112</v>
      </c>
      <c r="B32" s="1">
        <v>2740.6869350000002</v>
      </c>
      <c r="C32" s="1">
        <v>54813738700</v>
      </c>
      <c r="D32" s="1">
        <v>2759.7765239999999</v>
      </c>
      <c r="E32" s="1">
        <v>55195530480</v>
      </c>
      <c r="F32" s="1">
        <f t="shared" si="0"/>
        <v>1.0069652570515135</v>
      </c>
      <c r="G32" s="1">
        <v>3106.75153</v>
      </c>
      <c r="H32" s="1">
        <v>124270061208</v>
      </c>
      <c r="I32" s="1">
        <v>3190.4241010000001</v>
      </c>
      <c r="J32" s="1">
        <v>127616964046</v>
      </c>
      <c r="K32" s="1">
        <f t="shared" si="1"/>
        <v>1.0269324952886121</v>
      </c>
    </row>
    <row r="33" spans="1:11" x14ac:dyDescent="0.5">
      <c r="A33" s="1" t="s">
        <v>113</v>
      </c>
      <c r="B33" s="1">
        <v>1099.818561</v>
      </c>
      <c r="C33" s="1">
        <v>21996371225</v>
      </c>
      <c r="D33" s="1">
        <v>1225.3812889999999</v>
      </c>
      <c r="E33" s="1">
        <v>24507625775</v>
      </c>
      <c r="F33" s="1">
        <f t="shared" si="0"/>
        <v>1.1141667652501623</v>
      </c>
      <c r="G33" s="1">
        <v>1398.6561400000001</v>
      </c>
      <c r="H33" s="1">
        <v>55946245615</v>
      </c>
      <c r="I33" s="1">
        <v>1569.785852</v>
      </c>
      <c r="J33" s="1">
        <v>62791434090</v>
      </c>
      <c r="K33" s="1">
        <f t="shared" si="1"/>
        <v>1.122352955050923</v>
      </c>
    </row>
    <row r="34" spans="1:11" x14ac:dyDescent="0.5">
      <c r="A34" s="1" t="s">
        <v>114</v>
      </c>
      <c r="B34" s="1">
        <v>22883.304520999998</v>
      </c>
      <c r="C34" s="1">
        <v>457666090421</v>
      </c>
      <c r="D34" s="1">
        <v>21370.5566</v>
      </c>
      <c r="E34" s="1">
        <v>427411131998</v>
      </c>
      <c r="F34" s="1">
        <f t="shared" si="0"/>
        <v>0.93389294278899071</v>
      </c>
      <c r="G34" s="1">
        <v>24310.199990000001</v>
      </c>
      <c r="H34" s="1">
        <v>972407999618</v>
      </c>
      <c r="I34" s="1">
        <v>22723.309517999998</v>
      </c>
      <c r="J34" s="1">
        <v>908932380739</v>
      </c>
      <c r="K34" s="1">
        <f t="shared" si="1"/>
        <v>0.93472326543597373</v>
      </c>
    </row>
    <row r="35" spans="1:11" x14ac:dyDescent="0.5">
      <c r="A35" s="1" t="s">
        <v>115</v>
      </c>
      <c r="B35" s="1">
        <v>29627.186633000001</v>
      </c>
      <c r="C35" s="1">
        <v>592543732666</v>
      </c>
      <c r="D35" s="1">
        <v>30056.701709000001</v>
      </c>
      <c r="E35" s="1">
        <v>601134034179</v>
      </c>
      <c r="F35" s="1">
        <f t="shared" si="0"/>
        <v>1.0144973291242996</v>
      </c>
      <c r="G35" s="1">
        <v>28958.344798999999</v>
      </c>
      <c r="H35" s="1">
        <v>1158333791953</v>
      </c>
      <c r="I35" s="1">
        <v>29422.626961999998</v>
      </c>
      <c r="J35" s="1">
        <v>1176905078480</v>
      </c>
      <c r="K35" s="1">
        <f t="shared" si="1"/>
        <v>1.0160327589991898</v>
      </c>
    </row>
    <row r="36" spans="1:11" x14ac:dyDescent="0.5">
      <c r="A36" s="1" t="s">
        <v>116</v>
      </c>
      <c r="B36" s="1">
        <v>4099.5488509999996</v>
      </c>
      <c r="C36" s="1">
        <v>81990977027</v>
      </c>
      <c r="D36" s="1">
        <v>4198.0394120000001</v>
      </c>
      <c r="E36" s="1">
        <v>83960788237</v>
      </c>
      <c r="F36" s="1">
        <f t="shared" si="0"/>
        <v>1.0240247315183393</v>
      </c>
      <c r="G36" s="1">
        <v>4661.3943280000003</v>
      </c>
      <c r="H36" s="1">
        <v>186455773108</v>
      </c>
      <c r="I36" s="1">
        <v>5052.6572939999996</v>
      </c>
      <c r="J36" s="1">
        <v>202106291742</v>
      </c>
      <c r="K36" s="1">
        <f t="shared" si="1"/>
        <v>1.0839368949168167</v>
      </c>
    </row>
    <row r="37" spans="1:11" x14ac:dyDescent="0.5">
      <c r="A37" s="1" t="s">
        <v>117</v>
      </c>
      <c r="B37" s="1">
        <v>17632.958374000002</v>
      </c>
      <c r="C37" s="1">
        <v>352659167479</v>
      </c>
      <c r="D37" s="1">
        <v>2608.6957950000001</v>
      </c>
      <c r="E37" s="1">
        <v>52173915908</v>
      </c>
      <c r="F37" s="1">
        <f t="shared" si="0"/>
        <v>0.14794430634248812</v>
      </c>
      <c r="G37" s="1">
        <v>18002.192145000001</v>
      </c>
      <c r="H37" s="1">
        <v>720087685805</v>
      </c>
      <c r="I37" s="1">
        <v>2836.6660360000001</v>
      </c>
      <c r="J37" s="1">
        <v>113466641438</v>
      </c>
      <c r="K37" s="1">
        <f t="shared" si="1"/>
        <v>0.15757336734782992</v>
      </c>
    </row>
    <row r="38" spans="1:11" x14ac:dyDescent="0.5">
      <c r="A38" s="1" t="s">
        <v>118</v>
      </c>
      <c r="B38" s="1">
        <v>115739.22741199999</v>
      </c>
      <c r="C38" s="1">
        <v>2314784548239</v>
      </c>
      <c r="D38" s="1">
        <v>115742.41846</v>
      </c>
      <c r="E38" s="1">
        <v>2314848369201</v>
      </c>
      <c r="F38" s="1">
        <f t="shared" si="0"/>
        <v>1.0000275710160795</v>
      </c>
      <c r="G38" s="1">
        <v>115891.86399699999</v>
      </c>
      <c r="H38" s="1">
        <v>4635674559862</v>
      </c>
      <c r="I38" s="1">
        <v>115888.97012699999</v>
      </c>
      <c r="J38" s="1">
        <v>4635558805093</v>
      </c>
      <c r="K38" s="1">
        <f t="shared" si="1"/>
        <v>0.99997502957390449</v>
      </c>
    </row>
    <row r="39" spans="1:11" x14ac:dyDescent="0.5">
      <c r="A39" s="1" t="s">
        <v>119</v>
      </c>
      <c r="B39" s="1">
        <v>1.3684E-2</v>
      </c>
      <c r="C39" s="1">
        <v>273684</v>
      </c>
      <c r="D39" s="1">
        <v>6.6950000000000004E-3</v>
      </c>
      <c r="E39" s="1">
        <v>133892</v>
      </c>
      <c r="F39" s="1">
        <f t="shared" si="0"/>
        <v>0.48922114555472734</v>
      </c>
      <c r="G39" s="1">
        <v>1.1502999999999999E-2</v>
      </c>
      <c r="H39" s="1">
        <v>460126</v>
      </c>
      <c r="I39" s="1">
        <v>1.4097999999999999E-2</v>
      </c>
      <c r="J39" s="1">
        <v>563905</v>
      </c>
      <c r="K39" s="1">
        <f t="shared" si="1"/>
        <v>1.2255447420923833</v>
      </c>
    </row>
    <row r="41" spans="1:11" s="15" customFormat="1" x14ac:dyDescent="0.5">
      <c r="A41" s="14" t="s">
        <v>132</v>
      </c>
      <c r="B41" s="15">
        <f>B20/B4</f>
        <v>3.5997322591254793E-2</v>
      </c>
      <c r="C41" s="15">
        <f t="shared" ref="C41:K41" si="4">C20/C4</f>
        <v>3.599732259227402E-2</v>
      </c>
      <c r="D41" s="15">
        <f t="shared" si="4"/>
        <v>5.6803606938889131E-3</v>
      </c>
      <c r="E41" s="15">
        <f t="shared" si="4"/>
        <v>5.680360696019196E-3</v>
      </c>
      <c r="F41" s="15">
        <f t="shared" si="4"/>
        <v>0.15779953304744812</v>
      </c>
      <c r="G41" s="15">
        <f t="shared" si="4"/>
        <v>4.0279656597406371E-2</v>
      </c>
      <c r="H41" s="15">
        <f t="shared" si="4"/>
        <v>4.0279656597005171E-2</v>
      </c>
      <c r="I41" s="15">
        <f t="shared" si="4"/>
        <v>6.8333584163654702E-3</v>
      </c>
      <c r="J41" s="15">
        <f t="shared" si="4"/>
        <v>6.8333584156497216E-3</v>
      </c>
      <c r="K41" s="15">
        <f t="shared" si="4"/>
        <v>0.16964788165939301</v>
      </c>
    </row>
    <row r="42" spans="1:11" s="15" customFormat="1" x14ac:dyDescent="0.5">
      <c r="A42" s="14" t="s">
        <v>133</v>
      </c>
      <c r="B42" s="15">
        <f>B16/B4</f>
        <v>2.78472135762887E-2</v>
      </c>
      <c r="C42" s="15">
        <f t="shared" ref="C42:K42" si="5">C16/C4</f>
        <v>2.7847213577627837E-2</v>
      </c>
      <c r="D42" s="15">
        <f t="shared" si="5"/>
        <v>1.0587918561627416E-2</v>
      </c>
      <c r="E42" s="15">
        <f t="shared" si="5"/>
        <v>1.0587918558465755E-2</v>
      </c>
      <c r="F42" s="15">
        <f t="shared" si="5"/>
        <v>0.38021464980510572</v>
      </c>
      <c r="G42" s="15">
        <f t="shared" si="5"/>
        <v>3.098582583365575E-2</v>
      </c>
      <c r="H42" s="15">
        <f t="shared" si="5"/>
        <v>3.098582583671999E-2</v>
      </c>
      <c r="I42" s="15">
        <f t="shared" si="5"/>
        <v>1.4818299559338844E-2</v>
      </c>
      <c r="J42" s="15">
        <f t="shared" si="5"/>
        <v>1.4818299562671883E-2</v>
      </c>
      <c r="K42" s="15">
        <f t="shared" si="5"/>
        <v>0.4782283241620543</v>
      </c>
    </row>
  </sheetData>
  <mergeCells count="6">
    <mergeCell ref="B1:E1"/>
    <mergeCell ref="D2:E2"/>
    <mergeCell ref="B2:C2"/>
    <mergeCell ref="G1:J1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A21" sqref="A21"/>
    </sheetView>
  </sheetViews>
  <sheetFormatPr defaultColWidth="42.6875" defaultRowHeight="15.75" x14ac:dyDescent="0.5"/>
  <cols>
    <col min="1" max="1" width="43" style="3" customWidth="1"/>
    <col min="2" max="2" width="14" style="4" customWidth="1"/>
    <col min="3" max="3" width="20.6875" style="3" customWidth="1"/>
    <col min="4" max="4" width="13.8125" style="4" customWidth="1"/>
    <col min="5" max="5" width="20.8125" style="3" customWidth="1"/>
    <col min="6" max="6" width="15.6875" style="4" customWidth="1"/>
    <col min="7" max="7" width="19.6875" style="3" customWidth="1"/>
    <col min="8" max="16384" width="42.6875" style="3"/>
  </cols>
  <sheetData>
    <row r="1" spans="1:7" x14ac:dyDescent="0.5">
      <c r="A1" s="2" t="s">
        <v>40</v>
      </c>
    </row>
    <row r="2" spans="1:7" x14ac:dyDescent="0.5">
      <c r="A2" s="2"/>
      <c r="B2" s="19" t="s">
        <v>13</v>
      </c>
      <c r="C2" s="19"/>
      <c r="D2" s="19" t="s">
        <v>38</v>
      </c>
      <c r="E2" s="19"/>
      <c r="F2" s="19" t="s">
        <v>39</v>
      </c>
      <c r="G2" s="19"/>
    </row>
    <row r="3" spans="1:7" x14ac:dyDescent="0.5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5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5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5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5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5">
      <c r="F8" s="5"/>
    </row>
    <row r="9" spans="1:7" x14ac:dyDescent="0.5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5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5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5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5">
      <c r="F13" s="5"/>
    </row>
    <row r="14" spans="1:7" x14ac:dyDescent="0.5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5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5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5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5">
      <c r="F18" s="5"/>
    </row>
    <row r="19" spans="1:7" x14ac:dyDescent="0.5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5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5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5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5">
      <c r="F23" s="5"/>
    </row>
    <row r="24" spans="1:7" x14ac:dyDescent="0.5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5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5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5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5">
      <c r="F28" s="5"/>
    </row>
    <row r="29" spans="1:7" x14ac:dyDescent="0.5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5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5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5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5">
      <c r="F33" s="5"/>
    </row>
    <row r="34" spans="1:7" x14ac:dyDescent="0.5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5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5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5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5">
      <c r="F38" s="5"/>
    </row>
    <row r="39" spans="1:7" x14ac:dyDescent="0.5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5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5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5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5">
      <c r="F43" s="5"/>
    </row>
    <row r="44" spans="1:7" x14ac:dyDescent="0.5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5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5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5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5">
      <c r="F48" s="5"/>
    </row>
    <row r="49" spans="1:7" x14ac:dyDescent="0.5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5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5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5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5">
      <c r="F53" s="5"/>
    </row>
    <row r="54" spans="1:7" x14ac:dyDescent="0.5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5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5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5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5">
      <c r="F58" s="5"/>
    </row>
    <row r="60" spans="1:7" x14ac:dyDescent="0.5">
      <c r="A60" s="2" t="s">
        <v>41</v>
      </c>
    </row>
    <row r="61" spans="1:7" x14ac:dyDescent="0.5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5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5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5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5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5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5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5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5">
      <c r="C69" s="6"/>
      <c r="E69" s="6"/>
      <c r="G69" s="6"/>
    </row>
    <row r="70" spans="1:7" x14ac:dyDescent="0.5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5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5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5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5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5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5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8"/>
  <sheetViews>
    <sheetView workbookViewId="0">
      <selection activeCell="K67" sqref="K67"/>
    </sheetView>
  </sheetViews>
  <sheetFormatPr defaultColWidth="10.8125" defaultRowHeight="15.75" x14ac:dyDescent="0.5"/>
  <cols>
    <col min="1" max="1" width="37.3125" style="1" customWidth="1"/>
    <col min="2" max="2" width="14.3125" style="1" customWidth="1"/>
    <col min="3" max="3" width="19.6875" style="1" customWidth="1"/>
    <col min="4" max="4" width="14.1875" style="1" customWidth="1"/>
    <col min="5" max="5" width="18.8125" style="1" bestFit="1" customWidth="1"/>
    <col min="6" max="6" width="14.1875" style="1" customWidth="1"/>
    <col min="7" max="7" width="18.8125" style="1" customWidth="1"/>
    <col min="8" max="8" width="14.1875" style="1" customWidth="1"/>
    <col min="9" max="9" width="19.3125" style="1" customWidth="1"/>
    <col min="10" max="10" width="14" style="1" customWidth="1"/>
    <col min="11" max="11" width="19.3125" style="1" customWidth="1"/>
    <col min="12" max="12" width="13.8125" style="1" hidden="1" customWidth="1"/>
    <col min="13" max="13" width="19" style="1" hidden="1" customWidth="1"/>
    <col min="14" max="14" width="13.8125" style="1" customWidth="1"/>
    <col min="15" max="15" width="20.5" style="1" customWidth="1"/>
    <col min="16" max="16" width="14" style="1" customWidth="1"/>
    <col min="17" max="17" width="19" style="1" customWidth="1"/>
    <col min="18" max="16384" width="10.8125" style="1"/>
  </cols>
  <sheetData>
    <row r="1" spans="1:12" x14ac:dyDescent="0.5">
      <c r="B1" s="20" t="s">
        <v>63</v>
      </c>
      <c r="C1" s="20"/>
      <c r="D1" s="20" t="s">
        <v>64</v>
      </c>
      <c r="E1" s="20"/>
      <c r="F1" s="20" t="s">
        <v>65</v>
      </c>
      <c r="G1" s="20"/>
    </row>
    <row r="2" spans="1:12" x14ac:dyDescent="0.5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L2" s="1" t="s">
        <v>62</v>
      </c>
    </row>
    <row r="3" spans="1:12" x14ac:dyDescent="0.5">
      <c r="A3" s="9" t="s">
        <v>72</v>
      </c>
    </row>
    <row r="4" spans="1:12" x14ac:dyDescent="0.5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L4" s="1">
        <f t="shared" ref="L4:L12" si="1">G4/C4</f>
        <v>1.0037232360448329</v>
      </c>
    </row>
    <row r="5" spans="1:12" x14ac:dyDescent="0.5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L5" s="1">
        <f t="shared" si="1"/>
        <v>0.50888943784235352</v>
      </c>
    </row>
    <row r="6" spans="1:12" x14ac:dyDescent="0.5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L6" s="1">
        <f t="shared" si="1"/>
        <v>0.54562271790298444</v>
      </c>
    </row>
    <row r="7" spans="1:12" x14ac:dyDescent="0.5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L7" s="1">
        <f t="shared" si="1"/>
        <v>0.54550614881506287</v>
      </c>
    </row>
    <row r="8" spans="1:12" x14ac:dyDescent="0.5">
      <c r="A8" s="3"/>
      <c r="B8" s="7"/>
      <c r="D8" s="7"/>
      <c r="F8" s="7"/>
    </row>
    <row r="9" spans="1:12" x14ac:dyDescent="0.5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L9" s="1">
        <f t="shared" si="1"/>
        <v>0.55382311340761381</v>
      </c>
    </row>
    <row r="10" spans="1:12" x14ac:dyDescent="0.5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L10" s="1">
        <f t="shared" si="1"/>
        <v>17.808076190476189</v>
      </c>
    </row>
    <row r="11" spans="1:12" x14ac:dyDescent="0.5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L11" s="1">
        <f t="shared" si="1"/>
        <v>1.3414634146341464</v>
      </c>
    </row>
    <row r="12" spans="1:12" x14ac:dyDescent="0.5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L12" s="1">
        <f t="shared" si="1"/>
        <v>1.0555023710388396</v>
      </c>
    </row>
    <row r="13" spans="1:12" x14ac:dyDescent="0.5">
      <c r="A13" s="9" t="s">
        <v>66</v>
      </c>
    </row>
    <row r="14" spans="1:12" x14ac:dyDescent="0.5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2" x14ac:dyDescent="0.5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2" x14ac:dyDescent="0.5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5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5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5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5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5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5">
      <c r="B24" s="20" t="s">
        <v>63</v>
      </c>
      <c r="C24" s="20"/>
      <c r="D24" s="20" t="s">
        <v>64</v>
      </c>
      <c r="E24" s="20"/>
      <c r="F24" s="20" t="s">
        <v>65</v>
      </c>
      <c r="G24" s="20"/>
    </row>
    <row r="25" spans="1:7" x14ac:dyDescent="0.5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5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5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5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5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5">
      <c r="A30" s="3"/>
    </row>
    <row r="31" spans="1:7" x14ac:dyDescent="0.5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5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5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5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5">
      <c r="A36" s="9" t="s">
        <v>67</v>
      </c>
    </row>
    <row r="37" spans="1:7" x14ac:dyDescent="0.5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5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5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5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5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5">
      <c r="A42" s="3"/>
      <c r="C42" s="1" t="s">
        <v>68</v>
      </c>
      <c r="E42" s="1" t="s">
        <v>69</v>
      </c>
      <c r="G42" s="1" t="s">
        <v>70</v>
      </c>
    </row>
    <row r="43" spans="1:7" x14ac:dyDescent="0.5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5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5">
      <c r="A45" s="3" t="s">
        <v>18</v>
      </c>
      <c r="C45" s="1">
        <v>36</v>
      </c>
      <c r="E45" s="1">
        <v>36</v>
      </c>
      <c r="G45" s="1">
        <v>36</v>
      </c>
    </row>
    <row r="46" spans="1:7" x14ac:dyDescent="0.5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5">
      <c r="A47" s="3"/>
    </row>
    <row r="48" spans="1:7" x14ac:dyDescent="0.5">
      <c r="A48" s="9" t="s">
        <v>74</v>
      </c>
    </row>
    <row r="49" spans="1:19" x14ac:dyDescent="0.5">
      <c r="A49" s="1" t="s">
        <v>64</v>
      </c>
      <c r="C49" s="1" t="s">
        <v>68</v>
      </c>
      <c r="E49" s="1" t="s">
        <v>69</v>
      </c>
      <c r="G49" s="1" t="s">
        <v>70</v>
      </c>
    </row>
    <row r="50" spans="1:19" x14ac:dyDescent="0.5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9" x14ac:dyDescent="0.5">
      <c r="A51" s="1" t="s">
        <v>73</v>
      </c>
      <c r="C51" s="1">
        <v>267775344</v>
      </c>
      <c r="E51" s="1">
        <v>282166725</v>
      </c>
      <c r="G51" s="1">
        <v>300150254</v>
      </c>
    </row>
    <row r="52" spans="1:19" x14ac:dyDescent="0.5">
      <c r="A52" s="3" t="s">
        <v>1</v>
      </c>
      <c r="C52" s="1">
        <v>234927028</v>
      </c>
      <c r="E52" s="1">
        <v>159258654</v>
      </c>
      <c r="G52" s="1">
        <v>228684685</v>
      </c>
    </row>
    <row r="53" spans="1:19" x14ac:dyDescent="0.5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9" x14ac:dyDescent="0.5">
      <c r="C54" s="1" t="s">
        <v>68</v>
      </c>
      <c r="E54" s="1" t="s">
        <v>69</v>
      </c>
      <c r="G54" s="1" t="s">
        <v>70</v>
      </c>
    </row>
    <row r="55" spans="1:19" x14ac:dyDescent="0.5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9" x14ac:dyDescent="0.5">
      <c r="A56" s="3" t="s">
        <v>16</v>
      </c>
      <c r="C56" s="1">
        <v>96131410</v>
      </c>
      <c r="E56" s="1">
        <v>156266036</v>
      </c>
      <c r="G56" s="1">
        <v>129438461</v>
      </c>
    </row>
    <row r="57" spans="1:19" x14ac:dyDescent="0.5">
      <c r="A57" s="3" t="s">
        <v>17</v>
      </c>
      <c r="C57" s="1">
        <v>1647</v>
      </c>
      <c r="E57" s="1">
        <v>2073</v>
      </c>
      <c r="G57" s="1">
        <v>1720</v>
      </c>
    </row>
    <row r="58" spans="1:19" x14ac:dyDescent="0.5">
      <c r="A58" s="3" t="s">
        <v>3</v>
      </c>
      <c r="C58" s="1">
        <v>409185728</v>
      </c>
      <c r="E58" s="1">
        <v>401573373</v>
      </c>
      <c r="G58" s="1">
        <v>398384398</v>
      </c>
    </row>
    <row r="59" spans="1:19" x14ac:dyDescent="0.5">
      <c r="A59" s="3"/>
    </row>
    <row r="60" spans="1:19" x14ac:dyDescent="0.5">
      <c r="A60" s="2" t="s">
        <v>78</v>
      </c>
    </row>
    <row r="61" spans="1:19" x14ac:dyDescent="0.5">
      <c r="A61" s="3"/>
      <c r="B61" s="20" t="s">
        <v>76</v>
      </c>
      <c r="C61" s="20"/>
      <c r="D61" s="20"/>
      <c r="E61" s="20"/>
      <c r="F61" s="20" t="s">
        <v>77</v>
      </c>
      <c r="G61" s="20"/>
      <c r="H61" s="20"/>
      <c r="I61" s="20"/>
      <c r="J61" s="10"/>
      <c r="K61" s="10"/>
      <c r="L61" s="20" t="s">
        <v>79</v>
      </c>
      <c r="M61" s="20"/>
      <c r="N61" s="20"/>
      <c r="O61" s="20"/>
      <c r="P61" s="20"/>
      <c r="Q61" s="20"/>
    </row>
    <row r="62" spans="1:19" x14ac:dyDescent="0.5">
      <c r="B62" s="20" t="s">
        <v>75</v>
      </c>
      <c r="C62" s="20"/>
      <c r="D62" s="20" t="s">
        <v>64</v>
      </c>
      <c r="E62" s="20"/>
      <c r="F62" s="20" t="s">
        <v>75</v>
      </c>
      <c r="G62" s="20"/>
      <c r="H62" s="20" t="s">
        <v>64</v>
      </c>
      <c r="I62" s="20"/>
      <c r="J62" s="20" t="s">
        <v>85</v>
      </c>
      <c r="K62" s="20"/>
      <c r="L62" s="20" t="s">
        <v>75</v>
      </c>
      <c r="M62" s="20"/>
      <c r="N62" s="20" t="s">
        <v>64</v>
      </c>
      <c r="O62" s="20"/>
      <c r="P62" s="20" t="s">
        <v>85</v>
      </c>
      <c r="Q62" s="20"/>
    </row>
    <row r="63" spans="1:19" x14ac:dyDescent="0.5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  <c r="P63" s="6" t="s">
        <v>33</v>
      </c>
      <c r="Q63" s="3" t="s">
        <v>37</v>
      </c>
    </row>
    <row r="64" spans="1:19" x14ac:dyDescent="0.5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165473.61220599999</v>
      </c>
      <c r="I64" s="1">
        <v>1323788897647</v>
      </c>
      <c r="J64" s="1">
        <v>164597.635839</v>
      </c>
      <c r="K64" s="1">
        <v>1316781086715.5</v>
      </c>
      <c r="L64" s="1">
        <v>139579.99488799999</v>
      </c>
      <c r="M64" s="1">
        <v>1116639959108</v>
      </c>
      <c r="N64" s="1">
        <v>138231.978798</v>
      </c>
      <c r="O64" s="1">
        <v>1105855830385</v>
      </c>
      <c r="P64" s="1">
        <v>136578.52948699999</v>
      </c>
      <c r="Q64" s="1">
        <v>1092628235895</v>
      </c>
      <c r="S64" s="1" t="s">
        <v>0</v>
      </c>
    </row>
    <row r="65" spans="1:19" x14ac:dyDescent="0.5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137.042925</v>
      </c>
      <c r="I65" s="1">
        <v>1096343404</v>
      </c>
      <c r="J65" s="1">
        <v>134.14905899999999</v>
      </c>
      <c r="K65" s="1">
        <v>1073192474</v>
      </c>
      <c r="L65" s="1">
        <v>186.75927200000001</v>
      </c>
      <c r="M65" s="1">
        <v>1494074172.5</v>
      </c>
      <c r="N65" s="1">
        <v>186.79355100000001</v>
      </c>
      <c r="O65" s="1">
        <v>1494348410</v>
      </c>
      <c r="P65" s="1">
        <v>190.30417299999999</v>
      </c>
      <c r="Q65" s="1">
        <v>1522433383.5</v>
      </c>
      <c r="S65" s="1" t="s">
        <v>73</v>
      </c>
    </row>
    <row r="66" spans="1:19" x14ac:dyDescent="0.5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17.013721</v>
      </c>
      <c r="I66" s="1">
        <v>136109766.5</v>
      </c>
      <c r="J66" s="1">
        <v>15.803006</v>
      </c>
      <c r="K66" s="1">
        <v>126424051</v>
      </c>
      <c r="L66" s="1">
        <v>67.045439999999999</v>
      </c>
      <c r="M66" s="1">
        <v>536363520.5</v>
      </c>
      <c r="N66" s="1">
        <v>50.960827999999999</v>
      </c>
      <c r="O66" s="1">
        <v>407686620.5</v>
      </c>
      <c r="P66" s="1">
        <v>45.757987999999997</v>
      </c>
      <c r="Q66" s="1">
        <v>366063906.5</v>
      </c>
      <c r="S66" s="1" t="s">
        <v>1</v>
      </c>
    </row>
    <row r="67" spans="1:19" x14ac:dyDescent="0.5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4.4505590000000002</v>
      </c>
      <c r="I67" s="1">
        <v>35604475</v>
      </c>
      <c r="J67" s="1">
        <v>3.8737849999999998</v>
      </c>
      <c r="K67" s="1">
        <v>30990281.5</v>
      </c>
      <c r="L67" s="1">
        <v>36.114871999999998</v>
      </c>
      <c r="M67" s="1">
        <v>288918979.5</v>
      </c>
      <c r="N67" s="1">
        <v>21.993981000000002</v>
      </c>
      <c r="O67" s="1">
        <v>175951846</v>
      </c>
      <c r="P67" s="1">
        <v>18.998203</v>
      </c>
      <c r="Q67" s="1">
        <v>151985624.5</v>
      </c>
      <c r="S67" s="1" t="s">
        <v>2</v>
      </c>
    </row>
    <row r="69" spans="1:19" x14ac:dyDescent="0.5">
      <c r="H69" s="1">
        <v>165490.956049</v>
      </c>
      <c r="I69" s="1">
        <v>1323927648394</v>
      </c>
      <c r="J69" s="1">
        <v>164402.17560799999</v>
      </c>
      <c r="K69" s="1">
        <v>1315217404866</v>
      </c>
      <c r="N69" s="1">
        <v>138358.071375</v>
      </c>
      <c r="O69" s="1">
        <v>1106864571002</v>
      </c>
      <c r="P69" s="1">
        <v>136311.46108099999</v>
      </c>
      <c r="Q69" s="1">
        <v>1090491688645</v>
      </c>
      <c r="S69" s="1" t="s">
        <v>0</v>
      </c>
    </row>
    <row r="70" spans="1:19" x14ac:dyDescent="0.5">
      <c r="H70" s="1">
        <v>4.3720699999999999</v>
      </c>
      <c r="I70" s="1">
        <v>34976561</v>
      </c>
      <c r="J70" s="1">
        <v>3.8909829999999999</v>
      </c>
      <c r="K70" s="1">
        <v>31127864</v>
      </c>
      <c r="N70" s="1">
        <v>21.489221000000001</v>
      </c>
      <c r="O70" s="1">
        <v>171913765</v>
      </c>
      <c r="P70" s="1">
        <v>17.734165000000001</v>
      </c>
      <c r="Q70" s="1">
        <v>141873322</v>
      </c>
      <c r="S70" s="1" t="s">
        <v>16</v>
      </c>
    </row>
    <row r="71" spans="1:19" x14ac:dyDescent="0.5">
      <c r="H71" s="1">
        <v>107.71528000000001</v>
      </c>
      <c r="I71" s="1">
        <v>861722241.5</v>
      </c>
      <c r="J71" s="1">
        <v>47.307139999999997</v>
      </c>
      <c r="K71" s="1">
        <v>378457120</v>
      </c>
      <c r="N71" s="1">
        <v>260.47150799999997</v>
      </c>
      <c r="O71" s="1">
        <v>2083772060.5</v>
      </c>
      <c r="P71" s="1">
        <v>51.112361999999997</v>
      </c>
      <c r="Q71" s="1">
        <v>408898897.5</v>
      </c>
      <c r="S71" s="1" t="s">
        <v>86</v>
      </c>
    </row>
    <row r="72" spans="1:19" x14ac:dyDescent="0.5">
      <c r="H72" s="1">
        <v>2.2816749999999999</v>
      </c>
      <c r="I72" s="1">
        <v>18253401</v>
      </c>
      <c r="J72" s="1">
        <v>3.9177710000000001</v>
      </c>
      <c r="K72" s="1">
        <v>31342166.5</v>
      </c>
      <c r="N72" s="1">
        <v>1.9895620000000001</v>
      </c>
      <c r="O72" s="1">
        <v>15916498</v>
      </c>
      <c r="P72" s="1">
        <v>3.3670550000000001</v>
      </c>
      <c r="Q72" s="1">
        <v>26936437.5</v>
      </c>
      <c r="S72" s="1" t="s">
        <v>87</v>
      </c>
    </row>
    <row r="111" spans="1:15" x14ac:dyDescent="0.5">
      <c r="A111" s="2" t="s">
        <v>83</v>
      </c>
    </row>
    <row r="112" spans="1:15" x14ac:dyDescent="0.5">
      <c r="B112" s="20" t="s">
        <v>75</v>
      </c>
      <c r="C112" s="20"/>
      <c r="D112" s="20"/>
      <c r="E112" s="20"/>
      <c r="F112" s="20"/>
      <c r="G112" s="20"/>
      <c r="H112" s="20" t="s">
        <v>64</v>
      </c>
      <c r="I112" s="20"/>
      <c r="J112" s="20"/>
      <c r="K112" s="20"/>
      <c r="L112" s="20"/>
      <c r="M112" s="20"/>
      <c r="N112" s="20"/>
      <c r="O112" s="20"/>
    </row>
    <row r="113" spans="1:15" x14ac:dyDescent="0.5">
      <c r="B113" s="20" t="s">
        <v>80</v>
      </c>
      <c r="C113" s="20"/>
      <c r="D113" s="20" t="s">
        <v>81</v>
      </c>
      <c r="E113" s="20"/>
      <c r="F113" s="20" t="s">
        <v>82</v>
      </c>
      <c r="G113" s="20"/>
      <c r="H113" s="20" t="s">
        <v>80</v>
      </c>
      <c r="I113" s="20"/>
      <c r="J113" s="10"/>
      <c r="K113" s="10"/>
      <c r="L113" s="20" t="s">
        <v>81</v>
      </c>
      <c r="M113" s="20"/>
      <c r="N113" s="20" t="s">
        <v>82</v>
      </c>
      <c r="O113" s="20"/>
    </row>
    <row r="114" spans="1:15" x14ac:dyDescent="0.5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L114" s="1">
        <v>181947.11027199999</v>
      </c>
      <c r="M114" s="1">
        <v>1455576882174</v>
      </c>
      <c r="N114" s="1">
        <v>181720.94249099999</v>
      </c>
      <c r="O114" s="1">
        <v>1453767539927.5</v>
      </c>
    </row>
    <row r="115" spans="1:15" x14ac:dyDescent="0.5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L115" s="1">
        <v>113.205917</v>
      </c>
      <c r="M115" s="1">
        <v>905647335.5</v>
      </c>
      <c r="N115" s="1">
        <v>116.306106</v>
      </c>
      <c r="O115" s="1">
        <v>930448849.5</v>
      </c>
    </row>
    <row r="116" spans="1:15" x14ac:dyDescent="0.5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L116" s="1">
        <v>46.082042000000001</v>
      </c>
      <c r="M116" s="1">
        <v>368656335.5</v>
      </c>
      <c r="N116" s="1">
        <v>54.025700999999998</v>
      </c>
      <c r="O116" s="1">
        <v>432205611</v>
      </c>
    </row>
    <row r="117" spans="1:15" x14ac:dyDescent="0.5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L117" s="1">
        <v>10.728298000000001</v>
      </c>
      <c r="M117" s="1">
        <v>85826388</v>
      </c>
      <c r="N117" s="1">
        <v>12.151139000000001</v>
      </c>
      <c r="O117" s="1">
        <v>97209115.5</v>
      </c>
    </row>
    <row r="118" spans="1:15" x14ac:dyDescent="0.5">
      <c r="F118" s="1" t="s">
        <v>84</v>
      </c>
    </row>
  </sheetData>
  <mergeCells count="25">
    <mergeCell ref="N113:O113"/>
    <mergeCell ref="B112:G112"/>
    <mergeCell ref="H112:O112"/>
    <mergeCell ref="L62:M62"/>
    <mergeCell ref="B62:C62"/>
    <mergeCell ref="D62:E62"/>
    <mergeCell ref="F62:G62"/>
    <mergeCell ref="H62:I62"/>
    <mergeCell ref="B113:C113"/>
    <mergeCell ref="D113:E113"/>
    <mergeCell ref="F113:G113"/>
    <mergeCell ref="H113:I113"/>
    <mergeCell ref="L113:M113"/>
    <mergeCell ref="F61:I61"/>
    <mergeCell ref="L61:Q61"/>
    <mergeCell ref="P62:Q62"/>
    <mergeCell ref="J62:K62"/>
    <mergeCell ref="B1:C1"/>
    <mergeCell ref="D1:E1"/>
    <mergeCell ref="F1:G1"/>
    <mergeCell ref="B24:C24"/>
    <mergeCell ref="D24:E24"/>
    <mergeCell ref="F24:G24"/>
    <mergeCell ref="N62:O62"/>
    <mergeCell ref="B61:E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6"/>
  <sheetViews>
    <sheetView workbookViewId="0">
      <selection activeCell="G11" sqref="G11"/>
    </sheetView>
  </sheetViews>
  <sheetFormatPr defaultColWidth="10.8125" defaultRowHeight="15.75" x14ac:dyDescent="0.5"/>
  <cols>
    <col min="1" max="1" width="42.1875" style="1" customWidth="1"/>
    <col min="2" max="2" width="13.6875" style="7" customWidth="1"/>
    <col min="3" max="3" width="18.8125" style="1" customWidth="1"/>
    <col min="4" max="4" width="14.1875" style="7" customWidth="1"/>
    <col min="5" max="5" width="18.3125" style="1" customWidth="1"/>
    <col min="6" max="6" width="13.6875" style="7" customWidth="1"/>
    <col min="7" max="7" width="17.5" style="1" customWidth="1"/>
    <col min="8" max="8" width="14" style="7" customWidth="1"/>
    <col min="9" max="9" width="17.5" style="1" customWidth="1"/>
    <col min="10" max="10" width="13.8125" style="7" customWidth="1"/>
    <col min="11" max="11" width="20" style="1" customWidth="1"/>
    <col min="12" max="12" width="13.5" style="7" customWidth="1"/>
    <col min="13" max="13" width="19.6875" style="1" customWidth="1"/>
    <col min="14" max="16384" width="10.8125" style="1"/>
  </cols>
  <sheetData>
    <row r="1" spans="1:13" x14ac:dyDescent="0.5">
      <c r="B1" s="8"/>
      <c r="C1" s="8"/>
      <c r="D1" s="8"/>
      <c r="E1" s="8"/>
      <c r="F1" s="8"/>
      <c r="H1" s="1"/>
      <c r="J1" s="1"/>
      <c r="L1" s="1"/>
    </row>
    <row r="2" spans="1:13" x14ac:dyDescent="0.5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5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5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5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5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5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5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5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5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5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5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5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5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5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5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5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5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5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5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5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5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5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5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5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5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5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5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5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5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5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5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5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5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5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5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5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5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5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5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5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5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5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5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5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5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4" sqref="A4"/>
    </sheetView>
  </sheetViews>
  <sheetFormatPr defaultColWidth="11"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parallelism</vt:lpstr>
      <vt:lpstr>final 1GB various db sizes</vt:lpstr>
      <vt:lpstr>final 1GB reconnect</vt:lpstr>
      <vt:lpstr>final 1GB</vt:lpstr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2018-12-13T19:49:15Z</dcterms:modified>
</cp:coreProperties>
</file>