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222" documentId="11_B1CF9780C377B6EE0174307E9F6E61CCA098CD3F" xr6:coauthVersionLast="40" xr6:coauthVersionMax="40" xr10:uidLastSave="{239FE209-75B0-4F09-8DE6-66C9DAE28CEF}"/>
  <bookViews>
    <workbookView xWindow="923" yWindow="458" windowWidth="24683" windowHeight="15540" tabRatio="500" xr2:uid="{00000000-000D-0000-FFFF-FFFF00000000}"/>
  </bookViews>
  <sheets>
    <sheet name="parallelism2" sheetId="13" r:id="rId1"/>
    <sheet name="parallelism" sheetId="12" r:id="rId2"/>
    <sheet name="final 1GB various db sizes" sheetId="11" r:id="rId3"/>
    <sheet name="final 1GB reconnect" sheetId="10" r:id="rId4"/>
    <sheet name="final 1GB" sheetId="9" r:id="rId5"/>
    <sheet name="1GB" sheetId="2" r:id="rId6"/>
    <sheet name="alignment test" sheetId="8" r:id="rId7"/>
    <sheet name="LR" sheetId="7" r:id="rId8"/>
    <sheet name="Methodology" sheetId="6" r:id="rId9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3" i="13" l="1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O63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N63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M63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L63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K63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J83" i="13"/>
  <c r="I83" i="13"/>
  <c r="H83" i="13"/>
  <c r="G83" i="13"/>
  <c r="F83" i="13"/>
  <c r="E83" i="13"/>
  <c r="D83" i="13"/>
  <c r="C83" i="13"/>
  <c r="B83" i="13"/>
  <c r="J63" i="13"/>
  <c r="I63" i="13"/>
  <c r="H63" i="13"/>
  <c r="G63" i="13"/>
  <c r="F63" i="13"/>
  <c r="E63" i="13"/>
  <c r="D63" i="13"/>
  <c r="C63" i="13"/>
  <c r="B63" i="13"/>
  <c r="J43" i="13"/>
  <c r="I43" i="13"/>
  <c r="H43" i="13"/>
  <c r="G43" i="13"/>
  <c r="F43" i="13"/>
  <c r="E43" i="13"/>
  <c r="D43" i="13"/>
  <c r="C43" i="13"/>
  <c r="B43" i="13"/>
  <c r="C23" i="13"/>
  <c r="D23" i="13"/>
  <c r="E23" i="13"/>
  <c r="F23" i="13"/>
  <c r="G23" i="13"/>
  <c r="H23" i="13"/>
  <c r="I23" i="13"/>
  <c r="J23" i="13"/>
  <c r="B23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P7" i="13"/>
  <c r="O7" i="13"/>
  <c r="N7" i="13"/>
  <c r="M7" i="13"/>
  <c r="L7" i="13"/>
  <c r="K7" i="13"/>
  <c r="C66" i="12"/>
  <c r="B66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C45" i="12"/>
  <c r="B45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D24" i="11"/>
  <c r="B24" i="11"/>
  <c r="C24" i="12"/>
  <c r="B24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7" i="12"/>
  <c r="K23" i="11"/>
  <c r="F23" i="11"/>
  <c r="K22" i="11"/>
  <c r="F22" i="11"/>
  <c r="K21" i="11"/>
  <c r="F21" i="11"/>
  <c r="K20" i="11"/>
  <c r="F20" i="11"/>
  <c r="K19" i="11"/>
  <c r="F19" i="11"/>
  <c r="K18" i="11"/>
  <c r="F18" i="11"/>
  <c r="K17" i="11"/>
  <c r="F17" i="11"/>
  <c r="K16" i="11"/>
  <c r="F16" i="11"/>
  <c r="K15" i="11"/>
  <c r="F15" i="11"/>
  <c r="K14" i="11"/>
  <c r="F14" i="11"/>
  <c r="K13" i="11"/>
  <c r="F13" i="11"/>
  <c r="K12" i="11"/>
  <c r="F12" i="11"/>
  <c r="K11" i="11"/>
  <c r="F11" i="11"/>
  <c r="K10" i="11"/>
  <c r="F10" i="11"/>
  <c r="K9" i="11"/>
  <c r="F9" i="11"/>
  <c r="K8" i="11"/>
  <c r="F8" i="11"/>
  <c r="K7" i="11"/>
  <c r="F7" i="11"/>
  <c r="K6" i="11"/>
  <c r="F6" i="11"/>
  <c r="K5" i="11"/>
  <c r="F5" i="11"/>
  <c r="K4" i="11"/>
  <c r="F4" i="11"/>
  <c r="J36" i="10"/>
  <c r="H36" i="10"/>
  <c r="K36" i="10"/>
  <c r="J37" i="10"/>
  <c r="H37" i="10"/>
  <c r="K37" i="10"/>
  <c r="E36" i="10"/>
  <c r="C36" i="10"/>
  <c r="F36" i="10"/>
  <c r="E37" i="10"/>
  <c r="C37" i="10"/>
  <c r="F37" i="10"/>
  <c r="D37" i="10"/>
  <c r="G37" i="10"/>
  <c r="I37" i="10"/>
  <c r="B37" i="10"/>
  <c r="D36" i="10"/>
  <c r="G36" i="10"/>
  <c r="I36" i="10"/>
  <c r="B36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4" i="10"/>
  <c r="C16" i="9"/>
  <c r="C42" i="9"/>
  <c r="D16" i="9"/>
  <c r="D42" i="9"/>
  <c r="E16" i="9"/>
  <c r="E42" i="9"/>
  <c r="F16" i="9"/>
  <c r="F4" i="9"/>
  <c r="F42" i="9"/>
  <c r="G16" i="9"/>
  <c r="G42" i="9"/>
  <c r="H16" i="9"/>
  <c r="H42" i="9"/>
  <c r="I16" i="9"/>
  <c r="I42" i="9"/>
  <c r="J16" i="9"/>
  <c r="J42" i="9"/>
  <c r="K16" i="9"/>
  <c r="K4" i="9"/>
  <c r="K42" i="9"/>
  <c r="B16" i="9"/>
  <c r="B42" i="9"/>
  <c r="C41" i="9"/>
  <c r="D41" i="9"/>
  <c r="E41" i="9"/>
  <c r="F20" i="9"/>
  <c r="F41" i="9"/>
  <c r="G41" i="9"/>
  <c r="H41" i="9"/>
  <c r="I41" i="9"/>
  <c r="J41" i="9"/>
  <c r="K20" i="9"/>
  <c r="K41" i="9"/>
  <c r="B41" i="9"/>
  <c r="K37" i="9"/>
  <c r="K38" i="9"/>
  <c r="K39" i="9"/>
  <c r="K5" i="9"/>
  <c r="K6" i="9"/>
  <c r="K7" i="9"/>
  <c r="K8" i="9"/>
  <c r="K9" i="9"/>
  <c r="K10" i="9"/>
  <c r="K11" i="9"/>
  <c r="K12" i="9"/>
  <c r="J13" i="9"/>
  <c r="H13" i="9"/>
  <c r="K13" i="9"/>
  <c r="J14" i="9"/>
  <c r="H14" i="9"/>
  <c r="K14" i="9"/>
  <c r="J15" i="9"/>
  <c r="H15" i="9"/>
  <c r="K15" i="9"/>
  <c r="K17" i="9"/>
  <c r="K18" i="9"/>
  <c r="K19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F39" i="9"/>
  <c r="F5" i="9"/>
  <c r="F6" i="9"/>
  <c r="F7" i="9"/>
  <c r="F8" i="9"/>
  <c r="F9" i="9"/>
  <c r="F10" i="9"/>
  <c r="F11" i="9"/>
  <c r="F12" i="9"/>
  <c r="E13" i="9"/>
  <c r="C13" i="9"/>
  <c r="F13" i="9"/>
  <c r="E14" i="9"/>
  <c r="C14" i="9"/>
  <c r="F14" i="9"/>
  <c r="E15" i="9"/>
  <c r="C15" i="9"/>
  <c r="F15" i="9"/>
  <c r="F17" i="9"/>
  <c r="F18" i="9"/>
  <c r="F19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D15" i="9"/>
  <c r="G15" i="9"/>
  <c r="I15" i="9"/>
  <c r="D14" i="9"/>
  <c r="G14" i="9"/>
  <c r="I14" i="9"/>
  <c r="D13" i="9"/>
  <c r="G13" i="9"/>
  <c r="I13" i="9"/>
  <c r="B14" i="9"/>
  <c r="B15" i="9"/>
  <c r="B13" i="9"/>
  <c r="L4" i="8"/>
  <c r="L5" i="8"/>
  <c r="L6" i="8"/>
  <c r="L7" i="8"/>
  <c r="L9" i="8"/>
  <c r="L10" i="8"/>
  <c r="L11" i="8"/>
  <c r="L12" i="8"/>
  <c r="I4" i="8"/>
  <c r="I5" i="8"/>
  <c r="I6" i="8"/>
  <c r="I7" i="8"/>
  <c r="I9" i="8"/>
  <c r="I10" i="8"/>
  <c r="I11" i="8"/>
  <c r="I12" i="8"/>
  <c r="C68" i="2"/>
  <c r="D68" i="2"/>
  <c r="E68" i="2"/>
  <c r="F68" i="2"/>
  <c r="G68" i="2"/>
  <c r="B68" i="2"/>
  <c r="C67" i="2"/>
  <c r="D67" i="2"/>
  <c r="E67" i="2"/>
  <c r="F67" i="2"/>
  <c r="G67" i="2"/>
  <c r="B67" i="2"/>
  <c r="C66" i="2"/>
  <c r="D66" i="2"/>
  <c r="E66" i="2"/>
  <c r="F66" i="2"/>
  <c r="G66" i="2"/>
  <c r="B66" i="2"/>
  <c r="C61" i="2"/>
  <c r="C62" i="2"/>
  <c r="C63" i="2"/>
  <c r="C65" i="2"/>
  <c r="D61" i="2"/>
  <c r="D62" i="2"/>
  <c r="D63" i="2"/>
  <c r="D65" i="2"/>
  <c r="E61" i="2"/>
  <c r="E62" i="2"/>
  <c r="E63" i="2"/>
  <c r="E65" i="2"/>
  <c r="F61" i="2"/>
  <c r="F62" i="2"/>
  <c r="F63" i="2"/>
  <c r="F65" i="2"/>
  <c r="G61" i="2"/>
  <c r="G62" i="2"/>
  <c r="G63" i="2"/>
  <c r="G65" i="2"/>
  <c r="B61" i="2"/>
  <c r="B62" i="2"/>
  <c r="B63" i="2"/>
  <c r="B65" i="2"/>
  <c r="C64" i="2"/>
  <c r="D64" i="2"/>
  <c r="E64" i="2"/>
  <c r="F64" i="2"/>
  <c r="G64" i="2"/>
  <c r="B64" i="2"/>
  <c r="C70" i="2"/>
  <c r="C71" i="2"/>
  <c r="C72" i="2"/>
  <c r="C73" i="2"/>
  <c r="C74" i="2"/>
  <c r="C75" i="2"/>
  <c r="C76" i="2"/>
  <c r="D70" i="2"/>
  <c r="D71" i="2"/>
  <c r="D72" i="2"/>
  <c r="D73" i="2"/>
  <c r="D74" i="2"/>
  <c r="D75" i="2"/>
  <c r="D76" i="2"/>
  <c r="E70" i="2"/>
  <c r="E71" i="2"/>
  <c r="E72" i="2"/>
  <c r="E73" i="2"/>
  <c r="E74" i="2"/>
  <c r="E75" i="2"/>
  <c r="E76" i="2"/>
  <c r="F70" i="2"/>
  <c r="F71" i="2"/>
  <c r="F72" i="2"/>
  <c r="F73" i="2"/>
  <c r="F74" i="2"/>
  <c r="F75" i="2"/>
  <c r="F76" i="2"/>
  <c r="G70" i="2"/>
  <c r="G71" i="2"/>
  <c r="G72" i="2"/>
  <c r="G73" i="2"/>
  <c r="G74" i="2"/>
  <c r="G75" i="2"/>
  <c r="G76" i="2"/>
  <c r="B70" i="2"/>
  <c r="B71" i="2"/>
  <c r="B72" i="2"/>
  <c r="B73" i="2"/>
  <c r="B74" i="2"/>
  <c r="B75" i="2"/>
  <c r="B76" i="2"/>
</calcChain>
</file>

<file path=xl/sharedStrings.xml><?xml version="1.0" encoding="utf-8"?>
<sst xmlns="http://schemas.openxmlformats.org/spreadsheetml/2006/main" count="589" uniqueCount="185">
  <si>
    <t>CPU_CLK_UNHALTED.THREAD_P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</si>
  <si>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</si>
  <si>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</si>
  <si>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</si>
  <si>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</si>
  <si>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</si>
  <si>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</si>
  <si>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</si>
  <si>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</si>
  <si>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</si>
  <si>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</si>
  <si>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</si>
  <si>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</si>
  <si>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base_usr</t>
  </si>
  <si>
    <t>IDQ_UOPS_NOT_DELIVERED.CORE</t>
  </si>
  <si>
    <t>IDQ_UOPS_NOT_DELIVERED.CORE,cmask=4</t>
  </si>
  <si>
    <t>ITLB_MISSES.WALK_COMPLETED_4K</t>
  </si>
  <si>
    <t>ITLB_MISSES.WALK_COMPLETED_2M_4M</t>
  </si>
  <si>
    <t>ITLB_MISSES.WALK_COMPLETED_1G</t>
  </si>
  <si>
    <t>IDQ_UOPS_NOT_DELIVERED.CORE,cmask=3</t>
  </si>
  <si>
    <t>IDQ_UOPS_NOT_DELIVERED.CORE,cmask=2</t>
  </si>
  <si>
    <t>IDQ_UOPS_NOT_DELIVERED.CORE,cmask=1</t>
  </si>
  <si>
    <t>MEM_UOPS_RETIRED.ALL_LOADS</t>
  </si>
  <si>
    <t>MEM_UOPS_RETIRED.STLB_MISS_LOADS</t>
  </si>
  <si>
    <t>DTLB_LOAD_MISSES.WALK_COMPLETED_4K</t>
  </si>
  <si>
    <t>DTLB_LOAD_MISSES.WALK_COMPLETED_2M_4M</t>
  </si>
  <si>
    <t>DTLB_LOAD_MISSES.WALK_COMPLETED_1G</t>
  </si>
  <si>
    <t>DTLB_STORE_MISSES.WALK_COMPLETED_4K</t>
  </si>
  <si>
    <t>DTLB_STORE_MISSES.WALK_COMPLETED_2M_4M</t>
  </si>
  <si>
    <t>DTLB_STORE_MISSES.WALK_COMPLETED_1G</t>
  </si>
  <si>
    <t>IDQ_UOPS_NOT_DELIVERED.CORE,cmask=1,inv</t>
  </si>
  <si>
    <t>RESOURCE_STALLS.ANY</t>
  </si>
  <si>
    <t>total (4000000)</t>
  </si>
  <si>
    <t>per transaction</t>
  </si>
  <si>
    <t>ITLB_MISSES.WALK_PENDING,cmask=2</t>
  </si>
  <si>
    <t>DTLB_LOAD_MISSES.WALK_PENDING,cmask=2</t>
  </si>
  <si>
    <t>DTLB_STORE_MISSES.WALK_PENDING,cmask=2</t>
  </si>
  <si>
    <t>total (8000000)</t>
  </si>
  <si>
    <t>shm_phys base_usr</t>
  </si>
  <si>
    <t>shm_phys base_usr dd(postgres, libcrypto)</t>
  </si>
  <si>
    <t>1G median</t>
  </si>
  <si>
    <t>Calculations</t>
  </si>
  <si>
    <t># ITLB misses = ITLB_MISSES.STLB_HIT + ITLB_MISSES.MISS_CAUSES_A_WALK</t>
  </si>
  <si>
    <t># load DTLB misses = DTLB_LOAD_MISSES.STLB_HIT + DTLB_LOAD_MISSES.MISS_CAUSES_A_WALK</t>
  </si>
  <si>
    <t># store DTLB misses = DTLB_STORE_MISSES.STLB_HIT + DTLB_STORE_MISSES.MISS_CAUSES_A_WALK</t>
  </si>
  <si>
    <t># cycles 0 uop delivered = IDQ_UOPS_NOT_DELIVERED.CORE,cmask=4</t>
  </si>
  <si>
    <t># cycles 1 uop delivered = IDQ_UOPS_NOT_DELIVERED.CORE,cmask=3 - IDQ_UOPS_NOT_DELIVERED.CORE,cmask=4</t>
  </si>
  <si>
    <t># cycles 2 uops delivered = IDQ_UOPS_NOT_DELIVERED.CORE,cmask=2 - IDQ_UOPS_NOT_DELIVERED.CORE,cmask=3</t>
  </si>
  <si>
    <t># cycles 3 uops delivered = IDQ_UOPS_NOT_DELIVERED.CORE,cmask=1 - IDQ_UOPS_NOT_DELIVERED.CORE,cmask=2</t>
  </si>
  <si>
    <t># cycles 4 uops delivered = IDQ_UOPS_NOT_DELIVERED.CORE,cmask=1,inv - RESOURCE_STALLS.ANY</t>
  </si>
  <si>
    <t xml:space="preserve"># cycles backend blocked uop delivery =  RESOURCE_STALLS.ANY </t>
  </si>
  <si>
    <t># cycles * uops delivered + # cycles backend blocking frontend</t>
  </si>
  <si>
    <t># ITLB misses / # * DTLB misses</t>
  </si>
  <si>
    <t>ITLB_MISSES.STLB_HIT / DTLB_*_MISSES.STLB_HIT</t>
  </si>
  <si>
    <t># store DTLB misses / # load DTLB misses</t>
  </si>
  <si>
    <t>itlb 2M walk / itlb 4K walk</t>
  </si>
  <si>
    <t>load dtlb 2M walk / load dtlb 4K walk</t>
  </si>
  <si>
    <t>total (3000000)</t>
  </si>
  <si>
    <t>total (5000000)</t>
  </si>
  <si>
    <t>total (6000000)</t>
  </si>
  <si>
    <t>total (7000000)</t>
  </si>
  <si>
    <t>force/base</t>
  </si>
  <si>
    <t>shared/base</t>
  </si>
  <si>
    <t>Ms_L</t>
  </si>
  <si>
    <t>Ms_Lf</t>
  </si>
  <si>
    <t>Mst_Lt</t>
  </si>
  <si>
    <t>Re-run 2 cores, 2 clients, 1G</t>
  </si>
  <si>
    <t>1 core, 1 client, 1G</t>
  </si>
  <si>
    <t>Run 1</t>
  </si>
  <si>
    <t>Run 2</t>
  </si>
  <si>
    <t>Run 3</t>
  </si>
  <si>
    <t>2 cores, 2 clients, 1G,min</t>
  </si>
  <si>
    <t>2 cores, 2 clients, 1G,median</t>
  </si>
  <si>
    <t>BR_MISP_RETIRED.ALL_BRANCHES</t>
  </si>
  <si>
    <t>1 core, 1 client, 1G, spin idling</t>
  </si>
  <si>
    <t>M_Lf</t>
  </si>
  <si>
    <t>no LTO</t>
  </si>
  <si>
    <t>LTO</t>
  </si>
  <si>
    <t>1 phys core, 2 workers, 1G, select-only</t>
  </si>
  <si>
    <t>LTO+PGO</t>
  </si>
  <si>
    <t>pre_md</t>
  </si>
  <si>
    <t>11.2-release_nopti</t>
  </si>
  <si>
    <t>11.2-release_pti</t>
  </si>
  <si>
    <t>1 phys core, 2 workers, 1G, select-only, linked with lld --no-rosegment and max-page-size=0x200000</t>
  </si>
  <si>
    <t>What does DTLB and STLB look like? The increse here might  be from DTLB competition.</t>
  </si>
  <si>
    <t>Ms_Lf with padding</t>
  </si>
  <si>
    <t>ITLB_MISSES.STLB_HIT_4K</t>
  </si>
  <si>
    <t>ITLB_MISSES.STLB_HIT_2M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</si>
  <si>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</si>
  <si>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</si>
  <si>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</si>
  <si>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</si>
  <si>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</si>
  <si>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</si>
  <si>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</si>
  <si>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</si>
  <si>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</si>
  <si>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</si>
  <si>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</si>
  <si>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</si>
  <si>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</si>
  <si>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CYCLE_ACTIVITY.CYCLES_L1D_MISS,cmask=8,</t>
  </si>
  <si>
    <t>CYCLE_ACTIVITY.CYCLES_L2_MISS,cmask=1,</t>
  </si>
  <si>
    <t>CYCLE_ACTIVITY.CYCLES_L3_MISS,cmask=2,</t>
  </si>
  <si>
    <t>CYCLE_ACTIVITY.CYCLES_MEM_ANY,cmask=16,</t>
  </si>
  <si>
    <t>CYCLE_ACTIVITY.STALLS_L1D_MISS,cmask=8,</t>
  </si>
  <si>
    <t>CYCLE_ACTIVITY.STALLS_L2_MISS,cmask=5,</t>
  </si>
  <si>
    <t>CYCLE_ACTIVITY.STALLS_L3_MISS,cmask=6,</t>
  </si>
  <si>
    <t>CYCLE_ACTIVITY.STALLS_MEM_ANY,cmask=20,</t>
  </si>
  <si>
    <t>RESOURCE_STALLS.ANY,</t>
  </si>
  <si>
    <t>L2_RQSTS.MISS,</t>
  </si>
  <si>
    <t>L2_RQSTS.REFERENCES,</t>
  </si>
  <si>
    <t>L2_RQSTS.CODE_RD_MISS,</t>
  </si>
  <si>
    <t>L2_RQSTS.CODE_RD_HIT,</t>
  </si>
  <si>
    <t>ICACHE_16B.IFDATA_STALL,</t>
  </si>
  <si>
    <t>ICACHE_64B.IFTAG_HIT,</t>
  </si>
  <si>
    <t>ICACHE_64B.IFTAG_MISS,</t>
  </si>
  <si>
    <t>ICACHE_64B.IFTAG_STALL,</t>
  </si>
  <si>
    <t>INST_RETIRED.ANY_P,</t>
  </si>
  <si>
    <t>ITLB.ITLB_FLUSH,</t>
  </si>
  <si>
    <t>M_L</t>
  </si>
  <si>
    <t>1 physical core</t>
  </si>
  <si>
    <t>per trans</t>
  </si>
  <si>
    <t>total (20000000)</t>
  </si>
  <si>
    <t>2 physical core</t>
  </si>
  <si>
    <t>total (40000000)</t>
  </si>
  <si>
    <t>select-only, min</t>
  </si>
  <si>
    <t>DTLB_MISSES.WALK_COMPLETED_4K,</t>
  </si>
  <si>
    <t>DTLB_MISSES.WALK_COMPLETED_2M_4M,</t>
  </si>
  <si>
    <t>DTLB_MISSES.WALK_COMPLETED,</t>
  </si>
  <si>
    <t>DTLB_MISSES.WALK_PENDING,</t>
  </si>
  <si>
    <t>Ms_L/M_L</t>
  </si>
  <si>
    <t>ITLB walk time / unhalted cycles</t>
  </si>
  <si>
    <t>DTLB walk time / unhalted cycles</t>
  </si>
  <si>
    <t>CYCLE_ACTIVITY.STALLS_L1D_MISS</t>
  </si>
  <si>
    <t>CYCLE_ACTIVITY.STALLS_L2_MISS</t>
  </si>
  <si>
    <t>CYCLE_ACTIVITY.STALLS_L3_MISS</t>
  </si>
  <si>
    <t>CYCLE_ACTIVITY.STALLS_MEM_ANY</t>
  </si>
  <si>
    <t>L2_RQSTS.MISS</t>
  </si>
  <si>
    <t>L2_RQSTS.REFERENCES</t>
  </si>
  <si>
    <t>L2_RQSTS.CODE_RD_MISS</t>
  </si>
  <si>
    <t>L2_RQSTS.CODE_RD_HIT</t>
  </si>
  <si>
    <t>ICACHE_16B.IFDATA_STALL</t>
  </si>
  <si>
    <t>ICACHE_64B.IFTAG_HIT</t>
  </si>
  <si>
    <t>ICACHE_64B.IFTAG_MISS</t>
  </si>
  <si>
    <t>ICACHE_64B.IFTAG_STALL</t>
  </si>
  <si>
    <t>INST_RETIRED.ANY_P</t>
  </si>
  <si>
    <t>ITLB.ITLB_FLUSH</t>
  </si>
  <si>
    <t>total (320000)</t>
  </si>
  <si>
    <t>total (640000)</t>
  </si>
  <si>
    <t>DTLB_MISSES.WALK_COMPLETED</t>
  </si>
  <si>
    <t>DTLB_MISSES.WALK_PENDING</t>
  </si>
  <si>
    <t>CPU_CLK_UNHALTED.THREAD_P,os</t>
  </si>
  <si>
    <t>INST_RETIRED.ANY_P,os</t>
  </si>
  <si>
    <t>CYCLE_ACTIVITY.STALLS_L1D_MISS,os</t>
  </si>
  <si>
    <t>CYCLE_ACTIVITY.STALLS_L2_MISS,os</t>
  </si>
  <si>
    <t>CYCLE_ACTIVITY.STALLS_L3_MISS,os</t>
  </si>
  <si>
    <t>CYCLE_ACTIVITY.STALLS_MEM_ANY,os</t>
  </si>
  <si>
    <t>1 physical core, 1.5G</t>
  </si>
  <si>
    <t>1 physical core, 2G</t>
  </si>
  <si>
    <t>CYCLE_ACTIVITY.CYCLES_L2_MISS</t>
  </si>
  <si>
    <t>CYCLE_ACTIVITY.CYCLES_L3_MISS</t>
  </si>
  <si>
    <t>TODO: Why is os mem stalls not going down comparing M vs. Ms? Could be that hardware pre-fetching is working and so the sequential pte and pv_entry touches don't really induce a lot of misses.</t>
  </si>
  <si>
    <t xml:space="preserve">database size: 8.53GB (scale factor = 640) </t>
  </si>
  <si>
    <t>4 physical cores should all be used</t>
  </si>
  <si>
    <t>M_L (baseline kernel)</t>
  </si>
  <si>
    <t>INST_RETIRED.ANY_P (os + user)</t>
  </si>
  <si>
    <t>16 clients</t>
  </si>
  <si>
    <t>32 clients</t>
  </si>
  <si>
    <t>all results presented are per transaction per client and are user-space results  (3,000,000 transactions per client)</t>
  </si>
  <si>
    <t>inst addr translation overhead / total execution cycles</t>
  </si>
  <si>
    <t>CPU_CLK_UNHALTED.THREAD_P (os + usr)</t>
  </si>
  <si>
    <t>select only, the default mode (not reconnect mode)</t>
  </si>
  <si>
    <t>32 clients/ 16 clients</t>
  </si>
  <si>
    <t>Ms_L (main executable mapped by superpages)</t>
  </si>
  <si>
    <t>Msp_L (main executable padded and mapped by superpages)</t>
  </si>
  <si>
    <t>Database size 5GB (scale factor = 375)</t>
  </si>
  <si>
    <t>Database size 6GB (scale factor = 450)</t>
  </si>
  <si>
    <t>Database size 7GB (scale factor = 525)</t>
  </si>
  <si>
    <t>clients</t>
  </si>
  <si>
    <t>Msp_L</t>
  </si>
  <si>
    <t>32/16 clients</t>
  </si>
  <si>
    <t>64/16 clients</t>
  </si>
  <si>
    <t xml:space="preserve">ITLB stall/execution time </t>
  </si>
  <si>
    <t>Database size 1GB (scale factor = 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</si>
</sst>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#,##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4" fontId="0" fillId="0" borderId="0" xfId="0" applyNumberFormat="1"/>
    <xf numFmtId="43" fontId="5" fillId="0" borderId="0" xfId="5" applyFont="1"/>
    <xf numFmtId="43" fontId="0" fillId="0" borderId="0" xfId="5" applyFont="1"/>
    <xf numFmtId="43" fontId="0" fillId="2" borderId="0" xfId="5" applyFont="1" applyFill="1"/>
    <xf numFmtId="43" fontId="4" fillId="2" borderId="0" xfId="5" applyFont="1" applyFill="1"/>
    <xf numFmtId="43" fontId="0" fillId="0" borderId="0" xfId="5" applyFont="1" applyFill="1"/>
    <xf numFmtId="4" fontId="0" fillId="2" borderId="0" xfId="0" applyNumberFormat="1" applyFill="1"/>
    <xf numFmtId="4" fontId="0" fillId="0" borderId="0" xfId="0" applyNumberFormat="1" applyFill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4" fillId="0" borderId="0" xfId="0" applyNumberFormat="1" applyFont="1" applyAlignment="1">
      <alignment horizontal="center"/>
    </xf>
    <xf numFmtId="4" fontId="4" fillId="0" borderId="0" xfId="0" applyNumberFormat="1" applyFont="1"/>
    <xf numFmtId="4" fontId="4" fillId="0" borderId="0" xfId="0" applyNumberFormat="1" applyFont="1" applyAlignment="1">
      <alignment horizontal="center"/>
    </xf>
    <xf numFmtId="164" fontId="4" fillId="0" borderId="0" xfId="0" applyNumberFormat="1" applyFont="1"/>
    <xf numFmtId="164" fontId="0" fillId="0" borderId="0" xfId="0" applyNumberFormat="1"/>
    <xf numFmtId="4" fontId="4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0" fillId="0" borderId="0" xfId="5" applyNumberFormat="1" applyFont="1"/>
    <xf numFmtId="0" fontId="0" fillId="0" borderId="1" xfId="0" applyBorder="1"/>
    <xf numFmtId="43" fontId="0" fillId="0" borderId="1" xfId="5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4" fontId="4" fillId="0" borderId="0" xfId="0" applyNumberFormat="1" applyFont="1" applyAlignment="1">
      <alignment horizontal="center"/>
    </xf>
    <xf numFmtId="43" fontId="0" fillId="0" borderId="0" xfId="5" applyFont="1" applyAlignment="1">
      <alignment horizontal="center"/>
    </xf>
    <xf numFmtId="4" fontId="0" fillId="0" borderId="0" xfId="0" applyNumberFormat="1" applyAlignment="1">
      <alignment horizontal="center"/>
    </xf>
  </cellXfs>
  <cellStyles count="10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A5F6E-BDE1-47B9-98DD-5F638B8FC3A2}">
  <dimension ref="A1:P173"/>
  <sheetViews>
    <sheetView tabSelected="1" workbookViewId="0">
      <selection activeCell="H18" sqref="H18"/>
    </sheetView>
  </sheetViews>
  <sheetFormatPr defaultRowHeight="15.75" x14ac:dyDescent="0.5"/>
  <cols>
    <col min="1" max="1" width="42" customWidth="1"/>
    <col min="2" max="3" width="11" bestFit="1" customWidth="1"/>
    <col min="4" max="10" width="10.9375" bestFit="1" customWidth="1"/>
    <col min="11" max="11" width="11.875" style="24" customWidth="1"/>
    <col min="12" max="12" width="12.125" customWidth="1"/>
    <col min="13" max="13" width="11.75" customWidth="1"/>
    <col min="14" max="14" width="12" customWidth="1"/>
    <col min="15" max="15" width="13.25" customWidth="1"/>
    <col min="16" max="16" width="12.5" customWidth="1"/>
  </cols>
  <sheetData>
    <row r="1" spans="1:16" x14ac:dyDescent="0.5">
      <c r="A1" t="s">
        <v>164</v>
      </c>
    </row>
    <row r="2" spans="1:16" x14ac:dyDescent="0.5">
      <c r="A2" t="s">
        <v>172</v>
      </c>
    </row>
    <row r="3" spans="1:16" x14ac:dyDescent="0.5">
      <c r="A3" t="s">
        <v>169</v>
      </c>
    </row>
    <row r="4" spans="1:16" x14ac:dyDescent="0.5">
      <c r="A4" s="2" t="s">
        <v>176</v>
      </c>
    </row>
    <row r="5" spans="1:16" x14ac:dyDescent="0.5">
      <c r="A5" s="2"/>
      <c r="B5" s="26" t="s">
        <v>120</v>
      </c>
      <c r="C5" s="26"/>
      <c r="D5" s="26"/>
      <c r="E5" s="26" t="s">
        <v>63</v>
      </c>
      <c r="F5" s="26"/>
      <c r="G5" s="26"/>
      <c r="H5" s="26" t="s">
        <v>180</v>
      </c>
      <c r="I5" s="26"/>
      <c r="J5" s="26"/>
      <c r="K5" s="27" t="s">
        <v>120</v>
      </c>
      <c r="L5" s="28"/>
      <c r="M5" s="26" t="s">
        <v>63</v>
      </c>
      <c r="N5" s="26"/>
      <c r="O5" s="26" t="s">
        <v>180</v>
      </c>
      <c r="P5" s="26"/>
    </row>
    <row r="6" spans="1:16" x14ac:dyDescent="0.5">
      <c r="A6" s="3" t="s">
        <v>179</v>
      </c>
      <c r="B6" s="22">
        <v>16</v>
      </c>
      <c r="C6" s="23">
        <v>32</v>
      </c>
      <c r="D6" s="23">
        <v>64</v>
      </c>
      <c r="E6" s="22">
        <v>16</v>
      </c>
      <c r="F6" s="23">
        <v>32</v>
      </c>
      <c r="G6" s="23">
        <v>64</v>
      </c>
      <c r="H6" s="22">
        <v>16</v>
      </c>
      <c r="I6" s="23">
        <v>32</v>
      </c>
      <c r="J6" s="23">
        <v>64</v>
      </c>
      <c r="K6" s="24" t="s">
        <v>181</v>
      </c>
      <c r="L6" t="s">
        <v>182</v>
      </c>
      <c r="M6" s="24" t="s">
        <v>181</v>
      </c>
      <c r="N6" t="s">
        <v>182</v>
      </c>
      <c r="O6" s="24" t="s">
        <v>181</v>
      </c>
      <c r="P6" t="s">
        <v>182</v>
      </c>
    </row>
    <row r="7" spans="1:16" x14ac:dyDescent="0.5">
      <c r="A7" s="21" t="s">
        <v>0</v>
      </c>
      <c r="B7" s="3">
        <v>165674.422345</v>
      </c>
      <c r="C7" s="3">
        <v>180959.52542200001</v>
      </c>
      <c r="D7" s="3">
        <v>185027.81647399999</v>
      </c>
      <c r="E7" s="3">
        <v>151923.76736500001</v>
      </c>
      <c r="F7" s="3">
        <v>165106.78621399999</v>
      </c>
      <c r="G7" s="3">
        <v>167399.66837699999</v>
      </c>
      <c r="H7" s="3">
        <v>149904.05826600001</v>
      </c>
      <c r="I7" s="3">
        <v>161173.67613400001</v>
      </c>
      <c r="J7" s="3">
        <v>164908.33614999999</v>
      </c>
      <c r="K7" s="25">
        <f>C7/B7</f>
        <v>1.0922598845413225</v>
      </c>
      <c r="L7" s="3">
        <f>D7/B7</f>
        <v>1.1168158238010846</v>
      </c>
      <c r="M7" s="3">
        <f>F7/E7</f>
        <v>1.0867739069248297</v>
      </c>
      <c r="N7" s="3">
        <f>G7/E7</f>
        <v>1.1018662272560606</v>
      </c>
      <c r="O7" s="3">
        <f>I7/H7</f>
        <v>1.0751788710616654</v>
      </c>
      <c r="P7" s="3">
        <f>J7/H7</f>
        <v>1.1000925395720467</v>
      </c>
    </row>
    <row r="8" spans="1:16" x14ac:dyDescent="0.5">
      <c r="A8" s="21" t="s">
        <v>7</v>
      </c>
      <c r="B8" s="3">
        <v>244.63314</v>
      </c>
      <c r="C8" s="3">
        <v>269.91640100000001</v>
      </c>
      <c r="D8" s="3">
        <v>271.92610200000001</v>
      </c>
      <c r="E8" s="3">
        <v>219.40909300000001</v>
      </c>
      <c r="F8" s="3">
        <v>237.215386</v>
      </c>
      <c r="G8" s="3">
        <v>235.73279099999999</v>
      </c>
      <c r="H8" s="3">
        <v>114.33555200000001</v>
      </c>
      <c r="I8" s="3">
        <v>120.943555</v>
      </c>
      <c r="J8" s="3">
        <v>122.488208</v>
      </c>
      <c r="K8" s="25">
        <f t="shared" ref="K8:K71" si="0">C8/B8</f>
        <v>1.1033517413053686</v>
      </c>
      <c r="L8" s="3">
        <f t="shared" ref="L8:L71" si="1">D8/B8</f>
        <v>1.1115669038136045</v>
      </c>
      <c r="M8" s="3">
        <f t="shared" ref="M8:M71" si="2">F8/E8</f>
        <v>1.0811556748014997</v>
      </c>
      <c r="N8" s="3">
        <f t="shared" ref="N8:N71" si="3">G8/E8</f>
        <v>1.0743984571323122</v>
      </c>
      <c r="O8" s="3">
        <f t="shared" ref="O8:O71" si="4">I8/H8</f>
        <v>1.0577948230835497</v>
      </c>
      <c r="P8" s="3">
        <f t="shared" ref="P8:P71" si="5">J8/H8</f>
        <v>1.0713046454702033</v>
      </c>
    </row>
    <row r="9" spans="1:16" x14ac:dyDescent="0.5">
      <c r="A9" s="21" t="s">
        <v>5</v>
      </c>
      <c r="B9" s="3">
        <v>10630.249256999999</v>
      </c>
      <c r="C9" s="3">
        <v>13050.794685999999</v>
      </c>
      <c r="D9" s="3">
        <v>13745.135365</v>
      </c>
      <c r="E9" s="3">
        <v>9664.1067039999998</v>
      </c>
      <c r="F9" s="3">
        <v>11681.134142999999</v>
      </c>
      <c r="G9" s="3">
        <v>11899.11211</v>
      </c>
      <c r="H9" s="3">
        <v>5728.238351</v>
      </c>
      <c r="I9" s="3">
        <v>6935.1921359999997</v>
      </c>
      <c r="J9" s="3">
        <v>7386.0146809999997</v>
      </c>
      <c r="K9" s="25">
        <f t="shared" si="0"/>
        <v>1.2277035439602768</v>
      </c>
      <c r="L9" s="3">
        <f t="shared" si="1"/>
        <v>1.2930209849923184</v>
      </c>
      <c r="M9" s="3">
        <f t="shared" si="2"/>
        <v>1.2087132831599579</v>
      </c>
      <c r="N9" s="3">
        <f t="shared" si="3"/>
        <v>1.2312687012318402</v>
      </c>
      <c r="O9" s="3">
        <f t="shared" si="4"/>
        <v>1.2107024378252866</v>
      </c>
      <c r="P9" s="3">
        <f t="shared" si="5"/>
        <v>1.2894042161689372</v>
      </c>
    </row>
    <row r="10" spans="1:16" x14ac:dyDescent="0.5">
      <c r="A10" s="21" t="s">
        <v>11</v>
      </c>
      <c r="B10" s="3">
        <v>22.908415999999999</v>
      </c>
      <c r="C10" s="3">
        <v>25.877174</v>
      </c>
      <c r="D10" s="3">
        <v>25.909018</v>
      </c>
      <c r="E10" s="3">
        <v>19.847218999999999</v>
      </c>
      <c r="F10" s="3">
        <v>21.889593000000001</v>
      </c>
      <c r="G10" s="3">
        <v>22.034499</v>
      </c>
      <c r="H10" s="3">
        <v>18.566178000000001</v>
      </c>
      <c r="I10" s="3">
        <v>20.072915999999999</v>
      </c>
      <c r="J10" s="3">
        <v>20.416376</v>
      </c>
      <c r="K10" s="25">
        <f t="shared" si="0"/>
        <v>1.1295924606921754</v>
      </c>
      <c r="L10" s="3">
        <f t="shared" si="1"/>
        <v>1.1309825175167065</v>
      </c>
      <c r="M10" s="3">
        <f t="shared" si="2"/>
        <v>1.1029047948732769</v>
      </c>
      <c r="N10" s="3">
        <f t="shared" si="3"/>
        <v>1.110205868136992</v>
      </c>
      <c r="O10" s="3">
        <f t="shared" si="4"/>
        <v>1.08115499054248</v>
      </c>
      <c r="P10" s="3">
        <f t="shared" si="5"/>
        <v>1.0996542207017512</v>
      </c>
    </row>
    <row r="11" spans="1:16" x14ac:dyDescent="0.5">
      <c r="A11" s="21" t="s">
        <v>9</v>
      </c>
      <c r="B11" s="3">
        <v>1133.7581230000001</v>
      </c>
      <c r="C11" s="3">
        <v>1452.4216690000001</v>
      </c>
      <c r="D11" s="3">
        <v>1494.394481</v>
      </c>
      <c r="E11" s="3">
        <v>979.71713999999997</v>
      </c>
      <c r="F11" s="3">
        <v>1246.8660709999999</v>
      </c>
      <c r="G11" s="3">
        <v>1324.6836330000001</v>
      </c>
      <c r="H11" s="3">
        <v>948.44461100000001</v>
      </c>
      <c r="I11" s="3">
        <v>1158.5708629999999</v>
      </c>
      <c r="J11" s="3">
        <v>1195.009014</v>
      </c>
      <c r="K11" s="25">
        <f t="shared" si="0"/>
        <v>1.2810683685835871</v>
      </c>
      <c r="L11" s="3">
        <f t="shared" si="1"/>
        <v>1.3180893267125902</v>
      </c>
      <c r="M11" s="3">
        <f t="shared" si="2"/>
        <v>1.2726796542520424</v>
      </c>
      <c r="N11" s="3">
        <f t="shared" si="3"/>
        <v>1.3521082554501396</v>
      </c>
      <c r="O11" s="3">
        <f t="shared" si="4"/>
        <v>1.2215482586573523</v>
      </c>
      <c r="P11" s="3">
        <f t="shared" si="5"/>
        <v>1.2599671084008088</v>
      </c>
    </row>
    <row r="12" spans="1:16" x14ac:dyDescent="0.5">
      <c r="A12" s="21" t="s">
        <v>2</v>
      </c>
      <c r="B12" s="3">
        <v>353.92555599999997</v>
      </c>
      <c r="C12" s="3">
        <v>380.825716</v>
      </c>
      <c r="D12" s="3">
        <v>382.39112799999998</v>
      </c>
      <c r="E12" s="3">
        <v>61.697184</v>
      </c>
      <c r="F12" s="3">
        <v>63.614396999999997</v>
      </c>
      <c r="G12" s="3">
        <v>63.666767999999998</v>
      </c>
      <c r="H12" s="3">
        <v>52.632658999999997</v>
      </c>
      <c r="I12" s="3">
        <v>52.472607000000004</v>
      </c>
      <c r="J12" s="3">
        <v>51.966796000000002</v>
      </c>
      <c r="K12" s="25">
        <f t="shared" si="0"/>
        <v>1.076005135950115</v>
      </c>
      <c r="L12" s="3">
        <f t="shared" si="1"/>
        <v>1.0804281338757014</v>
      </c>
      <c r="M12" s="3">
        <f t="shared" si="2"/>
        <v>1.0310745624954292</v>
      </c>
      <c r="N12" s="3">
        <f t="shared" si="3"/>
        <v>1.0319234018849224</v>
      </c>
      <c r="O12" s="3">
        <f t="shared" si="4"/>
        <v>0.99695907440283427</v>
      </c>
      <c r="P12" s="3">
        <f t="shared" si="5"/>
        <v>0.98734886261399035</v>
      </c>
    </row>
    <row r="13" spans="1:16" x14ac:dyDescent="0.5">
      <c r="A13" s="21" t="s">
        <v>4</v>
      </c>
      <c r="B13" s="3">
        <v>13070.768599999999</v>
      </c>
      <c r="C13" s="3">
        <v>15117.834444</v>
      </c>
      <c r="D13" s="3">
        <v>15643.872670000001</v>
      </c>
      <c r="E13" s="3">
        <v>3188.2947039999999</v>
      </c>
      <c r="F13" s="3">
        <v>3709.5355650000001</v>
      </c>
      <c r="G13" s="3">
        <v>3864.4066659999999</v>
      </c>
      <c r="H13" s="3">
        <v>2743.0484489999999</v>
      </c>
      <c r="I13" s="3">
        <v>3031.8984500000001</v>
      </c>
      <c r="J13" s="3">
        <v>3156.534854</v>
      </c>
      <c r="K13" s="25">
        <f t="shared" si="0"/>
        <v>1.1566140375249241</v>
      </c>
      <c r="L13" s="3">
        <f t="shared" si="1"/>
        <v>1.1968594310513616</v>
      </c>
      <c r="M13" s="3">
        <f t="shared" si="2"/>
        <v>1.1634857845311655</v>
      </c>
      <c r="N13" s="3">
        <f t="shared" si="3"/>
        <v>1.2120606859685077</v>
      </c>
      <c r="O13" s="3">
        <f t="shared" si="4"/>
        <v>1.1053025516575556</v>
      </c>
      <c r="P13" s="3">
        <f t="shared" si="5"/>
        <v>1.1507397381736877</v>
      </c>
    </row>
    <row r="14" spans="1:16" x14ac:dyDescent="0.5">
      <c r="A14" s="21" t="s">
        <v>145</v>
      </c>
      <c r="B14" s="3">
        <v>24406.436422999999</v>
      </c>
      <c r="C14" s="3">
        <v>28863.617527999999</v>
      </c>
      <c r="D14" s="3">
        <v>29923.128836</v>
      </c>
      <c r="E14" s="3">
        <v>6955.3644469999999</v>
      </c>
      <c r="F14" s="3">
        <v>7537.6036649999996</v>
      </c>
      <c r="G14" s="3">
        <v>7712.7223889999996</v>
      </c>
      <c r="H14" s="3">
        <v>6501.1595770000004</v>
      </c>
      <c r="I14" s="3">
        <v>7059.0741019999996</v>
      </c>
      <c r="J14" s="3">
        <v>7328.8815869999999</v>
      </c>
      <c r="K14" s="25">
        <f t="shared" si="0"/>
        <v>1.1826231829895357</v>
      </c>
      <c r="L14" s="3">
        <f t="shared" si="1"/>
        <v>1.2260343262485141</v>
      </c>
      <c r="M14" s="3">
        <f t="shared" si="2"/>
        <v>1.0837108137807405</v>
      </c>
      <c r="N14" s="3">
        <f t="shared" si="3"/>
        <v>1.1088883189042185</v>
      </c>
      <c r="O14" s="3">
        <f t="shared" si="4"/>
        <v>1.0858176942731581</v>
      </c>
      <c r="P14" s="3">
        <f t="shared" si="5"/>
        <v>1.1273191344092428</v>
      </c>
    </row>
    <row r="15" spans="1:16" x14ac:dyDescent="0.5">
      <c r="A15" s="21" t="s">
        <v>171</v>
      </c>
      <c r="B15" s="3">
        <v>231056.25059099999</v>
      </c>
      <c r="C15" s="3">
        <v>241729.16230600001</v>
      </c>
      <c r="D15" s="3">
        <v>244529.90599599999</v>
      </c>
      <c r="E15" s="3">
        <v>216826.526148</v>
      </c>
      <c r="F15" s="3">
        <v>224000.54549799999</v>
      </c>
      <c r="G15" s="3">
        <v>226208.95496900001</v>
      </c>
      <c r="H15" s="3">
        <v>213156.107009</v>
      </c>
      <c r="I15" s="3">
        <v>220103.613102</v>
      </c>
      <c r="J15" s="3">
        <v>222493.10714599999</v>
      </c>
      <c r="K15" s="25">
        <f t="shared" si="0"/>
        <v>1.0461918328878819</v>
      </c>
      <c r="L15" s="3">
        <f t="shared" si="1"/>
        <v>1.0583133127562523</v>
      </c>
      <c r="M15" s="3">
        <f t="shared" si="2"/>
        <v>1.0330864469280996</v>
      </c>
      <c r="N15" s="3">
        <f t="shared" si="3"/>
        <v>1.0432715912931974</v>
      </c>
      <c r="O15" s="3">
        <f t="shared" si="4"/>
        <v>1.0325935118185785</v>
      </c>
      <c r="P15" s="3">
        <f t="shared" si="5"/>
        <v>1.0438035778942321</v>
      </c>
    </row>
    <row r="16" spans="1:16" x14ac:dyDescent="0.5">
      <c r="A16" s="21" t="s">
        <v>146</v>
      </c>
      <c r="B16" s="3">
        <v>154871.97925599999</v>
      </c>
      <c r="C16" s="3">
        <v>150433.41437000001</v>
      </c>
      <c r="D16" s="3">
        <v>151018.913072</v>
      </c>
      <c r="E16" s="3">
        <v>154817.42939400001</v>
      </c>
      <c r="F16" s="3">
        <v>150753.17537499999</v>
      </c>
      <c r="G16" s="3">
        <v>150182.25394</v>
      </c>
      <c r="H16" s="3">
        <v>154406.776938</v>
      </c>
      <c r="I16" s="3">
        <v>150185.22438199999</v>
      </c>
      <c r="J16" s="3">
        <v>149946.28406199999</v>
      </c>
      <c r="K16" s="25">
        <f t="shared" si="0"/>
        <v>0.97134042641333374</v>
      </c>
      <c r="L16" s="3">
        <f t="shared" si="1"/>
        <v>0.97512095988887082</v>
      </c>
      <c r="M16" s="3">
        <f t="shared" si="2"/>
        <v>0.97374808485770192</v>
      </c>
      <c r="N16" s="3">
        <f t="shared" si="3"/>
        <v>0.97006037710260773</v>
      </c>
      <c r="O16" s="3">
        <f t="shared" si="4"/>
        <v>0.97265953839775365</v>
      </c>
      <c r="P16" s="3">
        <f t="shared" si="5"/>
        <v>0.97111206538692885</v>
      </c>
    </row>
    <row r="17" spans="1:16" x14ac:dyDescent="0.5">
      <c r="A17" s="21" t="s">
        <v>166</v>
      </c>
      <c r="B17" s="3">
        <v>118066.039154</v>
      </c>
      <c r="C17" s="3">
        <v>118681.993539</v>
      </c>
      <c r="D17" s="3">
        <v>119918.725254</v>
      </c>
      <c r="E17" s="3">
        <v>118067.378682</v>
      </c>
      <c r="F17" s="3">
        <v>118581.023463</v>
      </c>
      <c r="G17" s="3">
        <v>119519.333778</v>
      </c>
      <c r="H17" s="3">
        <v>118065.511316</v>
      </c>
      <c r="I17" s="3">
        <v>118587.962122</v>
      </c>
      <c r="J17" s="3">
        <v>119449.31632300001</v>
      </c>
      <c r="K17" s="25">
        <f t="shared" si="0"/>
        <v>1.0052170326828409</v>
      </c>
      <c r="L17" s="3">
        <f t="shared" si="1"/>
        <v>1.0156919476021673</v>
      </c>
      <c r="M17" s="3">
        <f t="shared" si="2"/>
        <v>1.0043504377477834</v>
      </c>
      <c r="N17" s="3">
        <f t="shared" si="3"/>
        <v>1.0122976821558025</v>
      </c>
      <c r="O17" s="3">
        <f t="shared" si="4"/>
        <v>1.0044250924776978</v>
      </c>
      <c r="P17" s="3">
        <f t="shared" si="5"/>
        <v>1.0117206539960368</v>
      </c>
    </row>
    <row r="18" spans="1:16" x14ac:dyDescent="0.5">
      <c r="A18" s="21" t="s">
        <v>136</v>
      </c>
      <c r="B18" s="3">
        <v>5211.950527</v>
      </c>
      <c r="C18" s="3">
        <v>12359.3262</v>
      </c>
      <c r="D18" s="3">
        <v>15390.058637</v>
      </c>
      <c r="E18" s="3">
        <v>5191.9393630000004</v>
      </c>
      <c r="F18" s="3">
        <v>10457.650893</v>
      </c>
      <c r="G18" s="3">
        <v>13461.396148</v>
      </c>
      <c r="H18" s="3">
        <v>5704.5311119999997</v>
      </c>
      <c r="I18" s="3">
        <v>10446.129349000001</v>
      </c>
      <c r="J18" s="3">
        <v>12242.023889</v>
      </c>
      <c r="K18" s="25">
        <f t="shared" si="0"/>
        <v>2.3713437293722799</v>
      </c>
      <c r="L18" s="3">
        <f t="shared" si="1"/>
        <v>2.9528405070756727</v>
      </c>
      <c r="M18" s="3">
        <f t="shared" si="2"/>
        <v>2.0142089808532302</v>
      </c>
      <c r="N18" s="3">
        <f t="shared" si="3"/>
        <v>2.5927491071894475</v>
      </c>
      <c r="O18" s="3">
        <f t="shared" si="4"/>
        <v>1.8311985935225452</v>
      </c>
      <c r="P18" s="3">
        <f t="shared" si="5"/>
        <v>2.1460175514246544</v>
      </c>
    </row>
    <row r="19" spans="1:16" x14ac:dyDescent="0.5">
      <c r="A19" s="21" t="s">
        <v>137</v>
      </c>
      <c r="B19" s="3">
        <v>50395.532195</v>
      </c>
      <c r="C19" s="3">
        <v>61865.578189</v>
      </c>
      <c r="D19" s="3">
        <v>63688.105194999996</v>
      </c>
      <c r="E19" s="3">
        <v>47602.491623000002</v>
      </c>
      <c r="F19" s="3">
        <v>56284.720578</v>
      </c>
      <c r="G19" s="3">
        <v>58956.771723999998</v>
      </c>
      <c r="H19" s="3">
        <v>45303.178675000003</v>
      </c>
      <c r="I19" s="3">
        <v>53290.794084000001</v>
      </c>
      <c r="J19" s="3">
        <v>55857.497192000003</v>
      </c>
      <c r="K19" s="25">
        <f t="shared" si="0"/>
        <v>1.2276004537389924</v>
      </c>
      <c r="L19" s="3">
        <f t="shared" si="1"/>
        <v>1.2637649097258432</v>
      </c>
      <c r="M19" s="3">
        <f t="shared" si="2"/>
        <v>1.1823902207422483</v>
      </c>
      <c r="N19" s="3">
        <f t="shared" si="3"/>
        <v>1.2385228107579556</v>
      </c>
      <c r="O19" s="3">
        <f t="shared" si="4"/>
        <v>1.176314679071468</v>
      </c>
      <c r="P19" s="3">
        <f t="shared" si="5"/>
        <v>1.2329708163022184</v>
      </c>
    </row>
    <row r="20" spans="1:16" x14ac:dyDescent="0.5">
      <c r="A20" s="21" t="s">
        <v>134</v>
      </c>
      <c r="B20" s="3">
        <v>30781.687032999998</v>
      </c>
      <c r="C20" s="3">
        <v>42303.088951999998</v>
      </c>
      <c r="D20" s="3">
        <v>44282.649278999997</v>
      </c>
      <c r="E20" s="3">
        <v>26899.509881999998</v>
      </c>
      <c r="F20" s="3">
        <v>34792.698792000003</v>
      </c>
      <c r="G20" s="3">
        <v>37547.926149999999</v>
      </c>
      <c r="H20" s="3">
        <v>25539.514247999999</v>
      </c>
      <c r="I20" s="3">
        <v>32695.689117000002</v>
      </c>
      <c r="J20" s="3">
        <v>35273.566176</v>
      </c>
      <c r="K20" s="25">
        <f t="shared" si="0"/>
        <v>1.3742940374466253</v>
      </c>
      <c r="L20" s="3">
        <f t="shared" si="1"/>
        <v>1.4386037136796979</v>
      </c>
      <c r="M20" s="3">
        <f t="shared" si="2"/>
        <v>1.2934324433651405</v>
      </c>
      <c r="N20" s="3">
        <f t="shared" si="3"/>
        <v>1.3958591184267437</v>
      </c>
      <c r="O20" s="3">
        <f t="shared" si="4"/>
        <v>1.2802001165531331</v>
      </c>
      <c r="P20" s="3">
        <f t="shared" si="5"/>
        <v>1.3811369250596564</v>
      </c>
    </row>
    <row r="21" spans="1:16" x14ac:dyDescent="0.5">
      <c r="A21" s="21" t="s">
        <v>135</v>
      </c>
      <c r="B21" s="3">
        <v>24236.106873000001</v>
      </c>
      <c r="C21" s="3">
        <v>34763.872435999998</v>
      </c>
      <c r="D21" s="3">
        <v>36731.177966000003</v>
      </c>
      <c r="E21" s="3">
        <v>21484.757966000001</v>
      </c>
      <c r="F21" s="3">
        <v>28665.310666000001</v>
      </c>
      <c r="G21" s="3">
        <v>31339.385052000001</v>
      </c>
      <c r="H21" s="3">
        <v>20459.936683</v>
      </c>
      <c r="I21" s="3">
        <v>26966.157143</v>
      </c>
      <c r="J21" s="3">
        <v>29448.975323999999</v>
      </c>
      <c r="K21" s="25">
        <f t="shared" si="0"/>
        <v>1.4343835261235109</v>
      </c>
      <c r="L21" s="3">
        <f t="shared" si="1"/>
        <v>1.5155560321001891</v>
      </c>
      <c r="M21" s="3">
        <f t="shared" si="2"/>
        <v>1.3342161317974048</v>
      </c>
      <c r="N21" s="3">
        <f t="shared" si="3"/>
        <v>1.458679920974447</v>
      </c>
      <c r="O21" s="3">
        <f t="shared" si="4"/>
        <v>1.3179980740314787</v>
      </c>
      <c r="P21" s="3">
        <f t="shared" si="5"/>
        <v>1.4393483117896899</v>
      </c>
    </row>
    <row r="22" spans="1:16" x14ac:dyDescent="0.5">
      <c r="A22" t="s">
        <v>147</v>
      </c>
      <c r="B22" s="3">
        <v>0.57818199999999997</v>
      </c>
      <c r="C22" s="3">
        <v>2.4799000000000002E-2</v>
      </c>
      <c r="D22" s="3">
        <v>1.0506E-2</v>
      </c>
      <c r="E22" s="3">
        <v>0.56957400000000002</v>
      </c>
      <c r="F22" s="3">
        <v>9.9904999999999994E-2</v>
      </c>
      <c r="G22" s="3">
        <v>2.844E-2</v>
      </c>
      <c r="H22" s="3">
        <v>0.575264</v>
      </c>
      <c r="I22" s="3">
        <v>6.2065000000000002E-2</v>
      </c>
      <c r="J22" s="3">
        <v>3.1261999999999998E-2</v>
      </c>
      <c r="K22" s="25">
        <f t="shared" si="0"/>
        <v>4.2891338713415501E-2</v>
      </c>
      <c r="L22" s="3">
        <f t="shared" si="1"/>
        <v>1.8170749002909117E-2</v>
      </c>
      <c r="M22" s="3">
        <f t="shared" si="2"/>
        <v>0.1754030205030426</v>
      </c>
      <c r="N22" s="3">
        <f t="shared" si="3"/>
        <v>4.9932054482824006E-2</v>
      </c>
      <c r="O22" s="3">
        <f t="shared" si="4"/>
        <v>0.10788959503810425</v>
      </c>
      <c r="P22" s="3">
        <f t="shared" si="5"/>
        <v>5.4343744785003055E-2</v>
      </c>
    </row>
    <row r="23" spans="1:16" x14ac:dyDescent="0.5">
      <c r="A23" s="20" t="s">
        <v>183</v>
      </c>
      <c r="B23" s="3">
        <f>B14/B7</f>
        <v>0.14731565728459942</v>
      </c>
      <c r="C23" s="3">
        <f t="shared" ref="C23:J23" si="6">C14/C7</f>
        <v>0.1595031676873028</v>
      </c>
      <c r="D23" s="3">
        <f t="shared" si="6"/>
        <v>0.16172232589798075</v>
      </c>
      <c r="E23" s="3">
        <f t="shared" si="6"/>
        <v>4.5781937662785786E-2</v>
      </c>
      <c r="F23" s="3">
        <f t="shared" si="6"/>
        <v>4.5652900391570092E-2</v>
      </c>
      <c r="G23" s="3">
        <f t="shared" si="6"/>
        <v>4.6073701721022611E-2</v>
      </c>
      <c r="H23" s="3">
        <f t="shared" si="6"/>
        <v>4.3368803034430851E-2</v>
      </c>
      <c r="I23" s="3">
        <f t="shared" si="6"/>
        <v>4.3797934447627015E-2</v>
      </c>
      <c r="J23" s="3">
        <f t="shared" si="6"/>
        <v>4.4442153490249742E-2</v>
      </c>
      <c r="K23" s="25"/>
      <c r="L23" s="3"/>
      <c r="M23" s="3"/>
      <c r="N23" s="3"/>
      <c r="O23" s="3"/>
      <c r="P23" s="3"/>
    </row>
    <row r="24" spans="1:16" x14ac:dyDescent="0.5">
      <c r="A24" s="2" t="s">
        <v>177</v>
      </c>
      <c r="B24" s="3"/>
      <c r="C24" s="3"/>
      <c r="D24" s="3"/>
      <c r="E24" s="3"/>
      <c r="F24" s="3"/>
      <c r="G24" s="3"/>
      <c r="H24" s="3"/>
      <c r="I24" s="3"/>
      <c r="J24" s="3"/>
      <c r="K24" s="27" t="s">
        <v>120</v>
      </c>
      <c r="L24" s="28"/>
      <c r="M24" s="26" t="s">
        <v>63</v>
      </c>
      <c r="N24" s="26"/>
      <c r="O24" s="26" t="s">
        <v>180</v>
      </c>
      <c r="P24" s="26"/>
    </row>
    <row r="25" spans="1:16" x14ac:dyDescent="0.5">
      <c r="A25" s="2"/>
      <c r="B25" s="26" t="s">
        <v>120</v>
      </c>
      <c r="C25" s="26"/>
      <c r="D25" s="26"/>
      <c r="E25" s="26" t="s">
        <v>63</v>
      </c>
      <c r="F25" s="26"/>
      <c r="G25" s="26"/>
      <c r="H25" s="26" t="s">
        <v>180</v>
      </c>
      <c r="I25" s="26"/>
      <c r="J25" s="26"/>
      <c r="K25" s="24" t="s">
        <v>181</v>
      </c>
      <c r="L25" t="s">
        <v>182</v>
      </c>
      <c r="M25" s="24" t="s">
        <v>181</v>
      </c>
      <c r="N25" t="s">
        <v>182</v>
      </c>
      <c r="O25" s="24" t="s">
        <v>181</v>
      </c>
      <c r="P25" t="s">
        <v>182</v>
      </c>
    </row>
    <row r="26" spans="1:16" x14ac:dyDescent="0.5">
      <c r="A26" s="3" t="s">
        <v>179</v>
      </c>
      <c r="B26" s="22">
        <v>16</v>
      </c>
      <c r="C26" s="23">
        <v>32</v>
      </c>
      <c r="D26" s="23">
        <v>64</v>
      </c>
      <c r="E26" s="22">
        <v>16</v>
      </c>
      <c r="F26" s="23">
        <v>32</v>
      </c>
      <c r="G26" s="23">
        <v>64</v>
      </c>
      <c r="H26" s="22">
        <v>16</v>
      </c>
      <c r="I26" s="23">
        <v>32</v>
      </c>
      <c r="J26" s="23">
        <v>64</v>
      </c>
      <c r="K26" s="25">
        <f t="shared" si="0"/>
        <v>2</v>
      </c>
      <c r="L26" s="3">
        <f t="shared" si="1"/>
        <v>4</v>
      </c>
      <c r="M26" s="3">
        <f t="shared" si="2"/>
        <v>2</v>
      </c>
      <c r="N26" s="3">
        <f t="shared" si="3"/>
        <v>4</v>
      </c>
      <c r="O26" s="3">
        <f t="shared" si="4"/>
        <v>2</v>
      </c>
      <c r="P26" s="3">
        <f t="shared" si="5"/>
        <v>4</v>
      </c>
    </row>
    <row r="27" spans="1:16" x14ac:dyDescent="0.5">
      <c r="A27" s="21" t="s">
        <v>0</v>
      </c>
      <c r="B27" s="3">
        <v>165937.68781599999</v>
      </c>
      <c r="C27" s="3">
        <v>182168.962852</v>
      </c>
      <c r="D27" s="3">
        <v>185514.01346700001</v>
      </c>
      <c r="E27" s="3">
        <v>152306.78486000001</v>
      </c>
      <c r="F27" s="3">
        <v>164710.63162299999</v>
      </c>
      <c r="G27" s="3">
        <v>167526.39068400001</v>
      </c>
      <c r="H27" s="3">
        <v>150187.35518700001</v>
      </c>
      <c r="I27" s="3">
        <v>162088.520357</v>
      </c>
      <c r="J27" s="3">
        <v>164983.94891000001</v>
      </c>
      <c r="K27" s="25">
        <f t="shared" si="0"/>
        <v>1.0978154827250459</v>
      </c>
      <c r="L27" s="3">
        <f t="shared" si="1"/>
        <v>1.117973957023598</v>
      </c>
      <c r="M27" s="3">
        <f t="shared" si="2"/>
        <v>1.0814398831568899</v>
      </c>
      <c r="N27" s="3">
        <f t="shared" si="3"/>
        <v>1.099927300270896</v>
      </c>
      <c r="O27" s="3">
        <f t="shared" si="4"/>
        <v>1.0792421249790418</v>
      </c>
      <c r="P27" s="3">
        <f t="shared" si="5"/>
        <v>1.098520902139708</v>
      </c>
    </row>
    <row r="28" spans="1:16" x14ac:dyDescent="0.5">
      <c r="A28" s="21" t="s">
        <v>7</v>
      </c>
      <c r="B28" s="3">
        <v>245.01305300000001</v>
      </c>
      <c r="C28" s="3">
        <v>272.302727</v>
      </c>
      <c r="D28" s="3">
        <v>273.12813499999999</v>
      </c>
      <c r="E28" s="3">
        <v>217.73466300000001</v>
      </c>
      <c r="F28" s="3">
        <v>237.021817</v>
      </c>
      <c r="G28" s="3">
        <v>240.40432000000001</v>
      </c>
      <c r="H28" s="3">
        <v>113.50426899999999</v>
      </c>
      <c r="I28" s="3">
        <v>119.767523</v>
      </c>
      <c r="J28" s="3">
        <v>124.34619499999999</v>
      </c>
      <c r="K28" s="25">
        <f t="shared" si="0"/>
        <v>1.1113804904100353</v>
      </c>
      <c r="L28" s="3">
        <f t="shared" si="1"/>
        <v>1.114749323171774</v>
      </c>
      <c r="M28" s="3">
        <f t="shared" si="2"/>
        <v>1.0885809991585951</v>
      </c>
      <c r="N28" s="3">
        <f t="shared" si="3"/>
        <v>1.1041159762421475</v>
      </c>
      <c r="O28" s="3">
        <f t="shared" si="4"/>
        <v>1.0551807791476109</v>
      </c>
      <c r="P28" s="3">
        <f t="shared" si="5"/>
        <v>1.0955199843628789</v>
      </c>
    </row>
    <row r="29" spans="1:16" x14ac:dyDescent="0.5">
      <c r="A29" s="21" t="s">
        <v>5</v>
      </c>
      <c r="B29" s="3">
        <v>10657.666493999999</v>
      </c>
      <c r="C29" s="3">
        <v>13355.482774</v>
      </c>
      <c r="D29" s="3">
        <v>13990.112174</v>
      </c>
      <c r="E29" s="3">
        <v>9632.9900539999999</v>
      </c>
      <c r="F29" s="3">
        <v>11614.697453000001</v>
      </c>
      <c r="G29" s="3">
        <v>12125.434744</v>
      </c>
      <c r="H29" s="3">
        <v>5670.934491</v>
      </c>
      <c r="I29" s="3">
        <v>6818.1451020000004</v>
      </c>
      <c r="J29" s="3">
        <v>7440.2975550000001</v>
      </c>
      <c r="K29" s="25">
        <f t="shared" si="0"/>
        <v>1.2531338620437038</v>
      </c>
      <c r="L29" s="3">
        <f t="shared" si="1"/>
        <v>1.3126806118277472</v>
      </c>
      <c r="M29" s="3">
        <f t="shared" si="2"/>
        <v>1.2057209015986803</v>
      </c>
      <c r="N29" s="3">
        <f t="shared" si="3"/>
        <v>1.2587405027959142</v>
      </c>
      <c r="O29" s="3">
        <f t="shared" si="4"/>
        <v>1.2022965726055679</v>
      </c>
      <c r="P29" s="3">
        <f t="shared" si="5"/>
        <v>1.3120055551352339</v>
      </c>
    </row>
    <row r="30" spans="1:16" x14ac:dyDescent="0.5">
      <c r="A30" s="21" t="s">
        <v>11</v>
      </c>
      <c r="B30" s="3">
        <v>22.899854000000001</v>
      </c>
      <c r="C30" s="3">
        <v>25.976490999999999</v>
      </c>
      <c r="D30" s="3">
        <v>26.008527999999998</v>
      </c>
      <c r="E30" s="3">
        <v>19.578053000000001</v>
      </c>
      <c r="F30" s="3">
        <v>21.835771000000001</v>
      </c>
      <c r="G30" s="3">
        <v>22.166419999999999</v>
      </c>
      <c r="H30" s="3">
        <v>18.418785</v>
      </c>
      <c r="I30" s="3">
        <v>20.377209000000001</v>
      </c>
      <c r="J30" s="3">
        <v>20.504299</v>
      </c>
      <c r="K30" s="25">
        <f t="shared" si="0"/>
        <v>1.134351817264861</v>
      </c>
      <c r="L30" s="3">
        <f t="shared" si="1"/>
        <v>1.1357508218174666</v>
      </c>
      <c r="M30" s="3">
        <f t="shared" si="2"/>
        <v>1.1153188215396086</v>
      </c>
      <c r="N30" s="3">
        <f t="shared" si="3"/>
        <v>1.1322075795790316</v>
      </c>
      <c r="O30" s="3">
        <f t="shared" si="4"/>
        <v>1.1063275346337993</v>
      </c>
      <c r="P30" s="3">
        <f t="shared" si="5"/>
        <v>1.1132275554549336</v>
      </c>
    </row>
    <row r="31" spans="1:16" x14ac:dyDescent="0.5">
      <c r="A31" s="21" t="s">
        <v>9</v>
      </c>
      <c r="B31" s="3">
        <v>1136.975328</v>
      </c>
      <c r="C31" s="3">
        <v>1458.7091949999999</v>
      </c>
      <c r="D31" s="3">
        <v>1522.8994439999999</v>
      </c>
      <c r="E31" s="3">
        <v>994.28320699999995</v>
      </c>
      <c r="F31" s="3">
        <v>1245.1446880000001</v>
      </c>
      <c r="G31" s="3">
        <v>1315.3373750000001</v>
      </c>
      <c r="H31" s="3">
        <v>920.970417</v>
      </c>
      <c r="I31" s="3">
        <v>1147.877068</v>
      </c>
      <c r="J31" s="3">
        <v>1222.0133430000001</v>
      </c>
      <c r="K31" s="25">
        <f t="shared" si="0"/>
        <v>1.2829734815494607</v>
      </c>
      <c r="L31" s="3">
        <f t="shared" si="1"/>
        <v>1.3394305104921327</v>
      </c>
      <c r="M31" s="3">
        <f t="shared" si="2"/>
        <v>1.2523038498828836</v>
      </c>
      <c r="N31" s="3">
        <f t="shared" si="3"/>
        <v>1.3229001211523028</v>
      </c>
      <c r="O31" s="3">
        <f t="shared" si="4"/>
        <v>1.2463777845754627</v>
      </c>
      <c r="P31" s="3">
        <f t="shared" si="5"/>
        <v>1.3268757828081248</v>
      </c>
    </row>
    <row r="32" spans="1:16" x14ac:dyDescent="0.5">
      <c r="A32" s="21" t="s">
        <v>2</v>
      </c>
      <c r="B32" s="3">
        <v>353.20893000000001</v>
      </c>
      <c r="C32" s="3">
        <v>381.07666399999999</v>
      </c>
      <c r="D32" s="3">
        <v>383.36740500000002</v>
      </c>
      <c r="E32" s="3">
        <v>61.700885</v>
      </c>
      <c r="F32" s="3">
        <v>63.450530999999998</v>
      </c>
      <c r="G32" s="3">
        <v>63.881816000000001</v>
      </c>
      <c r="H32" s="3">
        <v>52.143126000000002</v>
      </c>
      <c r="I32" s="3">
        <v>51.841878000000001</v>
      </c>
      <c r="J32" s="3">
        <v>52.396197000000001</v>
      </c>
      <c r="K32" s="25">
        <f t="shared" si="0"/>
        <v>1.0788987243329322</v>
      </c>
      <c r="L32" s="3">
        <f t="shared" si="1"/>
        <v>1.0853842370293412</v>
      </c>
      <c r="M32" s="3">
        <f t="shared" si="2"/>
        <v>1.0283569028223825</v>
      </c>
      <c r="N32" s="3">
        <f t="shared" si="3"/>
        <v>1.0353468349765163</v>
      </c>
      <c r="O32" s="3">
        <f t="shared" si="4"/>
        <v>0.99422267088474903</v>
      </c>
      <c r="P32" s="3">
        <f t="shared" si="5"/>
        <v>1.0048533914134723</v>
      </c>
    </row>
    <row r="33" spans="1:16" x14ac:dyDescent="0.5">
      <c r="A33" s="21" t="s">
        <v>4</v>
      </c>
      <c r="B33" s="3">
        <v>13049.736999999999</v>
      </c>
      <c r="C33" s="3">
        <v>15113.735094</v>
      </c>
      <c r="D33" s="3">
        <v>15741.605992999999</v>
      </c>
      <c r="E33" s="3">
        <v>3164.2414819999999</v>
      </c>
      <c r="F33" s="3">
        <v>3665.009849</v>
      </c>
      <c r="G33" s="3">
        <v>3848.7042710000001</v>
      </c>
      <c r="H33" s="3">
        <v>2690.4248980000002</v>
      </c>
      <c r="I33" s="3">
        <v>3025.0906989999999</v>
      </c>
      <c r="J33" s="3">
        <v>3179.699102</v>
      </c>
      <c r="K33" s="25">
        <f t="shared" si="0"/>
        <v>1.1581639610054977</v>
      </c>
      <c r="L33" s="3">
        <f t="shared" si="1"/>
        <v>1.2062776432199362</v>
      </c>
      <c r="M33" s="3">
        <f t="shared" si="2"/>
        <v>1.158258581037084</v>
      </c>
      <c r="N33" s="3">
        <f t="shared" si="3"/>
        <v>1.216311805813056</v>
      </c>
      <c r="O33" s="3">
        <f t="shared" si="4"/>
        <v>1.1243914302342291</v>
      </c>
      <c r="P33" s="3">
        <f t="shared" si="5"/>
        <v>1.1818575959372495</v>
      </c>
    </row>
    <row r="34" spans="1:16" x14ac:dyDescent="0.5">
      <c r="A34" s="21" t="s">
        <v>145</v>
      </c>
      <c r="B34" s="3">
        <v>24505.207607</v>
      </c>
      <c r="C34" s="3">
        <v>28944.535749999999</v>
      </c>
      <c r="D34" s="3">
        <v>30133.396796000001</v>
      </c>
      <c r="E34" s="3">
        <v>6980.4548729999997</v>
      </c>
      <c r="F34" s="3">
        <v>7389.1621539999996</v>
      </c>
      <c r="G34" s="3">
        <v>7719.8810430000003</v>
      </c>
      <c r="H34" s="3">
        <v>6466.7278699999997</v>
      </c>
      <c r="I34" s="3">
        <v>7105.5976860000001</v>
      </c>
      <c r="J34" s="3">
        <v>7491.1209760000002</v>
      </c>
      <c r="K34" s="25">
        <f t="shared" si="0"/>
        <v>1.1811585608330815</v>
      </c>
      <c r="L34" s="3">
        <f t="shared" si="1"/>
        <v>1.2296731894404473</v>
      </c>
      <c r="M34" s="3">
        <f t="shared" si="2"/>
        <v>1.0585502361143908</v>
      </c>
      <c r="N34" s="3">
        <f t="shared" si="3"/>
        <v>1.1059280782488916</v>
      </c>
      <c r="O34" s="3">
        <f t="shared" si="4"/>
        <v>1.0987933664201026</v>
      </c>
      <c r="P34" s="3">
        <f t="shared" si="5"/>
        <v>1.1584098057925547</v>
      </c>
    </row>
    <row r="35" spans="1:16" x14ac:dyDescent="0.5">
      <c r="A35" s="21" t="s">
        <v>171</v>
      </c>
      <c r="B35" s="3">
        <v>229373.17438099999</v>
      </c>
      <c r="C35" s="3">
        <v>242191.21330999999</v>
      </c>
      <c r="D35" s="3">
        <v>246466.50790200001</v>
      </c>
      <c r="E35" s="3">
        <v>217583.59941699999</v>
      </c>
      <c r="F35" s="3">
        <v>223521.133737</v>
      </c>
      <c r="G35" s="3">
        <v>226352.56803600001</v>
      </c>
      <c r="H35" s="3">
        <v>215025.75276999999</v>
      </c>
      <c r="I35" s="3">
        <v>221487.652068</v>
      </c>
      <c r="J35" s="3">
        <v>223223.32965100001</v>
      </c>
      <c r="K35" s="25">
        <f t="shared" si="0"/>
        <v>1.0558829033237715</v>
      </c>
      <c r="L35" s="3">
        <f t="shared" si="1"/>
        <v>1.0745219381783815</v>
      </c>
      <c r="M35" s="3">
        <f t="shared" si="2"/>
        <v>1.0272885196122741</v>
      </c>
      <c r="N35" s="3">
        <f t="shared" si="3"/>
        <v>1.0403016065663766</v>
      </c>
      <c r="O35" s="3">
        <f t="shared" si="4"/>
        <v>1.0300517459641771</v>
      </c>
      <c r="P35" s="3">
        <f t="shared" si="5"/>
        <v>1.0381236980938207</v>
      </c>
    </row>
    <row r="36" spans="1:16" x14ac:dyDescent="0.5">
      <c r="A36" s="21" t="s">
        <v>146</v>
      </c>
      <c r="B36" s="3">
        <v>154540.481038</v>
      </c>
      <c r="C36" s="3">
        <v>150176.546413</v>
      </c>
      <c r="D36" s="3">
        <v>151382.00595600001</v>
      </c>
      <c r="E36" s="3">
        <v>155101.24728899999</v>
      </c>
      <c r="F36" s="3">
        <v>150251.03336500001</v>
      </c>
      <c r="G36" s="3">
        <v>150322.46695900001</v>
      </c>
      <c r="H36" s="3">
        <v>154875.82939699999</v>
      </c>
      <c r="I36" s="3">
        <v>150393.08230099999</v>
      </c>
      <c r="J36" s="3">
        <v>149853.71067100001</v>
      </c>
      <c r="K36" s="25">
        <f t="shared" si="0"/>
        <v>0.97176186720988045</v>
      </c>
      <c r="L36" s="3">
        <f t="shared" si="1"/>
        <v>0.97956215057190521</v>
      </c>
      <c r="M36" s="3">
        <f t="shared" si="2"/>
        <v>0.96872872392210629</v>
      </c>
      <c r="N36" s="3">
        <f t="shared" si="3"/>
        <v>0.96918928497656964</v>
      </c>
      <c r="O36" s="3">
        <f t="shared" si="4"/>
        <v>0.97105586382682618</v>
      </c>
      <c r="P36" s="3">
        <f t="shared" si="5"/>
        <v>0.96757325694039342</v>
      </c>
    </row>
    <row r="37" spans="1:16" x14ac:dyDescent="0.5">
      <c r="A37" s="21" t="s">
        <v>166</v>
      </c>
      <c r="B37" s="3">
        <v>118066.96875099999</v>
      </c>
      <c r="C37" s="3">
        <v>118684.72699700001</v>
      </c>
      <c r="D37" s="3">
        <v>119978.845711</v>
      </c>
      <c r="E37" s="3">
        <v>118067.90822500001</v>
      </c>
      <c r="F37" s="3">
        <v>118599.49625500001</v>
      </c>
      <c r="G37" s="3">
        <v>119553.24641399999</v>
      </c>
      <c r="H37" s="3">
        <v>118069.092255</v>
      </c>
      <c r="I37" s="3">
        <v>118594.37644399999</v>
      </c>
      <c r="J37" s="3">
        <v>119472.800712</v>
      </c>
      <c r="K37" s="25">
        <f t="shared" si="0"/>
        <v>1.0052322698933929</v>
      </c>
      <c r="L37" s="3">
        <f t="shared" si="1"/>
        <v>1.0161931569873035</v>
      </c>
      <c r="M37" s="3">
        <f t="shared" si="2"/>
        <v>1.0045023922079399</v>
      </c>
      <c r="N37" s="3">
        <f t="shared" si="3"/>
        <v>1.0125803718498121</v>
      </c>
      <c r="O37" s="3">
        <f t="shared" si="4"/>
        <v>1.0044489559373042</v>
      </c>
      <c r="P37" s="3">
        <f t="shared" si="5"/>
        <v>1.0118888731181936</v>
      </c>
    </row>
    <row r="38" spans="1:16" x14ac:dyDescent="0.5">
      <c r="A38" s="21" t="s">
        <v>136</v>
      </c>
      <c r="B38" s="3">
        <v>5362.6482930000002</v>
      </c>
      <c r="C38" s="3">
        <v>12990.200217</v>
      </c>
      <c r="D38" s="3">
        <v>16118.117265000001</v>
      </c>
      <c r="E38" s="3">
        <v>5295.5715579999996</v>
      </c>
      <c r="F38" s="3">
        <v>10824.440079</v>
      </c>
      <c r="G38" s="3">
        <v>13086.196534999999</v>
      </c>
      <c r="H38" s="3">
        <v>5373.7932350000001</v>
      </c>
      <c r="I38" s="3">
        <v>10897.271000999999</v>
      </c>
      <c r="J38" s="3">
        <v>12417.48645</v>
      </c>
      <c r="K38" s="25">
        <f t="shared" si="0"/>
        <v>2.4223479719817602</v>
      </c>
      <c r="L38" s="3">
        <f t="shared" si="1"/>
        <v>3.0056263965771137</v>
      </c>
      <c r="M38" s="3">
        <f t="shared" si="2"/>
        <v>2.0440551053733871</v>
      </c>
      <c r="N38" s="3">
        <f t="shared" si="3"/>
        <v>2.4711584749016811</v>
      </c>
      <c r="O38" s="3">
        <f t="shared" si="4"/>
        <v>2.0278545385827447</v>
      </c>
      <c r="P38" s="3">
        <f t="shared" si="5"/>
        <v>2.3107488336402286</v>
      </c>
    </row>
    <row r="39" spans="1:16" x14ac:dyDescent="0.5">
      <c r="A39" s="21" t="s">
        <v>137</v>
      </c>
      <c r="B39" s="3">
        <v>50944.170768000004</v>
      </c>
      <c r="C39" s="3">
        <v>61887.115211999997</v>
      </c>
      <c r="D39" s="3">
        <v>64415.288371000002</v>
      </c>
      <c r="E39" s="3">
        <v>48086.173761999999</v>
      </c>
      <c r="F39" s="3">
        <v>56232.046563999997</v>
      </c>
      <c r="G39" s="3">
        <v>59633.157722999997</v>
      </c>
      <c r="H39" s="3">
        <v>45588.888894999996</v>
      </c>
      <c r="I39" s="3">
        <v>54168.767418000003</v>
      </c>
      <c r="J39" s="3">
        <v>56170.690007999998</v>
      </c>
      <c r="K39" s="25">
        <f t="shared" si="0"/>
        <v>1.2148026806410142</v>
      </c>
      <c r="L39" s="3">
        <f t="shared" si="1"/>
        <v>1.264429028874521</v>
      </c>
      <c r="M39" s="3">
        <f t="shared" si="2"/>
        <v>1.1694015590077425</v>
      </c>
      <c r="N39" s="3">
        <f t="shared" si="3"/>
        <v>1.2401310617507475</v>
      </c>
      <c r="O39" s="3">
        <f t="shared" si="4"/>
        <v>1.1882010887074068</v>
      </c>
      <c r="P39" s="3">
        <f t="shared" si="5"/>
        <v>1.2321135998153394</v>
      </c>
    </row>
    <row r="40" spans="1:16" x14ac:dyDescent="0.5">
      <c r="A40" s="21" t="s">
        <v>134</v>
      </c>
      <c r="B40" s="3">
        <v>31178.431181</v>
      </c>
      <c r="C40" s="3">
        <v>42125.661982999998</v>
      </c>
      <c r="D40" s="3">
        <v>45086.970244999997</v>
      </c>
      <c r="E40" s="3">
        <v>27254.150748</v>
      </c>
      <c r="F40" s="3">
        <v>34723.793954000001</v>
      </c>
      <c r="G40" s="3">
        <v>38098.142221000002</v>
      </c>
      <c r="H40" s="3">
        <v>25801.615701999999</v>
      </c>
      <c r="I40" s="3">
        <v>33561.646694000003</v>
      </c>
      <c r="J40" s="3">
        <v>35534.473515999998</v>
      </c>
      <c r="K40" s="25">
        <f t="shared" si="0"/>
        <v>1.3511155111829742</v>
      </c>
      <c r="L40" s="3">
        <f t="shared" si="1"/>
        <v>1.4460948975673862</v>
      </c>
      <c r="M40" s="3">
        <f t="shared" si="2"/>
        <v>1.2740735998368302</v>
      </c>
      <c r="N40" s="3">
        <f t="shared" si="3"/>
        <v>1.3978840351059469</v>
      </c>
      <c r="O40" s="3">
        <f t="shared" si="4"/>
        <v>1.3007575603646593</v>
      </c>
      <c r="P40" s="3">
        <f t="shared" si="5"/>
        <v>1.3772189279311513</v>
      </c>
    </row>
    <row r="41" spans="1:16" x14ac:dyDescent="0.5">
      <c r="A41" s="21" t="s">
        <v>135</v>
      </c>
      <c r="B41" s="3">
        <v>24516.227293</v>
      </c>
      <c r="C41" s="3">
        <v>34549.695421999997</v>
      </c>
      <c r="D41" s="3">
        <v>37520.687051000001</v>
      </c>
      <c r="E41" s="3">
        <v>21770.633707000001</v>
      </c>
      <c r="F41" s="3">
        <v>28628.672966999999</v>
      </c>
      <c r="G41" s="3">
        <v>31788.755637999999</v>
      </c>
      <c r="H41" s="3">
        <v>20694.112786000002</v>
      </c>
      <c r="I41" s="3">
        <v>27782.846797999999</v>
      </c>
      <c r="J41" s="3">
        <v>29686.246329000001</v>
      </c>
      <c r="K41" s="25">
        <f t="shared" si="0"/>
        <v>1.4092582439005534</v>
      </c>
      <c r="L41" s="3">
        <f t="shared" si="1"/>
        <v>1.5304429430589062</v>
      </c>
      <c r="M41" s="3">
        <f t="shared" si="2"/>
        <v>1.3150133042656864</v>
      </c>
      <c r="N41" s="3">
        <f t="shared" si="3"/>
        <v>1.4601667579285407</v>
      </c>
      <c r="O41" s="3">
        <f t="shared" si="4"/>
        <v>1.3425483414198687</v>
      </c>
      <c r="P41" s="3">
        <f t="shared" si="5"/>
        <v>1.4345261686736028</v>
      </c>
    </row>
    <row r="42" spans="1:16" x14ac:dyDescent="0.5">
      <c r="A42" t="s">
        <v>147</v>
      </c>
      <c r="B42" s="3">
        <v>0.55111500000000002</v>
      </c>
      <c r="C42" s="3">
        <v>2.3255000000000001E-2</v>
      </c>
      <c r="D42" s="3">
        <v>1.0146000000000001E-2</v>
      </c>
      <c r="E42" s="3">
        <v>0.58098700000000003</v>
      </c>
      <c r="F42" s="3">
        <v>8.0722000000000002E-2</v>
      </c>
      <c r="G42" s="3">
        <v>2.4698999999999999E-2</v>
      </c>
      <c r="H42" s="3">
        <v>0.56820199999999998</v>
      </c>
      <c r="I42" s="3">
        <v>6.4179E-2</v>
      </c>
      <c r="J42" s="3">
        <v>2.8018999999999999E-2</v>
      </c>
      <c r="K42" s="25">
        <f t="shared" si="0"/>
        <v>4.219627482467362E-2</v>
      </c>
      <c r="L42" s="3">
        <f t="shared" si="1"/>
        <v>1.8409950736234724E-2</v>
      </c>
      <c r="M42" s="3">
        <f t="shared" si="2"/>
        <v>0.13893942549489058</v>
      </c>
      <c r="N42" s="3">
        <f t="shared" si="3"/>
        <v>4.2512138825825704E-2</v>
      </c>
      <c r="O42" s="3">
        <f t="shared" si="4"/>
        <v>0.11295102797948617</v>
      </c>
      <c r="P42" s="3">
        <f t="shared" si="5"/>
        <v>4.9311688448826295E-2</v>
      </c>
    </row>
    <row r="43" spans="1:16" x14ac:dyDescent="0.5">
      <c r="A43" s="20" t="s">
        <v>183</v>
      </c>
      <c r="B43" s="3">
        <f>B34/B27</f>
        <v>0.14767716683007298</v>
      </c>
      <c r="C43" s="3">
        <f t="shared" ref="C43:J43" si="7">C34/C27</f>
        <v>0.15888840391277564</v>
      </c>
      <c r="D43" s="3">
        <f t="shared" si="7"/>
        <v>0.16243191677463359</v>
      </c>
      <c r="E43" s="3">
        <f t="shared" si="7"/>
        <v>4.5831542432048678E-2</v>
      </c>
      <c r="F43" s="3">
        <f t="shared" si="7"/>
        <v>4.4861476646588162E-2</v>
      </c>
      <c r="G43" s="3">
        <f t="shared" si="7"/>
        <v>4.6081581603233959E-2</v>
      </c>
      <c r="H43" s="3">
        <f t="shared" si="7"/>
        <v>4.3057738528974043E-2</v>
      </c>
      <c r="I43" s="3">
        <f t="shared" si="7"/>
        <v>4.3837760196403293E-2</v>
      </c>
      <c r="J43" s="3">
        <f t="shared" si="7"/>
        <v>4.5405150170617282E-2</v>
      </c>
      <c r="K43" s="25"/>
      <c r="L43" s="3"/>
      <c r="M43" s="3"/>
      <c r="N43" s="3"/>
      <c r="O43" s="3"/>
      <c r="P43" s="3"/>
    </row>
    <row r="44" spans="1:16" x14ac:dyDescent="0.5">
      <c r="A44" s="2" t="s">
        <v>178</v>
      </c>
      <c r="B44" s="3"/>
      <c r="C44" s="3"/>
      <c r="D44" s="3"/>
      <c r="E44" s="3"/>
      <c r="F44" s="3"/>
      <c r="G44" s="3"/>
      <c r="H44" s="3"/>
      <c r="I44" s="3"/>
      <c r="J44" s="3"/>
      <c r="K44" s="27" t="s">
        <v>120</v>
      </c>
      <c r="L44" s="28"/>
      <c r="M44" s="26" t="s">
        <v>63</v>
      </c>
      <c r="N44" s="26"/>
      <c r="O44" s="26" t="s">
        <v>180</v>
      </c>
      <c r="P44" s="26"/>
    </row>
    <row r="45" spans="1:16" x14ac:dyDescent="0.5">
      <c r="A45" s="2"/>
      <c r="B45" s="26" t="s">
        <v>120</v>
      </c>
      <c r="C45" s="26"/>
      <c r="D45" s="26"/>
      <c r="E45" s="26" t="s">
        <v>63</v>
      </c>
      <c r="F45" s="26"/>
      <c r="G45" s="26"/>
      <c r="H45" s="26" t="s">
        <v>180</v>
      </c>
      <c r="I45" s="26"/>
      <c r="J45" s="26"/>
      <c r="K45" s="24" t="s">
        <v>181</v>
      </c>
      <c r="L45" t="s">
        <v>182</v>
      </c>
      <c r="M45" s="24" t="s">
        <v>181</v>
      </c>
      <c r="N45" t="s">
        <v>182</v>
      </c>
      <c r="O45" s="24" t="s">
        <v>181</v>
      </c>
      <c r="P45" t="s">
        <v>182</v>
      </c>
    </row>
    <row r="46" spans="1:16" x14ac:dyDescent="0.5">
      <c r="A46" s="3" t="s">
        <v>179</v>
      </c>
      <c r="B46" s="22">
        <v>16</v>
      </c>
      <c r="C46" s="23">
        <v>32</v>
      </c>
      <c r="D46" s="23">
        <v>64</v>
      </c>
      <c r="E46" s="22">
        <v>16</v>
      </c>
      <c r="F46" s="23">
        <v>32</v>
      </c>
      <c r="G46" s="23">
        <v>64</v>
      </c>
      <c r="H46" s="22">
        <v>16</v>
      </c>
      <c r="I46" s="23">
        <v>32</v>
      </c>
      <c r="J46" s="23">
        <v>64</v>
      </c>
      <c r="K46" s="25">
        <f t="shared" si="0"/>
        <v>2</v>
      </c>
      <c r="L46" s="3">
        <f t="shared" si="1"/>
        <v>4</v>
      </c>
      <c r="M46" s="3">
        <f t="shared" si="2"/>
        <v>2</v>
      </c>
      <c r="N46" s="3">
        <f t="shared" si="3"/>
        <v>4</v>
      </c>
      <c r="O46" s="3">
        <f t="shared" si="4"/>
        <v>2</v>
      </c>
      <c r="P46" s="3">
        <f t="shared" si="5"/>
        <v>4</v>
      </c>
    </row>
    <row r="47" spans="1:16" x14ac:dyDescent="0.5">
      <c r="A47" s="21" t="s">
        <v>0</v>
      </c>
      <c r="B47" s="3">
        <v>166230.070764</v>
      </c>
      <c r="C47" s="3">
        <v>182050.86989999999</v>
      </c>
      <c r="D47" s="3">
        <v>185778.67141800001</v>
      </c>
      <c r="E47" s="3">
        <v>152645.463873</v>
      </c>
      <c r="F47" s="3">
        <v>164664.03223700001</v>
      </c>
      <c r="G47" s="3">
        <v>168082.32425599999</v>
      </c>
      <c r="H47" s="3">
        <v>150115.619756</v>
      </c>
      <c r="I47" s="3">
        <v>162145.78018599999</v>
      </c>
      <c r="J47" s="3">
        <v>165210.64389599999</v>
      </c>
      <c r="K47" s="25">
        <f t="shared" si="0"/>
        <v>1.0951741105763053</v>
      </c>
      <c r="L47" s="3">
        <f t="shared" si="1"/>
        <v>1.1175996651156668</v>
      </c>
      <c r="M47" s="3">
        <f t="shared" si="2"/>
        <v>1.0787351818983588</v>
      </c>
      <c r="N47" s="3">
        <f t="shared" si="3"/>
        <v>1.1011288510731203</v>
      </c>
      <c r="O47" s="3">
        <f t="shared" si="4"/>
        <v>1.0801392982925693</v>
      </c>
      <c r="P47" s="3">
        <f t="shared" si="5"/>
        <v>1.1005559858763243</v>
      </c>
    </row>
    <row r="48" spans="1:16" x14ac:dyDescent="0.5">
      <c r="A48" s="21" t="s">
        <v>7</v>
      </c>
      <c r="B48" s="3">
        <v>245.132124</v>
      </c>
      <c r="C48" s="3">
        <v>271.78368499999999</v>
      </c>
      <c r="D48" s="3">
        <v>273.237056</v>
      </c>
      <c r="E48" s="3">
        <v>219.58704299999999</v>
      </c>
      <c r="F48" s="3">
        <v>236.699659</v>
      </c>
      <c r="G48" s="3">
        <v>236.638238</v>
      </c>
      <c r="H48" s="3">
        <v>109.84980299999999</v>
      </c>
      <c r="I48" s="3">
        <v>123.090388</v>
      </c>
      <c r="J48" s="3">
        <v>124.013462</v>
      </c>
      <c r="K48" s="25">
        <f t="shared" si="0"/>
        <v>1.1087232491813273</v>
      </c>
      <c r="L48" s="3">
        <f t="shared" si="1"/>
        <v>1.1146521783493377</v>
      </c>
      <c r="M48" s="3">
        <f t="shared" si="2"/>
        <v>1.0779309005039974</v>
      </c>
      <c r="N48" s="3">
        <f t="shared" si="3"/>
        <v>1.0776511891004426</v>
      </c>
      <c r="O48" s="3">
        <f t="shared" si="4"/>
        <v>1.1205335343204941</v>
      </c>
      <c r="P48" s="3">
        <f t="shared" si="5"/>
        <v>1.1289365898999384</v>
      </c>
    </row>
    <row r="49" spans="1:16" x14ac:dyDescent="0.5">
      <c r="A49" s="21" t="s">
        <v>5</v>
      </c>
      <c r="B49" s="3">
        <v>10615.481932999999</v>
      </c>
      <c r="C49" s="3">
        <v>13167.278075</v>
      </c>
      <c r="D49" s="3">
        <v>13760.063337</v>
      </c>
      <c r="E49" s="3">
        <v>9646.4715880000003</v>
      </c>
      <c r="F49" s="3">
        <v>11488.783025000001</v>
      </c>
      <c r="G49" s="3">
        <v>12064.962847000001</v>
      </c>
      <c r="H49" s="3">
        <v>5425.3718019999997</v>
      </c>
      <c r="I49" s="3">
        <v>7017.4355249999999</v>
      </c>
      <c r="J49" s="3">
        <v>7337.1900299999998</v>
      </c>
      <c r="K49" s="25">
        <f t="shared" si="0"/>
        <v>1.2403843893386806</v>
      </c>
      <c r="L49" s="3">
        <f t="shared" si="1"/>
        <v>1.2962259673039001</v>
      </c>
      <c r="M49" s="3">
        <f t="shared" si="2"/>
        <v>1.190982933002342</v>
      </c>
      <c r="N49" s="3">
        <f t="shared" si="3"/>
        <v>1.250712526019208</v>
      </c>
      <c r="O49" s="3">
        <f t="shared" si="4"/>
        <v>1.2934478559447491</v>
      </c>
      <c r="P49" s="3">
        <f t="shared" si="5"/>
        <v>1.3523847392901682</v>
      </c>
    </row>
    <row r="50" spans="1:16" x14ac:dyDescent="0.5">
      <c r="A50" s="21" t="s">
        <v>11</v>
      </c>
      <c r="B50" s="3">
        <v>22.678008999999999</v>
      </c>
      <c r="C50" s="3">
        <v>25.748252999999998</v>
      </c>
      <c r="D50" s="3">
        <v>25.837783999999999</v>
      </c>
      <c r="E50" s="3">
        <v>19.548497000000001</v>
      </c>
      <c r="F50" s="3">
        <v>21.537696</v>
      </c>
      <c r="G50" s="3">
        <v>21.797196</v>
      </c>
      <c r="H50" s="3">
        <v>18.097173999999999</v>
      </c>
      <c r="I50" s="3">
        <v>20.032810999999999</v>
      </c>
      <c r="J50" s="3">
        <v>20.276205000000001</v>
      </c>
      <c r="K50" s="25">
        <f t="shared" si="0"/>
        <v>1.1353841953233195</v>
      </c>
      <c r="L50" s="3">
        <f t="shared" si="1"/>
        <v>1.1393321168538209</v>
      </c>
      <c r="M50" s="3">
        <f t="shared" si="2"/>
        <v>1.1017571325304447</v>
      </c>
      <c r="N50" s="3">
        <f t="shared" si="3"/>
        <v>1.1150318103739636</v>
      </c>
      <c r="O50" s="3">
        <f t="shared" si="4"/>
        <v>1.1069579703438781</v>
      </c>
      <c r="P50" s="3">
        <f t="shared" si="5"/>
        <v>1.1204072525356723</v>
      </c>
    </row>
    <row r="51" spans="1:16" x14ac:dyDescent="0.5">
      <c r="A51" s="21" t="s">
        <v>9</v>
      </c>
      <c r="B51" s="3">
        <v>1131.736553</v>
      </c>
      <c r="C51" s="3">
        <v>1451.17056</v>
      </c>
      <c r="D51" s="3">
        <v>1523.0075859999999</v>
      </c>
      <c r="E51" s="3">
        <v>972.63518399999998</v>
      </c>
      <c r="F51" s="3">
        <v>1237.6804139999999</v>
      </c>
      <c r="G51" s="3">
        <v>1289.766171</v>
      </c>
      <c r="H51" s="3">
        <v>893.10950300000002</v>
      </c>
      <c r="I51" s="3">
        <v>1180.6911520000001</v>
      </c>
      <c r="J51" s="3">
        <v>1230.782684</v>
      </c>
      <c r="K51" s="25">
        <f t="shared" si="0"/>
        <v>1.2822512060366402</v>
      </c>
      <c r="L51" s="3">
        <f t="shared" si="1"/>
        <v>1.3457262487129369</v>
      </c>
      <c r="M51" s="3">
        <f t="shared" si="2"/>
        <v>1.272502202634693</v>
      </c>
      <c r="N51" s="3">
        <f t="shared" si="3"/>
        <v>1.3260533776865715</v>
      </c>
      <c r="O51" s="3">
        <f t="shared" si="4"/>
        <v>1.3220004355949622</v>
      </c>
      <c r="P51" s="3">
        <f t="shared" si="5"/>
        <v>1.3780870989119909</v>
      </c>
    </row>
    <row r="52" spans="1:16" x14ac:dyDescent="0.5">
      <c r="A52" s="21" t="s">
        <v>2</v>
      </c>
      <c r="B52" s="3">
        <v>354.52339499999999</v>
      </c>
      <c r="C52" s="3">
        <v>380.43093800000003</v>
      </c>
      <c r="D52" s="3">
        <v>383.04252600000001</v>
      </c>
      <c r="E52" s="3">
        <v>61.186804000000002</v>
      </c>
      <c r="F52" s="3">
        <v>62.923732000000001</v>
      </c>
      <c r="G52" s="3">
        <v>63.317205999999999</v>
      </c>
      <c r="H52" s="3">
        <v>51.055508000000003</v>
      </c>
      <c r="I52" s="3">
        <v>52.095739000000002</v>
      </c>
      <c r="J52" s="3">
        <v>52.706294</v>
      </c>
      <c r="K52" s="25">
        <f t="shared" si="0"/>
        <v>1.0730771039806839</v>
      </c>
      <c r="L52" s="3">
        <f t="shared" si="1"/>
        <v>1.0804435797530372</v>
      </c>
      <c r="M52" s="3">
        <f t="shared" si="2"/>
        <v>1.0283872973656214</v>
      </c>
      <c r="N52" s="3">
        <f t="shared" si="3"/>
        <v>1.0348179976845988</v>
      </c>
      <c r="O52" s="3">
        <f t="shared" si="4"/>
        <v>1.020374510816737</v>
      </c>
      <c r="P52" s="3">
        <f t="shared" si="5"/>
        <v>1.0323331617814868</v>
      </c>
    </row>
    <row r="53" spans="1:16" x14ac:dyDescent="0.5">
      <c r="A53" s="21" t="s">
        <v>4</v>
      </c>
      <c r="B53" s="3">
        <v>13120.087084999999</v>
      </c>
      <c r="C53" s="3">
        <v>15157.433889</v>
      </c>
      <c r="D53" s="3">
        <v>15628.030982</v>
      </c>
      <c r="E53" s="3">
        <v>3152.1695920000002</v>
      </c>
      <c r="F53" s="3">
        <v>3666.0379170000001</v>
      </c>
      <c r="G53" s="3">
        <v>3826.6820029999999</v>
      </c>
      <c r="H53" s="3">
        <v>2635.782827</v>
      </c>
      <c r="I53" s="3">
        <v>3067.2569199999998</v>
      </c>
      <c r="J53" s="3">
        <v>3205.8833960000002</v>
      </c>
      <c r="K53" s="25">
        <f t="shared" si="0"/>
        <v>1.155284548860142</v>
      </c>
      <c r="L53" s="3">
        <f t="shared" si="1"/>
        <v>1.1911529916495216</v>
      </c>
      <c r="M53" s="3">
        <f t="shared" si="2"/>
        <v>1.1630205196776735</v>
      </c>
      <c r="N53" s="3">
        <f t="shared" si="3"/>
        <v>1.2139835409591755</v>
      </c>
      <c r="O53" s="3">
        <f t="shared" si="4"/>
        <v>1.1636986509586966</v>
      </c>
      <c r="P53" s="3">
        <f t="shared" si="5"/>
        <v>1.216292694208376</v>
      </c>
    </row>
    <row r="54" spans="1:16" x14ac:dyDescent="0.5">
      <c r="A54" s="21" t="s">
        <v>145</v>
      </c>
      <c r="B54" s="3">
        <v>24662.423494999999</v>
      </c>
      <c r="C54" s="3">
        <v>28991.770848</v>
      </c>
      <c r="D54" s="3">
        <v>30056.708607</v>
      </c>
      <c r="E54" s="3">
        <v>6937.0646969999998</v>
      </c>
      <c r="F54" s="3">
        <v>7310.9329610000004</v>
      </c>
      <c r="G54" s="3">
        <v>7678.7235629999996</v>
      </c>
      <c r="H54" s="3">
        <v>6370.458466</v>
      </c>
      <c r="I54" s="3">
        <v>7138.1414050000003</v>
      </c>
      <c r="J54" s="3">
        <v>7484.3549869999997</v>
      </c>
      <c r="K54" s="25">
        <f t="shared" si="0"/>
        <v>1.1755442790882948</v>
      </c>
      <c r="L54" s="3">
        <f t="shared" si="1"/>
        <v>1.2187248594240394</v>
      </c>
      <c r="M54" s="3">
        <f t="shared" si="2"/>
        <v>1.0538943026092409</v>
      </c>
      <c r="N54" s="3">
        <f t="shared" si="3"/>
        <v>1.1069124908580912</v>
      </c>
      <c r="O54" s="3">
        <f t="shared" si="4"/>
        <v>1.1205067018484192</v>
      </c>
      <c r="P54" s="3">
        <f t="shared" si="5"/>
        <v>1.1748534311847438</v>
      </c>
    </row>
    <row r="55" spans="1:16" x14ac:dyDescent="0.5">
      <c r="A55" s="21" t="s">
        <v>171</v>
      </c>
      <c r="B55" s="3">
        <v>230158.066475</v>
      </c>
      <c r="C55" s="3">
        <v>242663.08424600001</v>
      </c>
      <c r="D55" s="3">
        <v>245619.75779900001</v>
      </c>
      <c r="E55" s="3">
        <v>218053.952762</v>
      </c>
      <c r="F55" s="3">
        <v>224188.60199200001</v>
      </c>
      <c r="G55" s="3">
        <v>224931.59745</v>
      </c>
      <c r="H55" s="3">
        <v>215176.893419</v>
      </c>
      <c r="I55" s="3">
        <v>223933.42377200001</v>
      </c>
      <c r="J55" s="3">
        <v>222061.79259500001</v>
      </c>
      <c r="K55" s="25">
        <f t="shared" si="0"/>
        <v>1.0543323028496085</v>
      </c>
      <c r="L55" s="3">
        <f t="shared" si="1"/>
        <v>1.0671785767094957</v>
      </c>
      <c r="M55" s="3">
        <f t="shared" si="2"/>
        <v>1.0281336300135582</v>
      </c>
      <c r="N55" s="3">
        <f t="shared" si="3"/>
        <v>1.0315410227647044</v>
      </c>
      <c r="O55" s="3">
        <f t="shared" si="4"/>
        <v>1.0406945662885325</v>
      </c>
      <c r="P55" s="3">
        <f t="shared" si="5"/>
        <v>1.0319964614536632</v>
      </c>
    </row>
    <row r="56" spans="1:16" x14ac:dyDescent="0.5">
      <c r="A56" s="21" t="s">
        <v>146</v>
      </c>
      <c r="B56" s="3">
        <v>154635.846598</v>
      </c>
      <c r="C56" s="3">
        <v>150427.09708499999</v>
      </c>
      <c r="D56" s="3">
        <v>151238.399194</v>
      </c>
      <c r="E56" s="3">
        <v>155104.48543199999</v>
      </c>
      <c r="F56" s="3">
        <v>150186.79581800001</v>
      </c>
      <c r="G56" s="3">
        <v>149807.62879799999</v>
      </c>
      <c r="H56" s="3">
        <v>155010.187767</v>
      </c>
      <c r="I56" s="3">
        <v>150381.66804700001</v>
      </c>
      <c r="J56" s="3">
        <v>149933.449934</v>
      </c>
      <c r="K56" s="25">
        <f t="shared" si="0"/>
        <v>0.97278283395737264</v>
      </c>
      <c r="L56" s="3">
        <f t="shared" si="1"/>
        <v>0.97802936719561406</v>
      </c>
      <c r="M56" s="3">
        <f t="shared" si="2"/>
        <v>0.96829434300173123</v>
      </c>
      <c r="N56" s="3">
        <f t="shared" si="3"/>
        <v>0.96584975206070223</v>
      </c>
      <c r="O56" s="3">
        <f t="shared" si="4"/>
        <v>0.97014054503980585</v>
      </c>
      <c r="P56" s="3">
        <f t="shared" si="5"/>
        <v>0.96724900533227554</v>
      </c>
    </row>
    <row r="57" spans="1:16" x14ac:dyDescent="0.5">
      <c r="A57" s="21" t="s">
        <v>166</v>
      </c>
      <c r="B57" s="3">
        <v>118066.889696</v>
      </c>
      <c r="C57" s="3">
        <v>118689.313995</v>
      </c>
      <c r="D57" s="3">
        <v>119925.8533</v>
      </c>
      <c r="E57" s="3">
        <v>118068.357195</v>
      </c>
      <c r="F57" s="3">
        <v>118611.093634</v>
      </c>
      <c r="G57" s="3">
        <v>119562.458614</v>
      </c>
      <c r="H57" s="3">
        <v>118067.265369</v>
      </c>
      <c r="I57" s="3">
        <v>118602.696534</v>
      </c>
      <c r="J57" s="3">
        <v>119509.93677099999</v>
      </c>
      <c r="K57" s="25">
        <f t="shared" si="0"/>
        <v>1.0052717938162226</v>
      </c>
      <c r="L57" s="3">
        <f t="shared" si="1"/>
        <v>1.0157450036058924</v>
      </c>
      <c r="M57" s="3">
        <f t="shared" si="2"/>
        <v>1.004596798430113</v>
      </c>
      <c r="N57" s="3">
        <f t="shared" si="3"/>
        <v>1.012654545675878</v>
      </c>
      <c r="O57" s="3">
        <f t="shared" si="4"/>
        <v>1.00453496710817</v>
      </c>
      <c r="P57" s="3">
        <f t="shared" si="5"/>
        <v>1.0122190634083983</v>
      </c>
    </row>
    <row r="58" spans="1:16" x14ac:dyDescent="0.5">
      <c r="A58" s="21" t="s">
        <v>136</v>
      </c>
      <c r="B58" s="3">
        <v>5356.5911859999997</v>
      </c>
      <c r="C58" s="3">
        <v>12771.836154000001</v>
      </c>
      <c r="D58" s="3">
        <v>16133.117817</v>
      </c>
      <c r="E58" s="3">
        <v>5318.2274029999999</v>
      </c>
      <c r="F58" s="3">
        <v>11083.378199000001</v>
      </c>
      <c r="G58" s="3">
        <v>13260.714427000001</v>
      </c>
      <c r="H58" s="3">
        <v>5359.1894599999996</v>
      </c>
      <c r="I58" s="3">
        <v>11807.951161999999</v>
      </c>
      <c r="J58" s="3">
        <v>12591.341990000001</v>
      </c>
      <c r="K58" s="25">
        <f t="shared" si="0"/>
        <v>2.3843216162137786</v>
      </c>
      <c r="L58" s="3">
        <f t="shared" si="1"/>
        <v>3.0118254794514763</v>
      </c>
      <c r="M58" s="3">
        <f t="shared" si="2"/>
        <v>2.0840361569999608</v>
      </c>
      <c r="N58" s="3">
        <f t="shared" si="3"/>
        <v>2.4934462974485938</v>
      </c>
      <c r="O58" s="3">
        <f t="shared" si="4"/>
        <v>2.2033091477978837</v>
      </c>
      <c r="P58" s="3">
        <f t="shared" si="5"/>
        <v>2.3494862579461788</v>
      </c>
    </row>
    <row r="59" spans="1:16" x14ac:dyDescent="0.5">
      <c r="A59" s="21" t="s">
        <v>137</v>
      </c>
      <c r="B59" s="3">
        <v>50358.390262000001</v>
      </c>
      <c r="C59" s="3">
        <v>62632.341475000001</v>
      </c>
      <c r="D59" s="3">
        <v>64974.112830999999</v>
      </c>
      <c r="E59" s="3">
        <v>48368.171708000002</v>
      </c>
      <c r="F59" s="3">
        <v>57028.487533</v>
      </c>
      <c r="G59" s="3">
        <v>59080.567927999997</v>
      </c>
      <c r="H59" s="3">
        <v>45688.780369</v>
      </c>
      <c r="I59" s="3">
        <v>53969.53097</v>
      </c>
      <c r="J59" s="3">
        <v>56441.268860999997</v>
      </c>
      <c r="K59" s="25">
        <f t="shared" si="0"/>
        <v>1.2437320007478836</v>
      </c>
      <c r="L59" s="3">
        <f t="shared" si="1"/>
        <v>1.2902341098068992</v>
      </c>
      <c r="M59" s="3">
        <f t="shared" si="2"/>
        <v>1.1790498900244268</v>
      </c>
      <c r="N59" s="3">
        <f t="shared" si="3"/>
        <v>1.2214761451946339</v>
      </c>
      <c r="O59" s="3">
        <f t="shared" si="4"/>
        <v>1.1812425399435376</v>
      </c>
      <c r="P59" s="3">
        <f t="shared" si="5"/>
        <v>1.2353419899843858</v>
      </c>
    </row>
    <row r="60" spans="1:16" x14ac:dyDescent="0.5">
      <c r="A60" s="21" t="s">
        <v>134</v>
      </c>
      <c r="B60" s="3">
        <v>30582.529431999999</v>
      </c>
      <c r="C60" s="3">
        <v>43005.831623999999</v>
      </c>
      <c r="D60" s="3">
        <v>45641.450535000004</v>
      </c>
      <c r="E60" s="3">
        <v>27483.558788999999</v>
      </c>
      <c r="F60" s="3">
        <v>35582.379090000002</v>
      </c>
      <c r="G60" s="3">
        <v>37603.945357999997</v>
      </c>
      <c r="H60" s="3">
        <v>25751.252756999998</v>
      </c>
      <c r="I60" s="3">
        <v>33474.882054000002</v>
      </c>
      <c r="J60" s="3">
        <v>35863.032992</v>
      </c>
      <c r="K60" s="25">
        <f t="shared" si="0"/>
        <v>1.4062221936096917</v>
      </c>
      <c r="L60" s="3">
        <f t="shared" si="1"/>
        <v>1.4924027339361641</v>
      </c>
      <c r="M60" s="3">
        <f t="shared" si="2"/>
        <v>1.2946787336813699</v>
      </c>
      <c r="N60" s="3">
        <f t="shared" si="3"/>
        <v>1.3682342103763714</v>
      </c>
      <c r="O60" s="3">
        <f t="shared" si="4"/>
        <v>1.2999321768879954</v>
      </c>
      <c r="P60" s="3">
        <f t="shared" si="5"/>
        <v>1.3926713908025816</v>
      </c>
    </row>
    <row r="61" spans="1:16" x14ac:dyDescent="0.5">
      <c r="A61" s="21" t="s">
        <v>135</v>
      </c>
      <c r="B61" s="3">
        <v>24039.234034000001</v>
      </c>
      <c r="C61" s="3">
        <v>35476.010442999999</v>
      </c>
      <c r="D61" s="3">
        <v>38085.098259999999</v>
      </c>
      <c r="E61" s="3">
        <v>22041.426626</v>
      </c>
      <c r="F61" s="3">
        <v>29463.346325999999</v>
      </c>
      <c r="G61" s="3">
        <v>31385.413885999998</v>
      </c>
      <c r="H61" s="3">
        <v>20638.833443</v>
      </c>
      <c r="I61" s="3">
        <v>27768.452391999999</v>
      </c>
      <c r="J61" s="3">
        <v>30047.08106</v>
      </c>
      <c r="K61" s="25">
        <f t="shared" si="0"/>
        <v>1.4757546098525578</v>
      </c>
      <c r="L61" s="3">
        <f t="shared" si="1"/>
        <v>1.5842891751931099</v>
      </c>
      <c r="M61" s="3">
        <f t="shared" si="2"/>
        <v>1.3367259218713694</v>
      </c>
      <c r="N61" s="3">
        <f t="shared" si="3"/>
        <v>1.4239284243506207</v>
      </c>
      <c r="O61" s="3">
        <f t="shared" si="4"/>
        <v>1.345446799049494</v>
      </c>
      <c r="P61" s="3">
        <f t="shared" si="5"/>
        <v>1.4558517148260122</v>
      </c>
    </row>
    <row r="62" spans="1:16" x14ac:dyDescent="0.5">
      <c r="A62" t="s">
        <v>147</v>
      </c>
      <c r="B62" s="3">
        <v>0.56340500000000004</v>
      </c>
      <c r="C62" s="3">
        <v>2.4291E-2</v>
      </c>
      <c r="D62" s="3">
        <v>1.0288E-2</v>
      </c>
      <c r="E62" s="3">
        <v>0.56602799999999998</v>
      </c>
      <c r="F62" s="3">
        <v>6.0888999999999999E-2</v>
      </c>
      <c r="G62" s="3">
        <v>2.0545000000000001E-2</v>
      </c>
      <c r="H62" s="3">
        <v>0.55880399999999997</v>
      </c>
      <c r="I62" s="3">
        <v>6.8090999999999999E-2</v>
      </c>
      <c r="J62" s="3">
        <v>3.0946999999999999E-2</v>
      </c>
      <c r="K62" s="25">
        <f t="shared" si="0"/>
        <v>4.3114633345461964E-2</v>
      </c>
      <c r="L62" s="3">
        <f t="shared" si="1"/>
        <v>1.8260398825001554E-2</v>
      </c>
      <c r="M62" s="3">
        <f t="shared" si="2"/>
        <v>0.10757241691223755</v>
      </c>
      <c r="N62" s="3">
        <f t="shared" si="3"/>
        <v>3.6296790971471378E-2</v>
      </c>
      <c r="O62" s="3">
        <f t="shared" si="4"/>
        <v>0.12185131101423756</v>
      </c>
      <c r="P62" s="3">
        <f t="shared" si="5"/>
        <v>5.5380777517698515E-2</v>
      </c>
    </row>
    <row r="63" spans="1:16" x14ac:dyDescent="0.5">
      <c r="A63" s="20" t="s">
        <v>183</v>
      </c>
      <c r="B63" s="3">
        <f>B54/B47</f>
        <v>0.14836318953394245</v>
      </c>
      <c r="C63" s="3">
        <f t="shared" ref="C63:J63" si="8">C54/C47</f>
        <v>0.15925093279655897</v>
      </c>
      <c r="D63" s="3">
        <f t="shared" si="8"/>
        <v>0.16178772502561786</v>
      </c>
      <c r="E63" s="3">
        <f t="shared" si="8"/>
        <v>4.544560002629093E-2</v>
      </c>
      <c r="F63" s="3">
        <f t="shared" si="8"/>
        <v>4.4399088627183718E-2</v>
      </c>
      <c r="G63" s="3">
        <f t="shared" si="8"/>
        <v>4.5684301409973475E-2</v>
      </c>
      <c r="H63" s="3">
        <f t="shared" si="8"/>
        <v>4.2437012726288116E-2</v>
      </c>
      <c r="I63" s="3">
        <f t="shared" si="8"/>
        <v>4.4022985962457524E-2</v>
      </c>
      <c r="J63" s="3">
        <f t="shared" si="8"/>
        <v>4.5301893452527171E-2</v>
      </c>
      <c r="K63" s="25">
        <f t="shared" si="0"/>
        <v>1.0733857454589544</v>
      </c>
      <c r="L63" s="3">
        <f t="shared" si="1"/>
        <v>1.0904842739890284</v>
      </c>
      <c r="M63" s="3">
        <f t="shared" si="2"/>
        <v>0.97697221736533812</v>
      </c>
      <c r="N63" s="3">
        <f t="shared" si="3"/>
        <v>1.0052524641229172</v>
      </c>
      <c r="O63" s="3">
        <f t="shared" si="4"/>
        <v>1.0373724052255675</v>
      </c>
      <c r="P63" s="3">
        <f t="shared" si="5"/>
        <v>1.0675090102292797</v>
      </c>
    </row>
    <row r="64" spans="1:16" x14ac:dyDescent="0.5">
      <c r="A64" s="2" t="s">
        <v>184</v>
      </c>
      <c r="B64" s="3"/>
      <c r="C64" s="3"/>
      <c r="K64" s="27" t="s">
        <v>120</v>
      </c>
      <c r="L64" s="28"/>
      <c r="M64" s="26" t="s">
        <v>63</v>
      </c>
      <c r="N64" s="26"/>
      <c r="O64" s="26" t="s">
        <v>180</v>
      </c>
      <c r="P64" s="26"/>
    </row>
    <row r="65" spans="1:16" x14ac:dyDescent="0.5">
      <c r="A65" s="2"/>
      <c r="B65" s="26" t="s">
        <v>120</v>
      </c>
      <c r="C65" s="26"/>
      <c r="D65" s="26"/>
      <c r="E65" s="26" t="s">
        <v>63</v>
      </c>
      <c r="F65" s="26"/>
      <c r="G65" s="26"/>
      <c r="H65" s="26" t="s">
        <v>180</v>
      </c>
      <c r="I65" s="26"/>
      <c r="J65" s="26"/>
      <c r="K65" s="24" t="s">
        <v>181</v>
      </c>
      <c r="L65" t="s">
        <v>182</v>
      </c>
      <c r="M65" s="24" t="s">
        <v>181</v>
      </c>
      <c r="N65" t="s">
        <v>182</v>
      </c>
      <c r="O65" s="24" t="s">
        <v>181</v>
      </c>
      <c r="P65" t="s">
        <v>182</v>
      </c>
    </row>
    <row r="66" spans="1:16" x14ac:dyDescent="0.5">
      <c r="A66" s="3" t="s">
        <v>179</v>
      </c>
      <c r="B66" s="22">
        <v>16</v>
      </c>
      <c r="C66" s="23">
        <v>32</v>
      </c>
      <c r="D66" s="23">
        <v>64</v>
      </c>
      <c r="E66" s="22">
        <v>16</v>
      </c>
      <c r="F66" s="23">
        <v>32</v>
      </c>
      <c r="G66" s="23">
        <v>64</v>
      </c>
      <c r="H66" s="22">
        <v>16</v>
      </c>
      <c r="I66" s="23">
        <v>32</v>
      </c>
      <c r="J66" s="23">
        <v>64</v>
      </c>
      <c r="K66" s="25">
        <f t="shared" si="0"/>
        <v>2</v>
      </c>
      <c r="L66" s="3">
        <f t="shared" si="1"/>
        <v>4</v>
      </c>
      <c r="M66" s="3">
        <f t="shared" si="2"/>
        <v>2</v>
      </c>
      <c r="N66" s="3">
        <f t="shared" si="3"/>
        <v>4</v>
      </c>
      <c r="O66" s="3">
        <f t="shared" si="4"/>
        <v>2</v>
      </c>
      <c r="P66" s="3">
        <f t="shared" si="5"/>
        <v>4</v>
      </c>
    </row>
    <row r="67" spans="1:16" x14ac:dyDescent="0.5">
      <c r="A67" s="21" t="s">
        <v>0</v>
      </c>
      <c r="B67" s="3">
        <v>162222.29595599999</v>
      </c>
      <c r="C67" s="3">
        <v>177490.69324699999</v>
      </c>
      <c r="D67" s="3">
        <v>181340.328584</v>
      </c>
      <c r="E67" s="3">
        <v>148417.34319499999</v>
      </c>
      <c r="F67" s="3">
        <v>161251.71681300001</v>
      </c>
      <c r="G67" s="3">
        <v>163869.998483</v>
      </c>
      <c r="H67" s="3">
        <v>146896.760908</v>
      </c>
      <c r="I67" s="3">
        <v>158590.78330899999</v>
      </c>
      <c r="J67" s="3">
        <v>160876.68782399999</v>
      </c>
      <c r="K67" s="25">
        <f t="shared" si="0"/>
        <v>1.0941202144934583</v>
      </c>
      <c r="L67" s="3">
        <f t="shared" si="1"/>
        <v>1.117850832497066</v>
      </c>
      <c r="M67" s="3">
        <f t="shared" si="2"/>
        <v>1.0864748912877211</v>
      </c>
      <c r="N67" s="3">
        <f t="shared" si="3"/>
        <v>1.1041162370606334</v>
      </c>
      <c r="O67" s="3">
        <f t="shared" si="4"/>
        <v>1.0796070813863885</v>
      </c>
      <c r="P67" s="3">
        <f t="shared" si="5"/>
        <v>1.0951683810424893</v>
      </c>
    </row>
    <row r="68" spans="1:16" x14ac:dyDescent="0.5">
      <c r="A68" s="21" t="s">
        <v>7</v>
      </c>
      <c r="B68" s="3">
        <v>240.19516200000001</v>
      </c>
      <c r="C68" s="3">
        <v>263.55866400000002</v>
      </c>
      <c r="D68" s="3">
        <v>264.92619400000001</v>
      </c>
      <c r="E68" s="3">
        <v>211.39554000000001</v>
      </c>
      <c r="F68" s="3">
        <v>230.13713100000001</v>
      </c>
      <c r="G68" s="3">
        <v>234.14101400000001</v>
      </c>
      <c r="H68" s="3">
        <v>108.98707</v>
      </c>
      <c r="I68" s="3">
        <v>116.020185</v>
      </c>
      <c r="J68" s="3">
        <v>119.00986</v>
      </c>
      <c r="K68" s="25">
        <f t="shared" si="0"/>
        <v>1.0972688284204493</v>
      </c>
      <c r="L68" s="3">
        <f t="shared" si="1"/>
        <v>1.1029622403468726</v>
      </c>
      <c r="M68" s="3">
        <f t="shared" si="2"/>
        <v>1.0886565109178745</v>
      </c>
      <c r="N68" s="3">
        <f t="shared" si="3"/>
        <v>1.1075967544064553</v>
      </c>
      <c r="O68" s="3">
        <f t="shared" si="4"/>
        <v>1.0645316458181691</v>
      </c>
      <c r="P68" s="3">
        <f t="shared" si="5"/>
        <v>1.0919631108534251</v>
      </c>
    </row>
    <row r="69" spans="1:16" x14ac:dyDescent="0.5">
      <c r="A69" s="21" t="s">
        <v>5</v>
      </c>
      <c r="B69" s="3">
        <v>10258.738471000001</v>
      </c>
      <c r="C69" s="3">
        <v>12578.694372</v>
      </c>
      <c r="D69" s="3">
        <v>13205.301898</v>
      </c>
      <c r="E69" s="3">
        <v>9088.0775140000005</v>
      </c>
      <c r="F69" s="3">
        <v>11124.541288</v>
      </c>
      <c r="G69" s="3">
        <v>11728.512852</v>
      </c>
      <c r="H69" s="3">
        <v>5251.6352029999998</v>
      </c>
      <c r="I69" s="3">
        <v>6541.9866830000001</v>
      </c>
      <c r="J69" s="3">
        <v>6915.756171</v>
      </c>
      <c r="K69" s="25">
        <f t="shared" si="0"/>
        <v>1.2261443653679431</v>
      </c>
      <c r="L69" s="3">
        <f t="shared" si="1"/>
        <v>1.2872247338529506</v>
      </c>
      <c r="M69" s="3">
        <f t="shared" si="2"/>
        <v>1.224080810365324</v>
      </c>
      <c r="N69" s="3">
        <f t="shared" si="3"/>
        <v>1.2905383821751588</v>
      </c>
      <c r="O69" s="3">
        <f t="shared" si="4"/>
        <v>1.2457047053197614</v>
      </c>
      <c r="P69" s="3">
        <f t="shared" si="5"/>
        <v>1.3168767257576022</v>
      </c>
    </row>
    <row r="70" spans="1:16" x14ac:dyDescent="0.5">
      <c r="A70" s="21" t="s">
        <v>11</v>
      </c>
      <c r="B70" s="3">
        <v>22.828032</v>
      </c>
      <c r="C70" s="3">
        <v>25.614277000000001</v>
      </c>
      <c r="D70" s="3">
        <v>25.672699000000001</v>
      </c>
      <c r="E70" s="3">
        <v>19.393236000000002</v>
      </c>
      <c r="F70" s="3">
        <v>21.605985</v>
      </c>
      <c r="G70" s="3">
        <v>21.958580999999999</v>
      </c>
      <c r="H70" s="3">
        <v>18.334579000000002</v>
      </c>
      <c r="I70" s="3">
        <v>19.868236</v>
      </c>
      <c r="J70" s="3">
        <v>20.445967</v>
      </c>
      <c r="K70" s="25">
        <f t="shared" si="0"/>
        <v>1.122053666299399</v>
      </c>
      <c r="L70" s="3">
        <f t="shared" si="1"/>
        <v>1.1246128882244426</v>
      </c>
      <c r="M70" s="3">
        <f t="shared" si="2"/>
        <v>1.1140990085409159</v>
      </c>
      <c r="N70" s="3">
        <f t="shared" si="3"/>
        <v>1.1322803992072286</v>
      </c>
      <c r="O70" s="3">
        <f t="shared" si="4"/>
        <v>1.0836483346576977</v>
      </c>
      <c r="P70" s="3">
        <f t="shared" si="5"/>
        <v>1.1151587936652376</v>
      </c>
    </row>
    <row r="71" spans="1:16" x14ac:dyDescent="0.5">
      <c r="A71" s="21" t="s">
        <v>9</v>
      </c>
      <c r="B71" s="3">
        <v>1129.209924</v>
      </c>
      <c r="C71" s="3">
        <v>1426.3901659999999</v>
      </c>
      <c r="D71" s="3">
        <v>1483.488055</v>
      </c>
      <c r="E71" s="3">
        <v>977.93834400000003</v>
      </c>
      <c r="F71" s="3">
        <v>1210.027767</v>
      </c>
      <c r="G71" s="3">
        <v>1309.824535</v>
      </c>
      <c r="H71" s="3">
        <v>925.46861799999999</v>
      </c>
      <c r="I71" s="3">
        <v>1125.992172</v>
      </c>
      <c r="J71" s="3">
        <v>1199.5159570000001</v>
      </c>
      <c r="K71" s="25">
        <f t="shared" si="0"/>
        <v>1.2631753721640158</v>
      </c>
      <c r="L71" s="3">
        <f t="shared" si="1"/>
        <v>1.3137398312485962</v>
      </c>
      <c r="M71" s="3">
        <f t="shared" si="2"/>
        <v>1.237325210146377</v>
      </c>
      <c r="N71" s="3">
        <f t="shared" si="3"/>
        <v>1.3393733286318508</v>
      </c>
      <c r="O71" s="3">
        <f t="shared" si="4"/>
        <v>1.2166724512316203</v>
      </c>
      <c r="P71" s="3">
        <f t="shared" si="5"/>
        <v>1.2961173762890359</v>
      </c>
    </row>
    <row r="72" spans="1:16" x14ac:dyDescent="0.5">
      <c r="A72" s="21" t="s">
        <v>2</v>
      </c>
      <c r="B72" s="3">
        <v>355.91119200000003</v>
      </c>
      <c r="C72" s="3">
        <v>378.26068900000001</v>
      </c>
      <c r="D72" s="3">
        <v>381.16568999999998</v>
      </c>
      <c r="E72" s="3">
        <v>63.443288000000003</v>
      </c>
      <c r="F72" s="3">
        <v>63.279693999999999</v>
      </c>
      <c r="G72" s="3">
        <v>64.307641000000004</v>
      </c>
      <c r="H72" s="3">
        <v>53.606918</v>
      </c>
      <c r="I72" s="3">
        <v>52.343665999999999</v>
      </c>
      <c r="J72" s="3">
        <v>53.826636000000001</v>
      </c>
      <c r="K72" s="25">
        <f t="shared" ref="K72:K83" si="9">C72/B72</f>
        <v>1.0627951508757274</v>
      </c>
      <c r="L72" s="3">
        <f t="shared" ref="L72:L83" si="10">D72/B72</f>
        <v>1.0709573021800336</v>
      </c>
      <c r="M72" s="3">
        <f t="shared" ref="M72:M83" si="11">F72/E72</f>
        <v>0.99742141359382253</v>
      </c>
      <c r="N72" s="3">
        <f t="shared" ref="N72:N83" si="12">G72/E72</f>
        <v>1.0136240259174463</v>
      </c>
      <c r="O72" s="3">
        <f t="shared" ref="O72:O83" si="13">I72/H72</f>
        <v>0.9764349071513494</v>
      </c>
      <c r="P72" s="3">
        <f t="shared" ref="P72:P83" si="14">J72/H72</f>
        <v>1.0040986874119493</v>
      </c>
    </row>
    <row r="73" spans="1:16" x14ac:dyDescent="0.5">
      <c r="A73" s="21" t="s">
        <v>4</v>
      </c>
      <c r="B73" s="3">
        <v>13053.352822000001</v>
      </c>
      <c r="C73" s="3">
        <v>14858.342439</v>
      </c>
      <c r="D73" s="3">
        <v>15306.684284999999</v>
      </c>
      <c r="E73" s="3">
        <v>3159.896166</v>
      </c>
      <c r="F73" s="3">
        <v>3564.8969120000002</v>
      </c>
      <c r="G73" s="3">
        <v>3796.1929709999999</v>
      </c>
      <c r="H73" s="3">
        <v>2700.4782129999999</v>
      </c>
      <c r="I73" s="3">
        <v>2946.4777389999999</v>
      </c>
      <c r="J73" s="3">
        <v>3111.4880459999999</v>
      </c>
      <c r="K73" s="25">
        <f t="shared" si="9"/>
        <v>1.138277854097216</v>
      </c>
      <c r="L73" s="3">
        <f t="shared" si="10"/>
        <v>1.1726247266680982</v>
      </c>
      <c r="M73" s="3">
        <f t="shared" si="11"/>
        <v>1.1281690045254482</v>
      </c>
      <c r="N73" s="3">
        <f t="shared" si="12"/>
        <v>1.2013663650870736</v>
      </c>
      <c r="O73" s="3">
        <f t="shared" si="13"/>
        <v>1.0910948012154913</v>
      </c>
      <c r="P73" s="3">
        <f t="shared" si="14"/>
        <v>1.1521989072236962</v>
      </c>
    </row>
    <row r="74" spans="1:16" x14ac:dyDescent="0.5">
      <c r="A74" s="21" t="s">
        <v>145</v>
      </c>
      <c r="B74" s="3">
        <v>24354.146387000001</v>
      </c>
      <c r="C74" s="3">
        <v>28641.148983999999</v>
      </c>
      <c r="D74" s="3">
        <v>29543.154482000002</v>
      </c>
      <c r="E74" s="3">
        <v>6954.1961080000001</v>
      </c>
      <c r="F74" s="3">
        <v>7217.4143180000001</v>
      </c>
      <c r="G74" s="3">
        <v>7652.2558310000004</v>
      </c>
      <c r="H74" s="3">
        <v>6443.0734670000002</v>
      </c>
      <c r="I74" s="3">
        <v>6918.8190450000002</v>
      </c>
      <c r="J74" s="3">
        <v>7302.2988670000004</v>
      </c>
      <c r="K74" s="25">
        <f t="shared" si="9"/>
        <v>1.1760276270363701</v>
      </c>
      <c r="L74" s="3">
        <f t="shared" si="10"/>
        <v>1.2130646672046712</v>
      </c>
      <c r="M74" s="3">
        <f t="shared" si="11"/>
        <v>1.0378502713918576</v>
      </c>
      <c r="N74" s="3">
        <f t="shared" si="12"/>
        <v>1.1003796430470179</v>
      </c>
      <c r="O74" s="3">
        <f t="shared" si="13"/>
        <v>1.0738382978925607</v>
      </c>
      <c r="P74" s="3">
        <f t="shared" si="14"/>
        <v>1.1333564492785568</v>
      </c>
    </row>
    <row r="75" spans="1:16" x14ac:dyDescent="0.5">
      <c r="A75" s="21" t="s">
        <v>171</v>
      </c>
      <c r="B75" s="3">
        <v>226688.56323699999</v>
      </c>
      <c r="C75" s="3">
        <v>238509.59162600001</v>
      </c>
      <c r="D75" s="3">
        <v>241251.393021</v>
      </c>
      <c r="E75" s="3">
        <v>213892.91818499999</v>
      </c>
      <c r="F75" s="3">
        <v>220000.66919300001</v>
      </c>
      <c r="G75" s="3">
        <v>220425.929022</v>
      </c>
      <c r="H75" s="3">
        <v>211312.42580500001</v>
      </c>
      <c r="I75" s="3">
        <v>216474.814377</v>
      </c>
      <c r="J75" s="3">
        <v>219629.82978299999</v>
      </c>
      <c r="K75" s="25">
        <f t="shared" si="9"/>
        <v>1.0521465583450775</v>
      </c>
      <c r="L75" s="3">
        <f t="shared" si="10"/>
        <v>1.0642415725612711</v>
      </c>
      <c r="M75" s="3">
        <f t="shared" si="11"/>
        <v>1.0285551810683013</v>
      </c>
      <c r="N75" s="3">
        <f t="shared" si="12"/>
        <v>1.0305433713861882</v>
      </c>
      <c r="O75" s="3">
        <f t="shared" si="13"/>
        <v>1.0244301230859176</v>
      </c>
      <c r="P75" s="3">
        <f t="shared" si="14"/>
        <v>1.0393606951712122</v>
      </c>
    </row>
    <row r="76" spans="1:16" x14ac:dyDescent="0.5">
      <c r="A76" s="21" t="s">
        <v>146</v>
      </c>
      <c r="B76" s="3">
        <v>153249.224919</v>
      </c>
      <c r="C76" s="3">
        <v>148620.46498799999</v>
      </c>
      <c r="D76" s="3">
        <v>149433.80685600001</v>
      </c>
      <c r="E76" s="3">
        <v>153611.248055</v>
      </c>
      <c r="F76" s="3">
        <v>148932.087088</v>
      </c>
      <c r="G76" s="3">
        <v>148071.40213599999</v>
      </c>
      <c r="H76" s="3">
        <v>153392.48567600001</v>
      </c>
      <c r="I76" s="3">
        <v>148587.81061300001</v>
      </c>
      <c r="J76" s="3">
        <v>148237.60644900001</v>
      </c>
      <c r="K76" s="25">
        <f t="shared" si="9"/>
        <v>0.96979586726493039</v>
      </c>
      <c r="L76" s="3">
        <f t="shared" si="10"/>
        <v>0.975103181989882</v>
      </c>
      <c r="M76" s="3">
        <f t="shared" si="11"/>
        <v>0.9695389431031467</v>
      </c>
      <c r="N76" s="3">
        <f t="shared" si="12"/>
        <v>0.96393593575246206</v>
      </c>
      <c r="O76" s="3">
        <f t="shared" si="13"/>
        <v>0.96867724620390749</v>
      </c>
      <c r="P76" s="3">
        <f t="shared" si="14"/>
        <v>0.96639418675378741</v>
      </c>
    </row>
    <row r="77" spans="1:16" x14ac:dyDescent="0.5">
      <c r="A77" s="21" t="s">
        <v>166</v>
      </c>
      <c r="B77" s="3">
        <v>116287.241648</v>
      </c>
      <c r="C77" s="3">
        <v>116890.74338099999</v>
      </c>
      <c r="D77" s="3">
        <v>118097.394206</v>
      </c>
      <c r="E77" s="3">
        <v>116282.871751</v>
      </c>
      <c r="F77" s="3">
        <v>116802.80964799999</v>
      </c>
      <c r="G77" s="3">
        <v>117685.527605</v>
      </c>
      <c r="H77" s="3">
        <v>116286.696794</v>
      </c>
      <c r="I77" s="3">
        <v>116801.725985</v>
      </c>
      <c r="J77" s="3">
        <v>117697.50260199999</v>
      </c>
      <c r="K77" s="25">
        <f t="shared" si="9"/>
        <v>1.0051897501776401</v>
      </c>
      <c r="L77" s="3">
        <f t="shared" si="10"/>
        <v>1.0155662180334393</v>
      </c>
      <c r="M77" s="3">
        <f t="shared" si="11"/>
        <v>1.0044713197151973</v>
      </c>
      <c r="N77" s="3">
        <f t="shared" si="12"/>
        <v>1.0120624459378982</v>
      </c>
      <c r="O77" s="3">
        <f t="shared" si="13"/>
        <v>1.004428960536323</v>
      </c>
      <c r="P77" s="3">
        <f t="shared" si="14"/>
        <v>1.0121321341726579</v>
      </c>
    </row>
    <row r="78" spans="1:16" x14ac:dyDescent="0.5">
      <c r="A78" s="21" t="s">
        <v>136</v>
      </c>
      <c r="B78" s="3">
        <v>4027.1693260000002</v>
      </c>
      <c r="C78" s="3">
        <v>10791.81531</v>
      </c>
      <c r="D78" s="3">
        <v>13613.853533</v>
      </c>
      <c r="E78" s="3">
        <v>4198.4898009999997</v>
      </c>
      <c r="F78" s="3">
        <v>9055.9396369999995</v>
      </c>
      <c r="G78" s="3">
        <v>11122.567593</v>
      </c>
      <c r="H78" s="3">
        <v>4111.6903009999996</v>
      </c>
      <c r="I78" s="3">
        <v>8936.4979899999998</v>
      </c>
      <c r="J78" s="3">
        <v>11051.017244000001</v>
      </c>
      <c r="K78" s="25">
        <f t="shared" si="9"/>
        <v>2.679752063149281</v>
      </c>
      <c r="L78" s="3">
        <f t="shared" si="10"/>
        <v>3.3805018937512634</v>
      </c>
      <c r="M78" s="3">
        <f t="shared" si="11"/>
        <v>2.156951681731619</v>
      </c>
      <c r="N78" s="3">
        <f t="shared" si="12"/>
        <v>2.6491829491525305</v>
      </c>
      <c r="O78" s="3">
        <f t="shared" si="13"/>
        <v>2.1734365518304148</v>
      </c>
      <c r="P78" s="3">
        <f t="shared" si="14"/>
        <v>2.6877066206353857</v>
      </c>
    </row>
    <row r="79" spans="1:16" x14ac:dyDescent="0.5">
      <c r="A79" s="21" t="s">
        <v>137</v>
      </c>
      <c r="B79" s="3">
        <v>48524.629967000001</v>
      </c>
      <c r="C79" s="3">
        <v>58851.173145000001</v>
      </c>
      <c r="D79" s="3">
        <v>61417.123503000003</v>
      </c>
      <c r="E79" s="3">
        <v>45656.763293000004</v>
      </c>
      <c r="F79" s="3">
        <v>54470.443427999999</v>
      </c>
      <c r="G79" s="3">
        <v>56414.310095000001</v>
      </c>
      <c r="H79" s="3">
        <v>43521.692851</v>
      </c>
      <c r="I79" s="3">
        <v>52466.444471000003</v>
      </c>
      <c r="J79" s="3">
        <v>53736.640883</v>
      </c>
      <c r="K79" s="25">
        <f t="shared" si="9"/>
        <v>1.2128103436342068</v>
      </c>
      <c r="L79" s="3">
        <f t="shared" si="10"/>
        <v>1.265689682636792</v>
      </c>
      <c r="M79" s="3">
        <f t="shared" si="11"/>
        <v>1.1930421584736228</v>
      </c>
      <c r="N79" s="3">
        <f t="shared" si="12"/>
        <v>1.2356178148889787</v>
      </c>
      <c r="O79" s="3">
        <f t="shared" si="13"/>
        <v>1.2055239820432324</v>
      </c>
      <c r="P79" s="3">
        <f t="shared" si="14"/>
        <v>1.2347093452217424</v>
      </c>
    </row>
    <row r="80" spans="1:16" x14ac:dyDescent="0.5">
      <c r="A80" s="21" t="s">
        <v>134</v>
      </c>
      <c r="B80" s="3">
        <v>29094.754779999999</v>
      </c>
      <c r="C80" s="3">
        <v>39297.656374999999</v>
      </c>
      <c r="D80" s="3">
        <v>42114.870020000002</v>
      </c>
      <c r="E80" s="3">
        <v>25272.172334999999</v>
      </c>
      <c r="F80" s="3">
        <v>33194.038543000002</v>
      </c>
      <c r="G80" s="3">
        <v>35096.333420000003</v>
      </c>
      <c r="H80" s="3">
        <v>23930.421633000002</v>
      </c>
      <c r="I80" s="3">
        <v>32210.808927999999</v>
      </c>
      <c r="J80" s="3">
        <v>33337.491400999999</v>
      </c>
      <c r="K80" s="25">
        <f t="shared" si="9"/>
        <v>1.3506783842018688</v>
      </c>
      <c r="L80" s="3">
        <f t="shared" si="10"/>
        <v>1.4475073028953711</v>
      </c>
      <c r="M80" s="3">
        <f t="shared" si="11"/>
        <v>1.3134620207155216</v>
      </c>
      <c r="N80" s="3">
        <f t="shared" si="12"/>
        <v>1.3887343341432625</v>
      </c>
      <c r="O80" s="3">
        <f t="shared" si="13"/>
        <v>1.3460192813143483</v>
      </c>
      <c r="P80" s="3">
        <f t="shared" si="14"/>
        <v>1.3931008785498233</v>
      </c>
    </row>
    <row r="81" spans="1:16" x14ac:dyDescent="0.5">
      <c r="A81" s="21" t="s">
        <v>135</v>
      </c>
      <c r="B81" s="3">
        <v>22658.070635</v>
      </c>
      <c r="C81" s="3">
        <v>31916.825000000001</v>
      </c>
      <c r="D81" s="3">
        <v>34685.134917000003</v>
      </c>
      <c r="E81" s="3">
        <v>19969.332456</v>
      </c>
      <c r="F81" s="3">
        <v>27190.158828</v>
      </c>
      <c r="G81" s="3">
        <v>29026.002349999999</v>
      </c>
      <c r="H81" s="3">
        <v>18985.264245999999</v>
      </c>
      <c r="I81" s="3">
        <v>26601.120299999999</v>
      </c>
      <c r="J81" s="3">
        <v>27621.146589</v>
      </c>
      <c r="K81" s="25">
        <f t="shared" si="9"/>
        <v>1.4086294245502955</v>
      </c>
      <c r="L81" s="3">
        <f t="shared" si="10"/>
        <v>1.5308070786672259</v>
      </c>
      <c r="M81" s="3">
        <f t="shared" si="11"/>
        <v>1.3615957813267026</v>
      </c>
      <c r="N81" s="3">
        <f t="shared" si="12"/>
        <v>1.4535289256140771</v>
      </c>
      <c r="O81" s="3">
        <f t="shared" si="13"/>
        <v>1.4011456440804917</v>
      </c>
      <c r="P81" s="3">
        <f t="shared" si="14"/>
        <v>1.4548729072769948</v>
      </c>
    </row>
    <row r="82" spans="1:16" x14ac:dyDescent="0.5">
      <c r="A82" t="s">
        <v>147</v>
      </c>
      <c r="B82" s="3">
        <v>0.56046700000000005</v>
      </c>
      <c r="C82" s="3">
        <v>3.4639000000000003E-2</v>
      </c>
      <c r="D82" s="3">
        <v>1.1061E-2</v>
      </c>
      <c r="E82" s="3">
        <v>0.57306999999999997</v>
      </c>
      <c r="F82" s="3">
        <v>7.8326000000000007E-2</v>
      </c>
      <c r="G82" s="3">
        <v>3.6584999999999999E-2</v>
      </c>
      <c r="H82" s="3">
        <v>0.57789699999999999</v>
      </c>
      <c r="I82" s="3">
        <v>7.6352000000000003E-2</v>
      </c>
      <c r="J82" s="3">
        <v>3.9919999999999997E-2</v>
      </c>
      <c r="K82" s="25">
        <f t="shared" si="9"/>
        <v>6.1803817173892488E-2</v>
      </c>
      <c r="L82" s="3">
        <f t="shared" si="10"/>
        <v>1.9735327860516318E-2</v>
      </c>
      <c r="M82" s="3">
        <f t="shared" si="11"/>
        <v>0.13667789275306683</v>
      </c>
      <c r="N82" s="3">
        <f t="shared" si="12"/>
        <v>6.3840368541364934E-2</v>
      </c>
      <c r="O82" s="3">
        <f t="shared" si="13"/>
        <v>0.13212042976516578</v>
      </c>
      <c r="P82" s="3">
        <f t="shared" si="14"/>
        <v>6.9078053701611186E-2</v>
      </c>
    </row>
    <row r="83" spans="1:16" x14ac:dyDescent="0.5">
      <c r="A83" s="20" t="s">
        <v>183</v>
      </c>
      <c r="B83" s="3">
        <f>B74/B67</f>
        <v>0.15012823140911311</v>
      </c>
      <c r="C83" s="3">
        <f t="shared" ref="C83:J83" si="15">C74/C67</f>
        <v>0.16136704668870913</v>
      </c>
      <c r="D83" s="3">
        <f t="shared" si="15"/>
        <v>0.1629155230537431</v>
      </c>
      <c r="E83" s="3">
        <f t="shared" si="15"/>
        <v>4.6855683832469242E-2</v>
      </c>
      <c r="F83" s="3">
        <f t="shared" si="15"/>
        <v>4.4758682019924619E-2</v>
      </c>
      <c r="G83" s="3">
        <f t="shared" si="15"/>
        <v>4.6697112966616959E-2</v>
      </c>
      <c r="H83" s="3">
        <f t="shared" si="15"/>
        <v>4.3861235790183514E-2</v>
      </c>
      <c r="I83" s="3">
        <f t="shared" si="15"/>
        <v>4.3626867215349446E-2</v>
      </c>
      <c r="J83" s="3">
        <f t="shared" si="15"/>
        <v>4.5390658931198015E-2</v>
      </c>
      <c r="K83" s="25">
        <f t="shared" si="9"/>
        <v>1.074861437946133</v>
      </c>
      <c r="L83" s="3">
        <f t="shared" si="10"/>
        <v>1.0851757962150601</v>
      </c>
      <c r="M83" s="3">
        <f t="shared" si="11"/>
        <v>0.9552455189845831</v>
      </c>
      <c r="N83" s="3">
        <f t="shared" si="12"/>
        <v>0.99661576029027243</v>
      </c>
      <c r="O83" s="3">
        <f t="shared" si="13"/>
        <v>0.99465658979707727</v>
      </c>
      <c r="P83" s="3">
        <f t="shared" si="14"/>
        <v>1.0348695861724169</v>
      </c>
    </row>
    <row r="84" spans="1:16" x14ac:dyDescent="0.5">
      <c r="A84" s="3"/>
      <c r="B84" s="3"/>
      <c r="C84" s="3"/>
    </row>
    <row r="85" spans="1:16" x14ac:dyDescent="0.5">
      <c r="A85" s="3"/>
      <c r="B85" s="3"/>
      <c r="C85" s="3"/>
    </row>
    <row r="86" spans="1:16" x14ac:dyDescent="0.5">
      <c r="A86" s="3"/>
      <c r="B86" s="3"/>
      <c r="C86" s="3"/>
    </row>
    <row r="87" spans="1:16" x14ac:dyDescent="0.5">
      <c r="A87" s="3"/>
      <c r="B87" s="3"/>
      <c r="C87" s="3"/>
    </row>
    <row r="88" spans="1:16" x14ac:dyDescent="0.5">
      <c r="A88" s="3"/>
      <c r="B88" s="3"/>
      <c r="C88" s="3"/>
    </row>
    <row r="89" spans="1:16" x14ac:dyDescent="0.5">
      <c r="A89" s="3"/>
      <c r="B89" s="3"/>
      <c r="C89" s="3"/>
    </row>
    <row r="90" spans="1:16" x14ac:dyDescent="0.5">
      <c r="A90" s="3"/>
      <c r="B90" s="3"/>
      <c r="C90" s="3"/>
    </row>
    <row r="91" spans="1:16" x14ac:dyDescent="0.5">
      <c r="A91" s="3"/>
      <c r="B91" s="3"/>
      <c r="C91" s="3"/>
    </row>
    <row r="92" spans="1:16" x14ac:dyDescent="0.5">
      <c r="A92" s="3"/>
      <c r="B92" s="3"/>
      <c r="C92" s="3"/>
    </row>
    <row r="93" spans="1:16" x14ac:dyDescent="0.5">
      <c r="A93" s="3"/>
      <c r="B93" s="3"/>
      <c r="C93" s="3"/>
    </row>
    <row r="94" spans="1:16" x14ac:dyDescent="0.5">
      <c r="A94" s="3"/>
      <c r="B94" s="3"/>
      <c r="C94" s="3"/>
    </row>
    <row r="95" spans="1:16" x14ac:dyDescent="0.5">
      <c r="A95" s="3"/>
      <c r="B95" s="3"/>
      <c r="C95" s="3"/>
    </row>
    <row r="96" spans="1:16" x14ac:dyDescent="0.5">
      <c r="A96" s="3"/>
      <c r="B96" s="3"/>
      <c r="C96" s="3"/>
    </row>
    <row r="97" spans="1:3" x14ac:dyDescent="0.5">
      <c r="A97" s="3"/>
      <c r="B97" s="3"/>
      <c r="C97" s="3"/>
    </row>
    <row r="98" spans="1:3" x14ac:dyDescent="0.5">
      <c r="A98" s="3"/>
      <c r="B98" s="3"/>
      <c r="C98" s="3"/>
    </row>
    <row r="99" spans="1:3" x14ac:dyDescent="0.5">
      <c r="A99" s="3"/>
      <c r="B99" s="3"/>
      <c r="C99" s="3"/>
    </row>
    <row r="100" spans="1:3" x14ac:dyDescent="0.5">
      <c r="A100" s="3"/>
      <c r="B100" s="3"/>
      <c r="C100" s="3"/>
    </row>
    <row r="101" spans="1:3" x14ac:dyDescent="0.5">
      <c r="A101" s="3"/>
      <c r="B101" s="3"/>
      <c r="C101" s="3"/>
    </row>
    <row r="102" spans="1:3" x14ac:dyDescent="0.5">
      <c r="A102" s="3"/>
      <c r="B102" s="3"/>
      <c r="C102" s="3"/>
    </row>
    <row r="103" spans="1:3" x14ac:dyDescent="0.5">
      <c r="A103" s="3"/>
      <c r="B103" s="3"/>
      <c r="C103" s="3"/>
    </row>
    <row r="104" spans="1:3" x14ac:dyDescent="0.5">
      <c r="A104" s="3"/>
      <c r="B104" s="3"/>
      <c r="C104" s="3"/>
    </row>
    <row r="105" spans="1:3" x14ac:dyDescent="0.5">
      <c r="A105" s="3"/>
      <c r="B105" s="3"/>
      <c r="C105" s="3"/>
    </row>
    <row r="106" spans="1:3" x14ac:dyDescent="0.5">
      <c r="A106" s="3"/>
      <c r="B106" s="3"/>
      <c r="C106" s="3"/>
    </row>
    <row r="107" spans="1:3" x14ac:dyDescent="0.5">
      <c r="A107" s="3"/>
      <c r="B107" s="3"/>
      <c r="C107" s="3"/>
    </row>
    <row r="108" spans="1:3" x14ac:dyDescent="0.5">
      <c r="A108" s="3"/>
      <c r="B108" s="3"/>
      <c r="C108" s="3"/>
    </row>
    <row r="109" spans="1:3" x14ac:dyDescent="0.5">
      <c r="A109" s="3"/>
      <c r="B109" s="3"/>
      <c r="C109" s="3"/>
    </row>
    <row r="110" spans="1:3" x14ac:dyDescent="0.5">
      <c r="A110" s="3"/>
      <c r="B110" s="3"/>
      <c r="C110" s="3"/>
    </row>
    <row r="111" spans="1:3" x14ac:dyDescent="0.5">
      <c r="A111" s="3"/>
      <c r="B111" s="3"/>
      <c r="C111" s="3"/>
    </row>
    <row r="112" spans="1:3" x14ac:dyDescent="0.5">
      <c r="A112" s="3"/>
      <c r="B112" s="3"/>
      <c r="C112" s="3"/>
    </row>
    <row r="113" spans="1:3" x14ac:dyDescent="0.5">
      <c r="A113" s="3"/>
      <c r="B113" s="3"/>
      <c r="C113" s="3"/>
    </row>
    <row r="114" spans="1:3" x14ac:dyDescent="0.5">
      <c r="A114" s="3"/>
      <c r="B114" s="3"/>
      <c r="C114" s="3"/>
    </row>
    <row r="115" spans="1:3" x14ac:dyDescent="0.5">
      <c r="A115" s="3"/>
      <c r="B115" s="3"/>
      <c r="C115" s="3"/>
    </row>
    <row r="116" spans="1:3" x14ac:dyDescent="0.5">
      <c r="A116" s="3"/>
      <c r="B116" s="3"/>
      <c r="C116" s="3"/>
    </row>
    <row r="117" spans="1:3" x14ac:dyDescent="0.5">
      <c r="A117" s="3"/>
      <c r="B117" s="3"/>
      <c r="C117" s="3"/>
    </row>
    <row r="118" spans="1:3" x14ac:dyDescent="0.5">
      <c r="A118" s="3"/>
      <c r="B118" s="3"/>
      <c r="C118" s="3"/>
    </row>
    <row r="119" spans="1:3" x14ac:dyDescent="0.5">
      <c r="A119" s="3"/>
      <c r="B119" s="3"/>
      <c r="C119" s="3"/>
    </row>
    <row r="120" spans="1:3" x14ac:dyDescent="0.5">
      <c r="A120" s="3"/>
      <c r="B120" s="3"/>
      <c r="C120" s="3"/>
    </row>
    <row r="121" spans="1:3" x14ac:dyDescent="0.5">
      <c r="A121" s="3"/>
      <c r="B121" s="3"/>
      <c r="C121" s="3"/>
    </row>
    <row r="122" spans="1:3" x14ac:dyDescent="0.5">
      <c r="A122" s="3"/>
      <c r="B122" s="3"/>
      <c r="C122" s="3"/>
    </row>
    <row r="123" spans="1:3" x14ac:dyDescent="0.5">
      <c r="A123" s="3"/>
      <c r="B123" s="3"/>
      <c r="C123" s="3"/>
    </row>
    <row r="124" spans="1:3" x14ac:dyDescent="0.5">
      <c r="A124" s="3"/>
      <c r="B124" s="3"/>
      <c r="C124" s="3"/>
    </row>
    <row r="125" spans="1:3" x14ac:dyDescent="0.5">
      <c r="A125" s="3"/>
      <c r="B125" s="3"/>
      <c r="C125" s="3"/>
    </row>
    <row r="126" spans="1:3" x14ac:dyDescent="0.5">
      <c r="A126" s="3"/>
      <c r="B126" s="3"/>
      <c r="C126" s="3"/>
    </row>
    <row r="127" spans="1:3" x14ac:dyDescent="0.5">
      <c r="A127" s="3"/>
      <c r="B127" s="3"/>
      <c r="C127" s="3"/>
    </row>
    <row r="128" spans="1:3" x14ac:dyDescent="0.5">
      <c r="A128" s="3"/>
      <c r="B128" s="3"/>
      <c r="C128" s="3"/>
    </row>
    <row r="129" spans="1:3" x14ac:dyDescent="0.5">
      <c r="A129" s="3"/>
      <c r="B129" s="3"/>
      <c r="C129" s="3"/>
    </row>
    <row r="130" spans="1:3" x14ac:dyDescent="0.5">
      <c r="A130" s="3"/>
      <c r="B130" s="3"/>
      <c r="C130" s="3"/>
    </row>
    <row r="131" spans="1:3" x14ac:dyDescent="0.5">
      <c r="A131" s="3"/>
      <c r="B131" s="3"/>
      <c r="C131" s="3"/>
    </row>
    <row r="132" spans="1:3" x14ac:dyDescent="0.5">
      <c r="A132" s="3"/>
      <c r="B132" s="3"/>
      <c r="C132" s="3"/>
    </row>
    <row r="133" spans="1:3" x14ac:dyDescent="0.5">
      <c r="A133" s="3"/>
      <c r="B133" s="3"/>
      <c r="C133" s="3"/>
    </row>
    <row r="134" spans="1:3" x14ac:dyDescent="0.5">
      <c r="A134" s="3"/>
      <c r="B134" s="3"/>
      <c r="C134" s="3"/>
    </row>
    <row r="135" spans="1:3" x14ac:dyDescent="0.5">
      <c r="A135" s="3"/>
      <c r="B135" s="3"/>
      <c r="C135" s="3"/>
    </row>
    <row r="136" spans="1:3" x14ac:dyDescent="0.5">
      <c r="A136" s="3"/>
      <c r="B136" s="3"/>
      <c r="C136" s="3"/>
    </row>
    <row r="137" spans="1:3" x14ac:dyDescent="0.5">
      <c r="A137" s="3"/>
      <c r="B137" s="3"/>
      <c r="C137" s="3"/>
    </row>
    <row r="138" spans="1:3" x14ac:dyDescent="0.5">
      <c r="A138" s="3"/>
      <c r="B138" s="3"/>
      <c r="C138" s="3"/>
    </row>
    <row r="139" spans="1:3" x14ac:dyDescent="0.5">
      <c r="A139" s="3"/>
      <c r="B139" s="3"/>
      <c r="C139" s="3"/>
    </row>
    <row r="140" spans="1:3" x14ac:dyDescent="0.5">
      <c r="A140" s="3"/>
      <c r="B140" s="3"/>
      <c r="C140" s="3"/>
    </row>
    <row r="141" spans="1:3" x14ac:dyDescent="0.5">
      <c r="A141" s="3"/>
      <c r="B141" s="3"/>
      <c r="C141" s="3"/>
    </row>
    <row r="142" spans="1:3" x14ac:dyDescent="0.5">
      <c r="A142" s="3"/>
      <c r="B142" s="3"/>
      <c r="C142" s="3"/>
    </row>
    <row r="143" spans="1:3" x14ac:dyDescent="0.5">
      <c r="A143" s="3"/>
      <c r="B143" s="3"/>
      <c r="C143" s="3"/>
    </row>
    <row r="144" spans="1:3" x14ac:dyDescent="0.5">
      <c r="A144" s="3"/>
      <c r="B144" s="3"/>
      <c r="C144" s="3"/>
    </row>
    <row r="145" spans="1:3" x14ac:dyDescent="0.5">
      <c r="A145" s="3"/>
      <c r="B145" s="3"/>
      <c r="C145" s="3"/>
    </row>
    <row r="146" spans="1:3" x14ac:dyDescent="0.5">
      <c r="A146" s="3"/>
      <c r="B146" s="3"/>
      <c r="C146" s="3"/>
    </row>
    <row r="147" spans="1:3" x14ac:dyDescent="0.5">
      <c r="A147" s="3"/>
      <c r="B147" s="3"/>
      <c r="C147" s="3"/>
    </row>
    <row r="148" spans="1:3" x14ac:dyDescent="0.5">
      <c r="A148" s="3"/>
      <c r="B148" s="3"/>
      <c r="C148" s="3"/>
    </row>
    <row r="149" spans="1:3" x14ac:dyDescent="0.5">
      <c r="A149" s="3"/>
      <c r="B149" s="3"/>
      <c r="C149" s="3"/>
    </row>
    <row r="150" spans="1:3" x14ac:dyDescent="0.5">
      <c r="A150" s="3"/>
      <c r="B150" s="3"/>
      <c r="C150" s="3"/>
    </row>
    <row r="151" spans="1:3" x14ac:dyDescent="0.5">
      <c r="A151" s="3"/>
      <c r="B151" s="3"/>
      <c r="C151" s="3"/>
    </row>
    <row r="152" spans="1:3" x14ac:dyDescent="0.5">
      <c r="A152" s="3"/>
      <c r="B152" s="3"/>
      <c r="C152" s="3"/>
    </row>
    <row r="153" spans="1:3" x14ac:dyDescent="0.5">
      <c r="A153" s="3"/>
      <c r="B153" s="3"/>
      <c r="C153" s="3"/>
    </row>
    <row r="154" spans="1:3" x14ac:dyDescent="0.5">
      <c r="A154" s="3"/>
      <c r="B154" s="3"/>
      <c r="C154" s="3"/>
    </row>
    <row r="155" spans="1:3" x14ac:dyDescent="0.5">
      <c r="A155" s="3"/>
      <c r="B155" s="3"/>
      <c r="C155" s="3"/>
    </row>
    <row r="156" spans="1:3" x14ac:dyDescent="0.5">
      <c r="A156" s="3"/>
      <c r="B156" s="3"/>
      <c r="C156" s="3"/>
    </row>
    <row r="157" spans="1:3" x14ac:dyDescent="0.5">
      <c r="A157" s="3"/>
      <c r="B157" s="3"/>
      <c r="C157" s="3"/>
    </row>
    <row r="158" spans="1:3" x14ac:dyDescent="0.5">
      <c r="A158" s="3"/>
      <c r="B158" s="3"/>
      <c r="C158" s="3"/>
    </row>
    <row r="159" spans="1:3" x14ac:dyDescent="0.5">
      <c r="A159" s="3"/>
      <c r="B159" s="3"/>
      <c r="C159" s="3"/>
    </row>
    <row r="160" spans="1:3" x14ac:dyDescent="0.5">
      <c r="A160" s="3"/>
      <c r="B160" s="3"/>
      <c r="C160" s="3"/>
    </row>
    <row r="161" spans="1:3" x14ac:dyDescent="0.5">
      <c r="A161" s="3"/>
      <c r="B161" s="3"/>
      <c r="C161" s="3"/>
    </row>
    <row r="162" spans="1:3" x14ac:dyDescent="0.5">
      <c r="A162" s="3"/>
      <c r="B162" s="3"/>
      <c r="C162" s="3"/>
    </row>
    <row r="163" spans="1:3" x14ac:dyDescent="0.5">
      <c r="A163" s="3"/>
      <c r="B163" s="3"/>
      <c r="C163" s="3"/>
    </row>
    <row r="164" spans="1:3" x14ac:dyDescent="0.5">
      <c r="A164" s="3"/>
      <c r="B164" s="3"/>
      <c r="C164" s="3"/>
    </row>
    <row r="165" spans="1:3" x14ac:dyDescent="0.5">
      <c r="A165" s="3"/>
      <c r="B165" s="3"/>
      <c r="C165" s="3"/>
    </row>
    <row r="166" spans="1:3" x14ac:dyDescent="0.5">
      <c r="A166" s="3"/>
      <c r="B166" s="3"/>
      <c r="C166" s="3"/>
    </row>
    <row r="167" spans="1:3" x14ac:dyDescent="0.5">
      <c r="A167" s="3"/>
      <c r="B167" s="3"/>
      <c r="C167" s="3"/>
    </row>
    <row r="168" spans="1:3" x14ac:dyDescent="0.5">
      <c r="A168" s="3"/>
      <c r="B168" s="3"/>
      <c r="C168" s="3"/>
    </row>
    <row r="169" spans="1:3" x14ac:dyDescent="0.5">
      <c r="A169" s="3"/>
      <c r="B169" s="3"/>
      <c r="C169" s="3"/>
    </row>
    <row r="170" spans="1:3" x14ac:dyDescent="0.5">
      <c r="A170" s="3"/>
      <c r="B170" s="3"/>
      <c r="C170" s="3"/>
    </row>
    <row r="171" spans="1:3" x14ac:dyDescent="0.5">
      <c r="A171" s="3"/>
      <c r="B171" s="3"/>
      <c r="C171" s="3"/>
    </row>
    <row r="172" spans="1:3" x14ac:dyDescent="0.5">
      <c r="A172" s="3"/>
      <c r="B172" s="3"/>
      <c r="C172" s="3"/>
    </row>
    <row r="173" spans="1:3" x14ac:dyDescent="0.5">
      <c r="A173" s="3"/>
      <c r="B173" s="3"/>
      <c r="C173" s="3"/>
    </row>
  </sheetData>
  <mergeCells count="24">
    <mergeCell ref="O44:P44"/>
    <mergeCell ref="B45:D45"/>
    <mergeCell ref="E45:G45"/>
    <mergeCell ref="H45:J45"/>
    <mergeCell ref="K5:L5"/>
    <mergeCell ref="M5:N5"/>
    <mergeCell ref="K24:L24"/>
    <mergeCell ref="M24:N24"/>
    <mergeCell ref="K44:L44"/>
    <mergeCell ref="M44:N44"/>
    <mergeCell ref="O5:P5"/>
    <mergeCell ref="B5:D5"/>
    <mergeCell ref="E5:G5"/>
    <mergeCell ref="H5:J5"/>
    <mergeCell ref="B25:D25"/>
    <mergeCell ref="E25:G25"/>
    <mergeCell ref="H25:J25"/>
    <mergeCell ref="O24:P24"/>
    <mergeCell ref="O64:P64"/>
    <mergeCell ref="B65:D65"/>
    <mergeCell ref="E65:G65"/>
    <mergeCell ref="H65:J65"/>
    <mergeCell ref="K64:L64"/>
    <mergeCell ref="M64:N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8BA9-6D5F-43A5-B1C1-4803FF720BC6}">
  <dimension ref="A1:I66"/>
  <sheetViews>
    <sheetView topLeftCell="A24" workbookViewId="0">
      <selection activeCell="A4" activeCellId="2" sqref="A2 A3 A4"/>
    </sheetView>
  </sheetViews>
  <sheetFormatPr defaultRowHeight="15.75" x14ac:dyDescent="0.5"/>
  <cols>
    <col min="1" max="1" width="37.1875" customWidth="1"/>
    <col min="2" max="3" width="10.9375" bestFit="1" customWidth="1"/>
    <col min="9" max="9" width="11" customWidth="1"/>
    <col min="10" max="10" width="13.8125" customWidth="1"/>
  </cols>
  <sheetData>
    <row r="1" spans="1:9" x14ac:dyDescent="0.5">
      <c r="A1" t="s">
        <v>163</v>
      </c>
    </row>
    <row r="2" spans="1:9" x14ac:dyDescent="0.5">
      <c r="A2" t="s">
        <v>164</v>
      </c>
    </row>
    <row r="3" spans="1:9" x14ac:dyDescent="0.5">
      <c r="A3" t="s">
        <v>172</v>
      </c>
    </row>
    <row r="4" spans="1:9" x14ac:dyDescent="0.5">
      <c r="A4" t="s">
        <v>169</v>
      </c>
    </row>
    <row r="5" spans="1:9" x14ac:dyDescent="0.5">
      <c r="A5" s="19" t="s">
        <v>165</v>
      </c>
    </row>
    <row r="6" spans="1:9" s="18" customFormat="1" ht="31.5" x14ac:dyDescent="0.5">
      <c r="B6" s="18" t="s">
        <v>167</v>
      </c>
      <c r="C6" s="18" t="s">
        <v>168</v>
      </c>
      <c r="I6" s="18" t="s">
        <v>173</v>
      </c>
    </row>
    <row r="7" spans="1:9" x14ac:dyDescent="0.5">
      <c r="A7" t="s">
        <v>0</v>
      </c>
      <c r="B7" s="3">
        <v>165743.07998499999</v>
      </c>
      <c r="C7" s="3">
        <v>182013.945997</v>
      </c>
      <c r="I7" s="3">
        <f>C7/B7</f>
        <v>1.0981692026808754</v>
      </c>
    </row>
    <row r="8" spans="1:9" x14ac:dyDescent="0.5">
      <c r="A8" t="s">
        <v>7</v>
      </c>
      <c r="B8" s="3">
        <v>244.463626</v>
      </c>
      <c r="C8" s="3">
        <v>272.06217400000003</v>
      </c>
      <c r="I8" s="3">
        <f t="shared" ref="I8:I21" si="0">C8/B8</f>
        <v>1.1128942920939904</v>
      </c>
    </row>
    <row r="9" spans="1:9" x14ac:dyDescent="0.5">
      <c r="A9" t="s">
        <v>5</v>
      </c>
      <c r="B9" s="3">
        <v>10593.21163</v>
      </c>
      <c r="C9" s="3">
        <v>13124.108267</v>
      </c>
      <c r="I9" s="3">
        <f t="shared" si="0"/>
        <v>1.238916838953023</v>
      </c>
    </row>
    <row r="10" spans="1:9" x14ac:dyDescent="0.5">
      <c r="A10" t="s">
        <v>11</v>
      </c>
      <c r="B10" s="3">
        <v>22.719802000000001</v>
      </c>
      <c r="C10" s="3">
        <v>25.990590999999998</v>
      </c>
      <c r="I10" s="3">
        <f t="shared" si="0"/>
        <v>1.1439620380494511</v>
      </c>
    </row>
    <row r="11" spans="1:9" x14ac:dyDescent="0.5">
      <c r="A11" t="s">
        <v>9</v>
      </c>
      <c r="B11" s="3">
        <v>1137.7385899999999</v>
      </c>
      <c r="C11" s="3">
        <v>1441.553637</v>
      </c>
      <c r="I11" s="3">
        <f t="shared" si="0"/>
        <v>1.2670341409444503</v>
      </c>
    </row>
    <row r="12" spans="1:9" x14ac:dyDescent="0.5">
      <c r="A12" t="s">
        <v>2</v>
      </c>
      <c r="B12" s="3">
        <v>354.86586599999998</v>
      </c>
      <c r="C12" s="3">
        <v>381.56842</v>
      </c>
      <c r="I12" s="3">
        <f t="shared" si="0"/>
        <v>1.0752468934276143</v>
      </c>
    </row>
    <row r="13" spans="1:9" x14ac:dyDescent="0.5">
      <c r="A13" t="s">
        <v>4</v>
      </c>
      <c r="B13" s="3">
        <v>13146.213442</v>
      </c>
      <c r="C13" s="3">
        <v>15158.517922000001</v>
      </c>
      <c r="I13" s="3">
        <f t="shared" si="0"/>
        <v>1.1530710336385546</v>
      </c>
    </row>
    <row r="14" spans="1:9" x14ac:dyDescent="0.5">
      <c r="A14" s="20" t="s">
        <v>145</v>
      </c>
      <c r="B14" s="3">
        <v>24734.480510000001</v>
      </c>
      <c r="C14" s="3">
        <v>28882.239214000001</v>
      </c>
      <c r="I14" s="3">
        <f t="shared" si="0"/>
        <v>1.1676913611475723</v>
      </c>
    </row>
    <row r="15" spans="1:9" x14ac:dyDescent="0.5">
      <c r="A15" t="s">
        <v>171</v>
      </c>
      <c r="B15" s="3">
        <v>231668.26772</v>
      </c>
      <c r="C15" s="3">
        <v>242133.400352</v>
      </c>
      <c r="I15" s="3">
        <f t="shared" si="0"/>
        <v>1.0451729221916937</v>
      </c>
    </row>
    <row r="16" spans="1:9" x14ac:dyDescent="0.5">
      <c r="A16" t="s">
        <v>146</v>
      </c>
      <c r="B16" s="3">
        <v>155139.899294</v>
      </c>
      <c r="C16" s="3">
        <v>150516.268794</v>
      </c>
      <c r="I16" s="3">
        <f t="shared" si="0"/>
        <v>0.97019702525887341</v>
      </c>
    </row>
    <row r="17" spans="1:9" x14ac:dyDescent="0.5">
      <c r="A17" t="s">
        <v>166</v>
      </c>
      <c r="B17" s="3">
        <v>118162.038227</v>
      </c>
      <c r="C17" s="3">
        <v>118790.674011</v>
      </c>
      <c r="I17" s="3">
        <f t="shared" si="0"/>
        <v>1.0053201162863519</v>
      </c>
    </row>
    <row r="18" spans="1:9" x14ac:dyDescent="0.5">
      <c r="A18" s="20" t="s">
        <v>136</v>
      </c>
      <c r="B18" s="3">
        <v>5722.9740410000004</v>
      </c>
      <c r="C18" s="3">
        <v>13366.601137</v>
      </c>
      <c r="I18" s="3">
        <f t="shared" si="0"/>
        <v>2.3356040130953302</v>
      </c>
    </row>
    <row r="19" spans="1:9" x14ac:dyDescent="0.5">
      <c r="A19" t="s">
        <v>137</v>
      </c>
      <c r="B19" s="3">
        <v>50889.468272999999</v>
      </c>
      <c r="C19" s="3">
        <v>62655.917521000003</v>
      </c>
      <c r="I19" s="3">
        <f t="shared" si="0"/>
        <v>1.2312158025483404</v>
      </c>
    </row>
    <row r="20" spans="1:9" x14ac:dyDescent="0.5">
      <c r="A20" t="s">
        <v>134</v>
      </c>
      <c r="B20" s="3">
        <v>31178.224119999999</v>
      </c>
      <c r="C20" s="3">
        <v>43034.913572999998</v>
      </c>
      <c r="I20" s="3">
        <f t="shared" si="0"/>
        <v>1.3802875175752634</v>
      </c>
    </row>
    <row r="21" spans="1:9" x14ac:dyDescent="0.5">
      <c r="A21" t="s">
        <v>135</v>
      </c>
      <c r="B21" s="3">
        <v>24607.062817000002</v>
      </c>
      <c r="C21" s="3">
        <v>35506.512418999999</v>
      </c>
      <c r="I21" s="3">
        <f t="shared" si="0"/>
        <v>1.4429398861236709</v>
      </c>
    </row>
    <row r="22" spans="1:9" x14ac:dyDescent="0.5">
      <c r="A22" t="s">
        <v>147</v>
      </c>
      <c r="B22" s="3">
        <v>0.55557599999999996</v>
      </c>
      <c r="C22" s="3">
        <v>2.1887E-2</v>
      </c>
    </row>
    <row r="24" spans="1:9" ht="31.5" x14ac:dyDescent="0.5">
      <c r="A24" s="18" t="s">
        <v>170</v>
      </c>
      <c r="B24" s="3">
        <f>B14/B7</f>
        <v>0.1492338655239091</v>
      </c>
      <c r="C24" s="3">
        <f>C14/C7</f>
        <v>0.15868146287249904</v>
      </c>
    </row>
    <row r="26" spans="1:9" x14ac:dyDescent="0.5">
      <c r="A26" s="19" t="s">
        <v>174</v>
      </c>
    </row>
    <row r="27" spans="1:9" ht="31.5" x14ac:dyDescent="0.5">
      <c r="A27" s="18"/>
      <c r="B27" s="18" t="s">
        <v>167</v>
      </c>
      <c r="C27" s="18" t="s">
        <v>168</v>
      </c>
      <c r="D27" s="18"/>
      <c r="E27" s="18"/>
      <c r="F27" s="18"/>
      <c r="G27" s="18"/>
      <c r="H27" s="18"/>
      <c r="I27" s="18" t="s">
        <v>173</v>
      </c>
    </row>
    <row r="28" spans="1:9" x14ac:dyDescent="0.5">
      <c r="A28" t="s">
        <v>0</v>
      </c>
      <c r="B28" s="3">
        <v>152574.461262</v>
      </c>
      <c r="C28" s="3">
        <v>166649.42162499999</v>
      </c>
      <c r="I28" s="3">
        <f>C28/B28</f>
        <v>1.0922497792001411</v>
      </c>
    </row>
    <row r="29" spans="1:9" x14ac:dyDescent="0.5">
      <c r="A29" t="s">
        <v>7</v>
      </c>
      <c r="B29" s="3">
        <v>218.303101</v>
      </c>
      <c r="C29" s="3">
        <v>240.19660099999999</v>
      </c>
      <c r="I29" s="3">
        <f t="shared" ref="I29:I42" si="1">C29/B29</f>
        <v>1.1002894594703903</v>
      </c>
    </row>
    <row r="30" spans="1:9" x14ac:dyDescent="0.5">
      <c r="A30" t="s">
        <v>5</v>
      </c>
      <c r="B30" s="3">
        <v>9655.7835930000001</v>
      </c>
      <c r="C30" s="3">
        <v>11703.143278</v>
      </c>
      <c r="I30" s="3">
        <f t="shared" si="1"/>
        <v>1.2120345454390922</v>
      </c>
    </row>
    <row r="31" spans="1:9" x14ac:dyDescent="0.5">
      <c r="A31" t="s">
        <v>11</v>
      </c>
      <c r="B31" s="3">
        <v>19.670846000000001</v>
      </c>
      <c r="C31" s="3">
        <v>21.971233999999999</v>
      </c>
      <c r="I31" s="3">
        <f t="shared" si="1"/>
        <v>1.1169440297585573</v>
      </c>
    </row>
    <row r="32" spans="1:9" x14ac:dyDescent="0.5">
      <c r="A32" t="s">
        <v>9</v>
      </c>
      <c r="B32" s="3">
        <v>1013.05911</v>
      </c>
      <c r="C32" s="3">
        <v>1267.1822299999999</v>
      </c>
      <c r="I32" s="3">
        <f t="shared" si="1"/>
        <v>1.2508472778059316</v>
      </c>
    </row>
    <row r="33" spans="1:9" x14ac:dyDescent="0.5">
      <c r="A33" t="s">
        <v>2</v>
      </c>
      <c r="B33" s="3">
        <v>61.573349</v>
      </c>
      <c r="C33" s="3">
        <v>63.293998000000002</v>
      </c>
      <c r="I33" s="3">
        <f t="shared" si="1"/>
        <v>1.0279447038035887</v>
      </c>
    </row>
    <row r="34" spans="1:9" x14ac:dyDescent="0.5">
      <c r="A34" t="s">
        <v>4</v>
      </c>
      <c r="B34" s="3">
        <v>3204.627954</v>
      </c>
      <c r="C34" s="3">
        <v>3683.725817</v>
      </c>
      <c r="I34" s="3">
        <f t="shared" si="1"/>
        <v>1.1495018672610631</v>
      </c>
    </row>
    <row r="35" spans="1:9" x14ac:dyDescent="0.5">
      <c r="A35" s="20" t="s">
        <v>145</v>
      </c>
      <c r="B35" s="3">
        <v>6993.5675099999999</v>
      </c>
      <c r="C35" s="3">
        <v>7385.6365919999998</v>
      </c>
      <c r="I35" s="3">
        <f t="shared" si="1"/>
        <v>1.0560613851856562</v>
      </c>
    </row>
    <row r="36" spans="1:9" x14ac:dyDescent="0.5">
      <c r="A36" t="s">
        <v>171</v>
      </c>
      <c r="B36" s="3">
        <v>217409.398602</v>
      </c>
      <c r="C36" s="3">
        <v>225768.40391299999</v>
      </c>
      <c r="I36" s="3">
        <f t="shared" si="1"/>
        <v>1.0384482242476665</v>
      </c>
    </row>
    <row r="37" spans="1:9" x14ac:dyDescent="0.5">
      <c r="A37" t="s">
        <v>146</v>
      </c>
      <c r="B37" s="3">
        <v>154977.76902499999</v>
      </c>
      <c r="C37" s="3">
        <v>150416.98414099999</v>
      </c>
      <c r="I37" s="3">
        <f t="shared" si="1"/>
        <v>0.97057136057195226</v>
      </c>
    </row>
    <row r="38" spans="1:9" x14ac:dyDescent="0.5">
      <c r="A38" t="s">
        <v>166</v>
      </c>
      <c r="B38" s="3">
        <v>118162.55101900001</v>
      </c>
      <c r="C38" s="3">
        <v>118709.855757</v>
      </c>
      <c r="I38" s="3">
        <f t="shared" si="1"/>
        <v>1.004631795211598</v>
      </c>
    </row>
    <row r="39" spans="1:9" x14ac:dyDescent="0.5">
      <c r="A39" s="20" t="s">
        <v>136</v>
      </c>
      <c r="B39" s="3">
        <v>5594.9140040000002</v>
      </c>
      <c r="C39" s="3">
        <v>12147.400122999999</v>
      </c>
      <c r="I39" s="3">
        <f t="shared" si="1"/>
        <v>2.1711504617077932</v>
      </c>
    </row>
    <row r="40" spans="1:9" x14ac:dyDescent="0.5">
      <c r="A40" t="s">
        <v>137</v>
      </c>
      <c r="B40" s="3">
        <v>48266.559349000003</v>
      </c>
      <c r="C40" s="3">
        <v>57211.711948999997</v>
      </c>
      <c r="I40" s="3">
        <f t="shared" si="1"/>
        <v>1.1853281593021883</v>
      </c>
    </row>
    <row r="41" spans="1:9" x14ac:dyDescent="0.5">
      <c r="A41" t="s">
        <v>134</v>
      </c>
      <c r="B41" s="3">
        <v>27533.973085000001</v>
      </c>
      <c r="C41" s="3">
        <v>35862.757570000002</v>
      </c>
      <c r="I41" s="3">
        <f t="shared" si="1"/>
        <v>1.3024911973033551</v>
      </c>
    </row>
    <row r="42" spans="1:9" x14ac:dyDescent="0.5">
      <c r="A42" t="s">
        <v>135</v>
      </c>
      <c r="B42" s="3">
        <v>22119.370794999999</v>
      </c>
      <c r="C42" s="3">
        <v>29747.440600000002</v>
      </c>
      <c r="I42" s="3">
        <f t="shared" si="1"/>
        <v>1.3448592582355146</v>
      </c>
    </row>
    <row r="43" spans="1:9" x14ac:dyDescent="0.5">
      <c r="A43" t="s">
        <v>147</v>
      </c>
      <c r="B43" s="3">
        <v>0.55942400000000003</v>
      </c>
      <c r="C43" s="3">
        <v>5.4174E-2</v>
      </c>
    </row>
    <row r="45" spans="1:9" ht="31.5" x14ac:dyDescent="0.5">
      <c r="A45" s="18" t="s">
        <v>170</v>
      </c>
      <c r="B45" s="3">
        <f>B35/B28</f>
        <v>4.5837078185651831E-2</v>
      </c>
      <c r="C45" s="3">
        <f>C35/C28</f>
        <v>4.4318405188464451E-2</v>
      </c>
    </row>
    <row r="47" spans="1:9" x14ac:dyDescent="0.5">
      <c r="A47" s="19" t="s">
        <v>175</v>
      </c>
    </row>
    <row r="48" spans="1:9" ht="31.5" x14ac:dyDescent="0.5">
      <c r="A48" s="18"/>
      <c r="B48" s="18" t="s">
        <v>167</v>
      </c>
      <c r="C48" s="18" t="s">
        <v>168</v>
      </c>
      <c r="D48" s="18"/>
      <c r="E48" s="18"/>
      <c r="F48" s="18"/>
      <c r="G48" s="18"/>
      <c r="H48" s="18"/>
      <c r="I48" s="18" t="s">
        <v>173</v>
      </c>
    </row>
    <row r="49" spans="1:9" x14ac:dyDescent="0.5">
      <c r="A49" t="s">
        <v>0</v>
      </c>
      <c r="B49" s="3">
        <v>150794.91561600001</v>
      </c>
      <c r="C49" s="3">
        <v>162108.05302299999</v>
      </c>
      <c r="I49" s="3">
        <f>C49/B49</f>
        <v>1.0750233345785274</v>
      </c>
    </row>
    <row r="50" spans="1:9" x14ac:dyDescent="0.5">
      <c r="A50" t="s">
        <v>7</v>
      </c>
      <c r="B50" s="3">
        <v>115.18022499999999</v>
      </c>
      <c r="C50" s="3">
        <v>121.94078399999999</v>
      </c>
      <c r="I50" s="3">
        <f t="shared" ref="I50:I63" si="2">C50/B50</f>
        <v>1.0586954835346085</v>
      </c>
    </row>
    <row r="51" spans="1:9" x14ac:dyDescent="0.5">
      <c r="A51" t="s">
        <v>5</v>
      </c>
      <c r="B51" s="3">
        <v>5726.2879899999998</v>
      </c>
      <c r="C51" s="3">
        <v>6986.4605460000002</v>
      </c>
      <c r="I51" s="3">
        <f t="shared" si="2"/>
        <v>1.2200679669273848</v>
      </c>
    </row>
    <row r="52" spans="1:9" x14ac:dyDescent="0.5">
      <c r="A52" t="s">
        <v>11</v>
      </c>
      <c r="B52" s="3">
        <v>18.575039</v>
      </c>
      <c r="C52" s="3">
        <v>20.058209000000002</v>
      </c>
      <c r="I52" s="3">
        <f t="shared" si="2"/>
        <v>1.0798474770362529</v>
      </c>
    </row>
    <row r="53" spans="1:9" x14ac:dyDescent="0.5">
      <c r="A53" t="s">
        <v>9</v>
      </c>
      <c r="B53" s="3">
        <v>934.029088</v>
      </c>
      <c r="C53" s="3">
        <v>1173.958883</v>
      </c>
      <c r="I53" s="3">
        <f t="shared" si="2"/>
        <v>1.2568761488079052</v>
      </c>
    </row>
    <row r="54" spans="1:9" x14ac:dyDescent="0.5">
      <c r="A54" t="s">
        <v>2</v>
      </c>
      <c r="B54" s="3">
        <v>52.038491999999998</v>
      </c>
      <c r="C54" s="3">
        <v>51.612158000000001</v>
      </c>
      <c r="I54" s="3">
        <f t="shared" si="2"/>
        <v>0.99180733369445073</v>
      </c>
    </row>
    <row r="55" spans="1:9" x14ac:dyDescent="0.5">
      <c r="A55" t="s">
        <v>4</v>
      </c>
      <c r="B55" s="3">
        <v>2709.4517139999998</v>
      </c>
      <c r="C55" s="3">
        <v>3113.1937389999998</v>
      </c>
      <c r="I55" s="3">
        <f t="shared" si="2"/>
        <v>1.149012445179896</v>
      </c>
    </row>
    <row r="56" spans="1:9" x14ac:dyDescent="0.5">
      <c r="A56" s="20" t="s">
        <v>145</v>
      </c>
      <c r="B56" s="3">
        <v>6477.8670060000004</v>
      </c>
      <c r="C56" s="3">
        <v>7214.6310800000001</v>
      </c>
      <c r="I56" s="3">
        <f t="shared" si="2"/>
        <v>1.1137355974300778</v>
      </c>
    </row>
    <row r="57" spans="1:9" x14ac:dyDescent="0.5">
      <c r="A57" t="s">
        <v>171</v>
      </c>
      <c r="B57" s="3">
        <v>216587.29824199999</v>
      </c>
      <c r="C57" s="3">
        <v>221691.1023</v>
      </c>
      <c r="I57" s="3">
        <f t="shared" si="2"/>
        <v>1.0235646508332976</v>
      </c>
    </row>
    <row r="58" spans="1:9" x14ac:dyDescent="0.5">
      <c r="A58" t="s">
        <v>146</v>
      </c>
      <c r="B58" s="3">
        <v>155293.896614</v>
      </c>
      <c r="C58" s="3">
        <v>150259.353775</v>
      </c>
      <c r="I58" s="3">
        <f t="shared" si="2"/>
        <v>0.96758054921170589</v>
      </c>
    </row>
    <row r="59" spans="1:9" x14ac:dyDescent="0.5">
      <c r="A59" t="s">
        <v>166</v>
      </c>
      <c r="B59" s="3">
        <v>118161.723644</v>
      </c>
      <c r="C59" s="3">
        <v>118684.761117</v>
      </c>
      <c r="I59" s="3">
        <f t="shared" si="2"/>
        <v>1.0044264543277637</v>
      </c>
    </row>
    <row r="60" spans="1:9" x14ac:dyDescent="0.5">
      <c r="A60" s="20" t="s">
        <v>136</v>
      </c>
      <c r="B60" s="3">
        <v>5730.3346369999999</v>
      </c>
      <c r="C60" s="3">
        <v>11120.157907999999</v>
      </c>
      <c r="I60" s="3">
        <f t="shared" si="2"/>
        <v>1.9405774029667719</v>
      </c>
    </row>
    <row r="61" spans="1:9" x14ac:dyDescent="0.5">
      <c r="A61" t="s">
        <v>137</v>
      </c>
      <c r="B61" s="3">
        <v>45948.709331999999</v>
      </c>
      <c r="C61" s="3">
        <v>54975.398408000001</v>
      </c>
      <c r="I61" s="3">
        <f t="shared" si="2"/>
        <v>1.1964514174006093</v>
      </c>
    </row>
    <row r="62" spans="1:9" x14ac:dyDescent="0.5">
      <c r="A62" t="s">
        <v>134</v>
      </c>
      <c r="B62" s="3">
        <v>26041.050367</v>
      </c>
      <c r="C62" s="3">
        <v>34503.573315000001</v>
      </c>
      <c r="I62" s="3">
        <f t="shared" si="2"/>
        <v>1.324968571879265</v>
      </c>
    </row>
    <row r="63" spans="1:9" x14ac:dyDescent="0.5">
      <c r="A63" t="s">
        <v>135</v>
      </c>
      <c r="B63" s="3">
        <v>20931.854705000002</v>
      </c>
      <c r="C63" s="3">
        <v>28757.293478</v>
      </c>
      <c r="I63" s="3">
        <f t="shared" si="2"/>
        <v>1.3738531001331062</v>
      </c>
    </row>
    <row r="64" spans="1:9" x14ac:dyDescent="0.5">
      <c r="A64" t="s">
        <v>147</v>
      </c>
      <c r="B64" s="3">
        <v>0.56265699999999996</v>
      </c>
      <c r="C64" s="3">
        <v>8.1216999999999998E-2</v>
      </c>
    </row>
    <row r="66" spans="1:3" ht="31.5" x14ac:dyDescent="0.5">
      <c r="A66" s="18" t="s">
        <v>170</v>
      </c>
      <c r="B66" s="3">
        <f>B56/B49</f>
        <v>4.2958126137992082E-2</v>
      </c>
      <c r="C66" s="3">
        <f>C56/C49</f>
        <v>4.4505075136374528E-2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workbookViewId="0">
      <selection activeCell="D25" sqref="D25"/>
    </sheetView>
  </sheetViews>
  <sheetFormatPr defaultColWidth="10.8125" defaultRowHeight="15.75" x14ac:dyDescent="0.5"/>
  <cols>
    <col min="1" max="1" width="38.5" style="1" customWidth="1"/>
    <col min="2" max="2" width="11.6875" style="1" customWidth="1"/>
    <col min="3" max="3" width="18.8125" style="1" bestFit="1" customWidth="1"/>
    <col min="4" max="4" width="11.6875" style="1" customWidth="1"/>
    <col min="5" max="5" width="18.8125" style="1" bestFit="1" customWidth="1"/>
    <col min="6" max="6" width="9.1875" style="1" customWidth="1"/>
    <col min="7" max="7" width="11.6875" style="1" customWidth="1"/>
    <col min="8" max="8" width="18.8125" style="1" bestFit="1" customWidth="1"/>
    <col min="9" max="9" width="11.6875" style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29" t="s">
        <v>158</v>
      </c>
      <c r="C1" s="29"/>
      <c r="D1" s="29"/>
      <c r="E1" s="29"/>
      <c r="F1" s="16"/>
      <c r="G1" s="29" t="s">
        <v>159</v>
      </c>
      <c r="H1" s="29"/>
      <c r="I1" s="29"/>
      <c r="J1" s="29"/>
    </row>
    <row r="2" spans="1:11" x14ac:dyDescent="0.5">
      <c r="B2" s="29" t="s">
        <v>120</v>
      </c>
      <c r="C2" s="29"/>
      <c r="D2" s="29" t="s">
        <v>63</v>
      </c>
      <c r="E2" s="29"/>
      <c r="F2" s="16" t="s">
        <v>131</v>
      </c>
      <c r="G2" s="29" t="s">
        <v>120</v>
      </c>
      <c r="H2" s="29"/>
      <c r="I2" s="29" t="s">
        <v>63</v>
      </c>
      <c r="J2" s="29"/>
      <c r="K2" s="16" t="s">
        <v>131</v>
      </c>
    </row>
    <row r="3" spans="1:11" x14ac:dyDescent="0.5">
      <c r="B3" s="12" t="s">
        <v>122</v>
      </c>
      <c r="C3" s="12" t="s">
        <v>148</v>
      </c>
      <c r="D3" s="12" t="s">
        <v>122</v>
      </c>
      <c r="E3" s="12" t="s">
        <v>148</v>
      </c>
      <c r="F3" s="12"/>
      <c r="G3" s="12" t="s">
        <v>122</v>
      </c>
      <c r="H3" s="12" t="s">
        <v>149</v>
      </c>
      <c r="I3" s="12" t="s">
        <v>122</v>
      </c>
      <c r="J3" s="12" t="s">
        <v>149</v>
      </c>
    </row>
    <row r="4" spans="1:11" x14ac:dyDescent="0.5">
      <c r="A4" s="1" t="s">
        <v>0</v>
      </c>
      <c r="B4" s="1">
        <v>152609.73465299999</v>
      </c>
      <c r="C4" s="1">
        <v>3052194693053</v>
      </c>
      <c r="D4" s="1">
        <v>141855.407052</v>
      </c>
      <c r="E4" s="1">
        <v>2837108141036</v>
      </c>
      <c r="F4" s="1">
        <f>E4/C4</f>
        <v>0.92953052683482107</v>
      </c>
      <c r="G4" s="1">
        <v>152520.86717000001</v>
      </c>
      <c r="H4" s="1">
        <v>3050417343401</v>
      </c>
      <c r="K4" s="1">
        <f>J4/H4</f>
        <v>0</v>
      </c>
    </row>
    <row r="5" spans="1:11" x14ac:dyDescent="0.5">
      <c r="A5" s="1" t="s">
        <v>7</v>
      </c>
      <c r="B5" s="1">
        <v>77.806353999999999</v>
      </c>
      <c r="C5" s="1">
        <v>1556127081</v>
      </c>
      <c r="D5" s="1">
        <v>23.619633</v>
      </c>
      <c r="E5" s="1">
        <v>472392655</v>
      </c>
      <c r="F5" s="1">
        <f t="shared" ref="F5:F23" si="0">E5/C5</f>
        <v>0.30356945828385079</v>
      </c>
      <c r="G5" s="1">
        <v>75.015174000000002</v>
      </c>
      <c r="H5" s="1">
        <v>1500303481</v>
      </c>
      <c r="K5" s="1">
        <f t="shared" ref="K5:K23" si="1">J5/H5</f>
        <v>0</v>
      </c>
    </row>
    <row r="6" spans="1:11" x14ac:dyDescent="0.5">
      <c r="A6" s="1" t="s">
        <v>5</v>
      </c>
      <c r="B6" s="1">
        <v>4056.0329179999999</v>
      </c>
      <c r="C6" s="1">
        <v>81120658367</v>
      </c>
      <c r="D6" s="1">
        <v>1543.7720870000001</v>
      </c>
      <c r="E6" s="1">
        <v>30875441747</v>
      </c>
      <c r="F6" s="1">
        <f t="shared" si="0"/>
        <v>0.38061133093022548</v>
      </c>
      <c r="G6" s="1">
        <v>3950.1702019999998</v>
      </c>
      <c r="H6" s="1">
        <v>79003404031</v>
      </c>
      <c r="K6" s="1">
        <f t="shared" si="1"/>
        <v>0</v>
      </c>
    </row>
    <row r="7" spans="1:11" x14ac:dyDescent="0.5">
      <c r="A7" s="1" t="s">
        <v>11</v>
      </c>
      <c r="B7" s="1">
        <v>4.6955299999999998</v>
      </c>
      <c r="C7" s="1">
        <v>93910606</v>
      </c>
      <c r="D7" s="1">
        <v>1.293283</v>
      </c>
      <c r="E7" s="1">
        <v>25865659</v>
      </c>
      <c r="F7" s="1">
        <f t="shared" si="0"/>
        <v>0.27542851762664594</v>
      </c>
      <c r="G7" s="1">
        <v>4.6178939999999997</v>
      </c>
      <c r="H7" s="1">
        <v>92357878</v>
      </c>
      <c r="K7" s="1">
        <f t="shared" si="1"/>
        <v>0</v>
      </c>
    </row>
    <row r="8" spans="1:11" x14ac:dyDescent="0.5">
      <c r="A8" s="1" t="s">
        <v>9</v>
      </c>
      <c r="B8" s="1">
        <v>317.79470900000001</v>
      </c>
      <c r="C8" s="1">
        <v>6355894189</v>
      </c>
      <c r="D8" s="1">
        <v>106.20886</v>
      </c>
      <c r="E8" s="1">
        <v>2124177192</v>
      </c>
      <c r="F8" s="1">
        <f t="shared" si="0"/>
        <v>0.33420587707017912</v>
      </c>
      <c r="G8" s="1">
        <v>308.36296900000002</v>
      </c>
      <c r="H8" s="1">
        <v>6167259380</v>
      </c>
      <c r="K8" s="1">
        <f t="shared" si="1"/>
        <v>0</v>
      </c>
    </row>
    <row r="9" spans="1:11" x14ac:dyDescent="0.5">
      <c r="A9" s="1" t="s">
        <v>2</v>
      </c>
      <c r="B9" s="1">
        <v>114.757964</v>
      </c>
      <c r="C9" s="1">
        <v>2295159283</v>
      </c>
      <c r="D9" s="1">
        <v>8.6336209999999998</v>
      </c>
      <c r="E9" s="1">
        <v>172672429</v>
      </c>
      <c r="F9" s="1">
        <f t="shared" si="0"/>
        <v>7.5233309635181433E-2</v>
      </c>
      <c r="G9" s="1">
        <v>113.82759299999999</v>
      </c>
      <c r="H9" s="1">
        <v>2276551859</v>
      </c>
      <c r="K9" s="1">
        <f t="shared" si="1"/>
        <v>0</v>
      </c>
    </row>
    <row r="10" spans="1:11" x14ac:dyDescent="0.5">
      <c r="A10" s="1" t="s">
        <v>4</v>
      </c>
      <c r="B10" s="1">
        <v>5496.0490600000003</v>
      </c>
      <c r="C10" s="1">
        <v>109920981204</v>
      </c>
      <c r="D10" s="1">
        <v>817.43987800000002</v>
      </c>
      <c r="E10" s="1">
        <v>16348797569</v>
      </c>
      <c r="F10" s="1">
        <f t="shared" si="0"/>
        <v>0.14873227467519251</v>
      </c>
      <c r="G10" s="1">
        <v>5457.5926120000004</v>
      </c>
      <c r="H10" s="1">
        <v>109151852234</v>
      </c>
      <c r="K10" s="1">
        <f t="shared" si="1"/>
        <v>0</v>
      </c>
    </row>
    <row r="11" spans="1:11" x14ac:dyDescent="0.5">
      <c r="A11" s="1" t="s">
        <v>146</v>
      </c>
      <c r="B11" s="1">
        <v>115846.357928</v>
      </c>
      <c r="C11" s="1">
        <v>2316927158559</v>
      </c>
      <c r="D11" s="1">
        <v>115847.922979</v>
      </c>
      <c r="E11" s="1">
        <v>2316958459574</v>
      </c>
      <c r="F11" s="1">
        <f t="shared" si="0"/>
        <v>1.0000135097104301</v>
      </c>
      <c r="G11" s="1">
        <v>115936.918741</v>
      </c>
      <c r="H11" s="1">
        <v>2318738374824</v>
      </c>
      <c r="K11" s="1">
        <f t="shared" si="1"/>
        <v>0</v>
      </c>
    </row>
    <row r="12" spans="1:11" x14ac:dyDescent="0.5">
      <c r="A12" s="1" t="s">
        <v>160</v>
      </c>
      <c r="B12" s="1">
        <v>24534.466195000001</v>
      </c>
      <c r="C12" s="1">
        <v>490689323901</v>
      </c>
      <c r="D12" s="1">
        <v>22930.104199000001</v>
      </c>
      <c r="E12" s="1">
        <v>458602083984</v>
      </c>
      <c r="F12" s="1">
        <f t="shared" si="0"/>
        <v>0.9346078295286615</v>
      </c>
      <c r="G12" s="1">
        <v>24645.824778999999</v>
      </c>
      <c r="H12" s="1">
        <v>492916495589</v>
      </c>
      <c r="K12" s="1">
        <f t="shared" si="1"/>
        <v>0</v>
      </c>
    </row>
    <row r="13" spans="1:11" x14ac:dyDescent="0.5">
      <c r="A13" s="12" t="s">
        <v>161</v>
      </c>
      <c r="B13" s="1">
        <v>3595.040328</v>
      </c>
      <c r="C13" s="1">
        <v>71900806568</v>
      </c>
      <c r="D13" s="1">
        <v>3592.338456</v>
      </c>
      <c r="E13" s="1">
        <v>71846769123</v>
      </c>
      <c r="F13" s="1">
        <f t="shared" si="0"/>
        <v>0.99924844452267869</v>
      </c>
      <c r="G13" s="1">
        <v>3681.2321160000001</v>
      </c>
      <c r="H13" s="1">
        <v>73624642325</v>
      </c>
      <c r="K13" s="1">
        <f t="shared" si="1"/>
        <v>0</v>
      </c>
    </row>
    <row r="14" spans="1:11" x14ac:dyDescent="0.5">
      <c r="A14" s="12" t="s">
        <v>134</v>
      </c>
      <c r="B14" s="1">
        <v>21738.962718999999</v>
      </c>
      <c r="C14" s="1">
        <v>434779254389</v>
      </c>
      <c r="D14" s="1">
        <v>19045.900823</v>
      </c>
      <c r="E14" s="1">
        <v>380918016467</v>
      </c>
      <c r="F14" s="1">
        <f t="shared" si="0"/>
        <v>0.87611819704302174</v>
      </c>
      <c r="G14" s="1">
        <v>21896.348055999999</v>
      </c>
      <c r="H14" s="1">
        <v>437926961111</v>
      </c>
      <c r="K14" s="1">
        <f t="shared" si="1"/>
        <v>0</v>
      </c>
    </row>
    <row r="15" spans="1:11" x14ac:dyDescent="0.5">
      <c r="A15" s="12" t="s">
        <v>135</v>
      </c>
      <c r="B15" s="1">
        <v>16436.098414</v>
      </c>
      <c r="C15" s="1">
        <v>328721968288</v>
      </c>
      <c r="D15" s="1">
        <v>14568.234048</v>
      </c>
      <c r="E15" s="1">
        <v>291364680964</v>
      </c>
      <c r="F15" s="1">
        <f t="shared" si="0"/>
        <v>0.88635597578537706</v>
      </c>
      <c r="G15" s="1">
        <v>16573.863835</v>
      </c>
      <c r="H15" s="1">
        <v>331477276692</v>
      </c>
      <c r="K15" s="1">
        <f t="shared" si="1"/>
        <v>0</v>
      </c>
    </row>
    <row r="16" spans="1:11" x14ac:dyDescent="0.5">
      <c r="A16" s="12" t="s">
        <v>136</v>
      </c>
      <c r="B16" s="1">
        <v>3372.3308769999999</v>
      </c>
      <c r="C16" s="1">
        <v>67446617545</v>
      </c>
      <c r="D16" s="1">
        <v>3358.7600499999999</v>
      </c>
      <c r="E16" s="1">
        <v>67175201001</v>
      </c>
      <c r="F16" s="1">
        <f t="shared" si="0"/>
        <v>0.99597583164464976</v>
      </c>
      <c r="G16" s="1">
        <v>3442.8784059999998</v>
      </c>
      <c r="H16" s="1">
        <v>68857568120</v>
      </c>
      <c r="K16" s="1">
        <f t="shared" si="1"/>
        <v>0</v>
      </c>
    </row>
    <row r="17" spans="1:11" x14ac:dyDescent="0.5">
      <c r="A17" s="1" t="s">
        <v>0</v>
      </c>
      <c r="B17" s="1">
        <v>180648.100083</v>
      </c>
      <c r="C17" s="1">
        <v>3612962001662</v>
      </c>
      <c r="D17" s="1">
        <v>170311.71691700001</v>
      </c>
      <c r="E17" s="1">
        <v>3406234338335</v>
      </c>
      <c r="F17" s="1">
        <f t="shared" si="0"/>
        <v>0.94278166688941012</v>
      </c>
      <c r="G17" s="1">
        <v>180351.442362</v>
      </c>
      <c r="H17" s="1">
        <v>3607028847241</v>
      </c>
      <c r="K17" s="1">
        <f t="shared" si="1"/>
        <v>0</v>
      </c>
    </row>
    <row r="18" spans="1:11" x14ac:dyDescent="0.5">
      <c r="A18" s="1" t="s">
        <v>146</v>
      </c>
      <c r="B18" s="1">
        <v>128755.06963300001</v>
      </c>
      <c r="C18" s="1">
        <v>2575101392663</v>
      </c>
      <c r="D18" s="1">
        <v>128718.01957800001</v>
      </c>
      <c r="E18" s="1">
        <v>2574360391563</v>
      </c>
      <c r="F18" s="1">
        <f t="shared" si="0"/>
        <v>0.99971224391314795</v>
      </c>
      <c r="G18" s="1">
        <v>128850.14658299999</v>
      </c>
      <c r="H18" s="1">
        <v>2577002931659</v>
      </c>
      <c r="K18" s="1">
        <f t="shared" si="1"/>
        <v>0</v>
      </c>
    </row>
    <row r="19" spans="1:11" x14ac:dyDescent="0.5">
      <c r="A19" s="1" t="s">
        <v>142</v>
      </c>
      <c r="B19" s="1">
        <v>23065.869860999999</v>
      </c>
      <c r="C19" s="1">
        <v>461317397226</v>
      </c>
      <c r="D19" s="1">
        <v>21909.418377000002</v>
      </c>
      <c r="E19" s="1">
        <v>438188367548</v>
      </c>
      <c r="F19" s="1">
        <f t="shared" si="0"/>
        <v>0.94986308815344966</v>
      </c>
      <c r="G19" s="1">
        <v>22840.274474000002</v>
      </c>
      <c r="H19" s="1">
        <v>456805489486</v>
      </c>
      <c r="K19" s="1">
        <f t="shared" si="1"/>
        <v>0</v>
      </c>
    </row>
    <row r="20" spans="1:11" x14ac:dyDescent="0.5">
      <c r="A20" s="1" t="s">
        <v>143</v>
      </c>
      <c r="B20" s="1">
        <v>29577.516531000001</v>
      </c>
      <c r="C20" s="1">
        <v>591550330614</v>
      </c>
      <c r="D20" s="1">
        <v>30059.906640000001</v>
      </c>
      <c r="E20" s="1">
        <v>601198132799</v>
      </c>
      <c r="F20" s="1">
        <f t="shared" si="0"/>
        <v>1.0163093513530557</v>
      </c>
      <c r="G20" s="1">
        <v>29637.197866999999</v>
      </c>
      <c r="H20" s="1">
        <v>592743957347</v>
      </c>
      <c r="K20" s="1">
        <f t="shared" si="1"/>
        <v>0</v>
      </c>
    </row>
    <row r="21" spans="1:11" x14ac:dyDescent="0.5">
      <c r="A21" s="1" t="s">
        <v>144</v>
      </c>
      <c r="B21" s="1">
        <v>4041.0692829999998</v>
      </c>
      <c r="C21" s="1">
        <v>80821385668</v>
      </c>
      <c r="D21" s="1">
        <v>4332.4334500000004</v>
      </c>
      <c r="E21" s="1">
        <v>86648669010</v>
      </c>
      <c r="F21" s="1">
        <f t="shared" si="0"/>
        <v>1.0721007601371431</v>
      </c>
      <c r="G21" s="1">
        <v>4098.7973039999997</v>
      </c>
      <c r="H21" s="1">
        <v>81975946078</v>
      </c>
      <c r="K21" s="1">
        <f t="shared" si="1"/>
        <v>0</v>
      </c>
    </row>
    <row r="22" spans="1:11" x14ac:dyDescent="0.5">
      <c r="A22" s="1" t="s">
        <v>145</v>
      </c>
      <c r="B22" s="1">
        <v>17674.415663</v>
      </c>
      <c r="C22" s="1">
        <v>353488313258</v>
      </c>
      <c r="D22" s="1">
        <v>2657.6882759999999</v>
      </c>
      <c r="E22" s="1">
        <v>53153765522</v>
      </c>
      <c r="F22" s="1">
        <f t="shared" si="0"/>
        <v>0.15036923012276432</v>
      </c>
      <c r="G22" s="1">
        <v>17675.026441000002</v>
      </c>
      <c r="H22" s="1">
        <v>353500528814</v>
      </c>
      <c r="K22" s="1">
        <f t="shared" si="1"/>
        <v>0</v>
      </c>
    </row>
    <row r="23" spans="1:11" x14ac:dyDescent="0.5">
      <c r="A23" s="1" t="s">
        <v>147</v>
      </c>
      <c r="B23" s="1">
        <v>1.2397E-2</v>
      </c>
      <c r="C23" s="1">
        <v>247938</v>
      </c>
      <c r="D23" s="1">
        <v>1.2422000000000001E-2</v>
      </c>
      <c r="E23" s="1">
        <v>248450</v>
      </c>
      <c r="F23" s="1">
        <f t="shared" si="0"/>
        <v>1.002065032387129</v>
      </c>
      <c r="G23" s="1">
        <v>1.4243E-2</v>
      </c>
      <c r="H23" s="1">
        <v>284870</v>
      </c>
      <c r="K23" s="1">
        <f t="shared" si="1"/>
        <v>0</v>
      </c>
    </row>
    <row r="24" spans="1:11" x14ac:dyDescent="0.5">
      <c r="B24" s="1">
        <f>B22/B4</f>
        <v>0.11581447083429915</v>
      </c>
      <c r="D24" s="1">
        <f>D22/D4</f>
        <v>1.8735191919936969E-2</v>
      </c>
    </row>
    <row r="41" spans="1:1" s="15" customFormat="1" x14ac:dyDescent="0.5">
      <c r="A41" s="14"/>
    </row>
    <row r="42" spans="1:1" s="15" customFormat="1" x14ac:dyDescent="0.5">
      <c r="A42" s="14"/>
    </row>
  </sheetData>
  <mergeCells count="6">
    <mergeCell ref="B1:E1"/>
    <mergeCell ref="G1:J1"/>
    <mergeCell ref="B2:C2"/>
    <mergeCell ref="D2:E2"/>
    <mergeCell ref="G2:H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topLeftCell="A11" workbookViewId="0">
      <selection activeCell="B38" sqref="B38:J38"/>
    </sheetView>
  </sheetViews>
  <sheetFormatPr defaultColWidth="10.8125" defaultRowHeight="15.75" x14ac:dyDescent="0.5"/>
  <cols>
    <col min="1" max="1" width="38.5" style="1" customWidth="1"/>
    <col min="2" max="2" width="11.6875" style="1" customWidth="1"/>
    <col min="3" max="3" width="18.8125" style="1" bestFit="1" customWidth="1"/>
    <col min="4" max="4" width="11.6875" style="1" customWidth="1"/>
    <col min="5" max="5" width="18.8125" style="1" bestFit="1" customWidth="1"/>
    <col min="6" max="6" width="9.1875" style="1" customWidth="1"/>
    <col min="7" max="7" width="11.6875" style="1" customWidth="1"/>
    <col min="8" max="8" width="18.8125" style="1" bestFit="1" customWidth="1"/>
    <col min="9" max="9" width="11.6875" style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29" t="s">
        <v>121</v>
      </c>
      <c r="C1" s="29"/>
      <c r="D1" s="29"/>
      <c r="E1" s="29"/>
      <c r="F1" s="13"/>
      <c r="G1" s="29" t="s">
        <v>124</v>
      </c>
      <c r="H1" s="29"/>
      <c r="I1" s="29"/>
      <c r="J1" s="29"/>
    </row>
    <row r="2" spans="1:11" x14ac:dyDescent="0.5">
      <c r="B2" s="29" t="s">
        <v>120</v>
      </c>
      <c r="C2" s="29"/>
      <c r="D2" s="29" t="s">
        <v>63</v>
      </c>
      <c r="E2" s="29"/>
      <c r="F2" s="13" t="s">
        <v>131</v>
      </c>
      <c r="G2" s="29" t="s">
        <v>120</v>
      </c>
      <c r="H2" s="29"/>
      <c r="I2" s="29" t="s">
        <v>63</v>
      </c>
      <c r="J2" s="29"/>
      <c r="K2" s="13" t="s">
        <v>131</v>
      </c>
    </row>
    <row r="3" spans="1:11" x14ac:dyDescent="0.5">
      <c r="B3" s="12" t="s">
        <v>122</v>
      </c>
      <c r="C3" s="12" t="s">
        <v>148</v>
      </c>
      <c r="D3" s="12" t="s">
        <v>122</v>
      </c>
      <c r="E3" s="12" t="s">
        <v>148</v>
      </c>
      <c r="F3" s="12"/>
      <c r="G3" s="12" t="s">
        <v>122</v>
      </c>
      <c r="H3" s="12" t="s">
        <v>149</v>
      </c>
      <c r="I3" s="12" t="s">
        <v>122</v>
      </c>
      <c r="J3" s="12" t="s">
        <v>149</v>
      </c>
    </row>
    <row r="4" spans="1:11" x14ac:dyDescent="0.5">
      <c r="A4" s="1" t="s">
        <v>0</v>
      </c>
      <c r="B4" s="1">
        <v>3609749.1182749998</v>
      </c>
      <c r="C4" s="1">
        <v>1155119717848</v>
      </c>
      <c r="D4" s="1">
        <v>3307580.767484</v>
      </c>
      <c r="E4" s="1">
        <v>1058425845595</v>
      </c>
      <c r="F4" s="1">
        <f>E4/C4</f>
        <v>0.91629103827165059</v>
      </c>
      <c r="G4" s="1">
        <v>3174358.1981870001</v>
      </c>
      <c r="H4" s="1">
        <v>2031589246840</v>
      </c>
      <c r="I4" s="1">
        <v>2860663.5978020001</v>
      </c>
      <c r="J4" s="1">
        <v>1830824702593</v>
      </c>
      <c r="K4" s="1">
        <f>J4/H4</f>
        <v>0.90117857506911114</v>
      </c>
    </row>
    <row r="5" spans="1:11" x14ac:dyDescent="0.5">
      <c r="A5" s="1" t="s">
        <v>24</v>
      </c>
      <c r="B5" s="1">
        <v>1877.5801160000001</v>
      </c>
      <c r="C5" s="1">
        <v>600825637</v>
      </c>
      <c r="D5" s="1">
        <v>1751.523128</v>
      </c>
      <c r="E5" s="1">
        <v>560487401</v>
      </c>
      <c r="F5" s="1">
        <f t="shared" ref="F5:F37" si="0">E5/C5</f>
        <v>0.9328619927048819</v>
      </c>
      <c r="G5" s="1">
        <v>1872.7369450000001</v>
      </c>
      <c r="H5" s="1">
        <v>1198551645</v>
      </c>
      <c r="I5" s="1">
        <v>1805.100222</v>
      </c>
      <c r="J5" s="1">
        <v>1155264142</v>
      </c>
      <c r="K5" s="1">
        <f t="shared" ref="K5:K37" si="1">J5/H5</f>
        <v>0.9638834895596009</v>
      </c>
    </row>
    <row r="6" spans="1:11" x14ac:dyDescent="0.5">
      <c r="A6" s="1" t="s">
        <v>25</v>
      </c>
      <c r="B6" s="1">
        <v>104.194312</v>
      </c>
      <c r="C6" s="1">
        <v>33342180</v>
      </c>
      <c r="D6" s="1">
        <v>98.750713000000005</v>
      </c>
      <c r="E6" s="1">
        <v>31600228</v>
      </c>
      <c r="F6" s="1">
        <f t="shared" si="0"/>
        <v>0.94775530574185607</v>
      </c>
      <c r="G6" s="1">
        <v>100.31312699999999</v>
      </c>
      <c r="H6" s="1">
        <v>64200401</v>
      </c>
      <c r="I6" s="1">
        <v>96.470174999999998</v>
      </c>
      <c r="J6" s="1">
        <v>61740912</v>
      </c>
      <c r="K6" s="1">
        <f t="shared" si="1"/>
        <v>0.96169044177777019</v>
      </c>
    </row>
    <row r="7" spans="1:11" x14ac:dyDescent="0.5">
      <c r="A7" s="1" t="s">
        <v>152</v>
      </c>
      <c r="B7" s="1">
        <v>6023407.2555940002</v>
      </c>
      <c r="C7" s="1">
        <v>1927490321790</v>
      </c>
      <c r="D7" s="1">
        <v>5891163.2294119997</v>
      </c>
      <c r="E7" s="1">
        <v>1885172233412</v>
      </c>
      <c r="F7" s="1">
        <f t="shared" si="0"/>
        <v>0.9780449800968648</v>
      </c>
      <c r="G7" s="1">
        <v>5825344.7906520003</v>
      </c>
      <c r="H7" s="1">
        <v>3728220666017</v>
      </c>
      <c r="I7" s="1">
        <v>5494306.345892</v>
      </c>
      <c r="J7" s="1">
        <v>3516356061371</v>
      </c>
      <c r="K7" s="1">
        <f t="shared" si="1"/>
        <v>0.94317272939953334</v>
      </c>
    </row>
    <row r="8" spans="1:11" x14ac:dyDescent="0.5">
      <c r="A8" s="1" t="s">
        <v>5</v>
      </c>
      <c r="B8" s="1">
        <v>122691.214266</v>
      </c>
      <c r="C8" s="1">
        <v>39261188565</v>
      </c>
      <c r="D8" s="1">
        <v>117864.638691</v>
      </c>
      <c r="E8" s="1">
        <v>37716684381</v>
      </c>
      <c r="F8" s="1">
        <f t="shared" si="0"/>
        <v>0.96066078892535434</v>
      </c>
      <c r="G8" s="1">
        <v>120393.729792</v>
      </c>
      <c r="H8" s="1">
        <v>77051987067</v>
      </c>
      <c r="I8" s="1">
        <v>117027.2977</v>
      </c>
      <c r="J8" s="1">
        <v>74897470528</v>
      </c>
      <c r="K8" s="1">
        <f t="shared" si="1"/>
        <v>0.97203814436185076</v>
      </c>
    </row>
    <row r="9" spans="1:11" x14ac:dyDescent="0.5">
      <c r="A9" s="1" t="s">
        <v>27</v>
      </c>
      <c r="B9" s="1">
        <v>1153.1589220000001</v>
      </c>
      <c r="C9" s="1">
        <v>369010855</v>
      </c>
      <c r="D9" s="1">
        <v>1159.353419</v>
      </c>
      <c r="E9" s="1">
        <v>370993094</v>
      </c>
      <c r="F9" s="1">
        <f t="shared" si="0"/>
        <v>1.0053717633862018</v>
      </c>
      <c r="G9" s="1">
        <v>1145.087102</v>
      </c>
      <c r="H9" s="1">
        <v>732855745</v>
      </c>
      <c r="I9" s="1">
        <v>1153.5978729999999</v>
      </c>
      <c r="J9" s="1">
        <v>738302639</v>
      </c>
      <c r="K9" s="1">
        <f t="shared" si="1"/>
        <v>1.0074324231435206</v>
      </c>
    </row>
    <row r="10" spans="1:11" x14ac:dyDescent="0.5">
      <c r="A10" s="1" t="s">
        <v>28</v>
      </c>
      <c r="B10" s="1">
        <v>14.139575000000001</v>
      </c>
      <c r="C10" s="1">
        <v>4524664</v>
      </c>
      <c r="D10" s="1">
        <v>14.228156</v>
      </c>
      <c r="E10" s="1">
        <v>4553010</v>
      </c>
      <c r="F10" s="1">
        <f t="shared" si="0"/>
        <v>1.0062647745777367</v>
      </c>
      <c r="G10" s="1">
        <v>13.14838</v>
      </c>
      <c r="H10" s="1">
        <v>8414963</v>
      </c>
      <c r="I10" s="1">
        <v>13.089823000000001</v>
      </c>
      <c r="J10" s="1">
        <v>8377487</v>
      </c>
      <c r="K10" s="1">
        <f t="shared" si="1"/>
        <v>0.99554650448255089</v>
      </c>
    </row>
    <row r="11" spans="1:11" x14ac:dyDescent="0.5">
      <c r="A11" s="1" t="s">
        <v>153</v>
      </c>
      <c r="B11" s="1">
        <v>4573521.3353530001</v>
      </c>
      <c r="C11" s="1">
        <v>1463526827313</v>
      </c>
      <c r="D11" s="1">
        <v>4334809.7596969996</v>
      </c>
      <c r="E11" s="1">
        <v>1387139123103</v>
      </c>
      <c r="F11" s="1">
        <f t="shared" si="0"/>
        <v>0.94780573694692982</v>
      </c>
      <c r="G11" s="1">
        <v>4570836.622273</v>
      </c>
      <c r="H11" s="1">
        <v>2925335438255</v>
      </c>
      <c r="I11" s="1">
        <v>4323546.0936860004</v>
      </c>
      <c r="J11" s="1">
        <v>2767069499959</v>
      </c>
      <c r="K11" s="1">
        <f t="shared" si="1"/>
        <v>0.94589819128899366</v>
      </c>
    </row>
    <row r="12" spans="1:11" x14ac:dyDescent="0.5">
      <c r="A12" s="1" t="s">
        <v>9</v>
      </c>
      <c r="B12" s="1">
        <v>50975.210544000001</v>
      </c>
      <c r="C12" s="1">
        <v>16312067374</v>
      </c>
      <c r="D12" s="1">
        <v>52191.472999999998</v>
      </c>
      <c r="E12" s="1">
        <v>16701271360</v>
      </c>
      <c r="F12" s="1">
        <f t="shared" si="0"/>
        <v>1.023859880975011</v>
      </c>
      <c r="G12" s="1">
        <v>48067.160766000001</v>
      </c>
      <c r="H12" s="1">
        <v>30762982890</v>
      </c>
      <c r="I12" s="1">
        <v>48582.567002999996</v>
      </c>
      <c r="J12" s="1">
        <v>31092842882</v>
      </c>
      <c r="K12" s="1">
        <f t="shared" si="1"/>
        <v>1.0107226270345593</v>
      </c>
    </row>
    <row r="13" spans="1:11" x14ac:dyDescent="0.5">
      <c r="A13" s="12" t="s">
        <v>16</v>
      </c>
      <c r="B13" s="1">
        <v>1813.5918529999999</v>
      </c>
      <c r="C13" s="1">
        <v>580349393</v>
      </c>
      <c r="D13" s="1">
        <v>794.66413399999999</v>
      </c>
      <c r="E13" s="1">
        <v>254292523</v>
      </c>
      <c r="F13" s="1">
        <f t="shared" si="0"/>
        <v>0.43817142925830543</v>
      </c>
      <c r="G13" s="1">
        <v>1882.480239</v>
      </c>
      <c r="H13" s="1">
        <v>1204787353</v>
      </c>
      <c r="I13" s="1">
        <v>836.11775299999999</v>
      </c>
      <c r="J13" s="1">
        <v>535115362</v>
      </c>
      <c r="K13" s="1">
        <f t="shared" si="1"/>
        <v>0.44415751930623065</v>
      </c>
    </row>
    <row r="14" spans="1:11" x14ac:dyDescent="0.5">
      <c r="A14" s="12" t="s">
        <v>17</v>
      </c>
      <c r="B14" s="1">
        <v>14.013544</v>
      </c>
      <c r="C14" s="1">
        <v>4484334</v>
      </c>
      <c r="D14" s="1">
        <v>27.080065999999999</v>
      </c>
      <c r="E14" s="1">
        <v>8665621</v>
      </c>
      <c r="F14" s="1">
        <f t="shared" si="0"/>
        <v>1.9324209570473565</v>
      </c>
      <c r="G14" s="1">
        <v>13.016400000000001</v>
      </c>
      <c r="H14" s="1">
        <v>8330496</v>
      </c>
      <c r="I14" s="1">
        <v>23.821618999999998</v>
      </c>
      <c r="J14" s="1">
        <v>15245836</v>
      </c>
      <c r="K14" s="1">
        <f t="shared" si="1"/>
        <v>1.8301234404289972</v>
      </c>
    </row>
    <row r="15" spans="1:11" x14ac:dyDescent="0.5">
      <c r="A15" s="12" t="s">
        <v>2</v>
      </c>
      <c r="B15" s="1">
        <v>1813.6061159999999</v>
      </c>
      <c r="C15" s="1">
        <v>580353957</v>
      </c>
      <c r="D15" s="1">
        <v>807.74498100000005</v>
      </c>
      <c r="E15" s="1">
        <v>258478394</v>
      </c>
      <c r="F15" s="1">
        <f t="shared" si="0"/>
        <v>0.44538060072191427</v>
      </c>
      <c r="G15" s="1">
        <v>1882.497228</v>
      </c>
      <c r="H15" s="1">
        <v>1204798226</v>
      </c>
      <c r="I15" s="1">
        <v>846.93992300000002</v>
      </c>
      <c r="J15" s="1">
        <v>542041551</v>
      </c>
      <c r="K15" s="1">
        <f t="shared" si="1"/>
        <v>0.44990234821278696</v>
      </c>
    </row>
    <row r="16" spans="1:11" x14ac:dyDescent="0.5">
      <c r="A16" s="12" t="s">
        <v>4</v>
      </c>
      <c r="B16" s="1">
        <v>107091.66607799999</v>
      </c>
      <c r="C16" s="1">
        <v>34269333145</v>
      </c>
      <c r="D16" s="1">
        <v>53336.697596999998</v>
      </c>
      <c r="E16" s="1">
        <v>17067743231</v>
      </c>
      <c r="F16" s="1">
        <f t="shared" si="0"/>
        <v>0.49804713616057733</v>
      </c>
      <c r="G16" s="1">
        <v>105396.595609</v>
      </c>
      <c r="H16" s="1">
        <v>67453821190</v>
      </c>
      <c r="I16" s="1">
        <v>53721.106382999998</v>
      </c>
      <c r="J16" s="1">
        <v>34381508085</v>
      </c>
      <c r="K16" s="1">
        <f t="shared" si="1"/>
        <v>0.5097043796548778</v>
      </c>
    </row>
    <row r="17" spans="1:11" x14ac:dyDescent="0.5">
      <c r="A17" s="1" t="s">
        <v>154</v>
      </c>
      <c r="B17" s="1">
        <v>542684.28000599996</v>
      </c>
      <c r="C17" s="1">
        <v>173658969602</v>
      </c>
      <c r="D17" s="1">
        <v>551028.46429100004</v>
      </c>
      <c r="E17" s="1">
        <v>176329108573</v>
      </c>
      <c r="F17" s="1">
        <f t="shared" si="0"/>
        <v>1.0153757619149737</v>
      </c>
      <c r="G17" s="1">
        <v>593836.69892300002</v>
      </c>
      <c r="H17" s="1">
        <v>380055487311</v>
      </c>
      <c r="I17" s="1">
        <v>571444.85131399997</v>
      </c>
      <c r="J17" s="1">
        <v>365724704841</v>
      </c>
      <c r="K17" s="1">
        <f t="shared" si="1"/>
        <v>0.96229292051170123</v>
      </c>
    </row>
    <row r="18" spans="1:11" x14ac:dyDescent="0.5">
      <c r="A18" s="1" t="s">
        <v>155</v>
      </c>
      <c r="B18" s="1">
        <v>386937.90100900002</v>
      </c>
      <c r="C18" s="1">
        <v>123820128323</v>
      </c>
      <c r="D18" s="1">
        <v>391328.79585599998</v>
      </c>
      <c r="E18" s="1">
        <v>125225214674</v>
      </c>
      <c r="F18" s="1">
        <f t="shared" si="0"/>
        <v>1.0113478024133093</v>
      </c>
      <c r="G18" s="1">
        <v>461929.95089799998</v>
      </c>
      <c r="H18" s="1">
        <v>295635168575</v>
      </c>
      <c r="I18" s="1">
        <v>449260.03444700001</v>
      </c>
      <c r="J18" s="1">
        <v>287526422046</v>
      </c>
      <c r="K18" s="1">
        <f t="shared" si="1"/>
        <v>0.97257177971049513</v>
      </c>
    </row>
    <row r="19" spans="1:11" x14ac:dyDescent="0.5">
      <c r="A19" s="1" t="s">
        <v>156</v>
      </c>
      <c r="B19" s="1">
        <v>221779.78726899999</v>
      </c>
      <c r="C19" s="1">
        <v>70969531926</v>
      </c>
      <c r="D19" s="1">
        <v>222866.05370300001</v>
      </c>
      <c r="E19" s="1">
        <v>71317137185</v>
      </c>
      <c r="F19" s="1">
        <f t="shared" si="0"/>
        <v>1.0048979505650741</v>
      </c>
      <c r="G19" s="1">
        <v>299960.16464799998</v>
      </c>
      <c r="H19" s="1">
        <v>191974505375</v>
      </c>
      <c r="I19" s="1">
        <v>293369.05421099998</v>
      </c>
      <c r="J19" s="1">
        <v>187756194695</v>
      </c>
      <c r="K19" s="1">
        <f t="shared" si="1"/>
        <v>0.97802671416311238</v>
      </c>
    </row>
    <row r="20" spans="1:11" x14ac:dyDescent="0.5">
      <c r="A20" s="1" t="s">
        <v>157</v>
      </c>
      <c r="B20" s="1">
        <v>1436719.3077750001</v>
      </c>
      <c r="C20" s="1">
        <v>459750178488</v>
      </c>
      <c r="D20" s="1">
        <v>1452154.7879339999</v>
      </c>
      <c r="E20" s="1">
        <v>464689532139</v>
      </c>
      <c r="F20" s="1">
        <f t="shared" si="0"/>
        <v>1.0107435600509047</v>
      </c>
      <c r="G20" s="1">
        <v>1373935.687928</v>
      </c>
      <c r="H20" s="1">
        <v>879318840274</v>
      </c>
      <c r="I20" s="1">
        <v>1339114.0483939999</v>
      </c>
      <c r="J20" s="1">
        <v>857032990972</v>
      </c>
      <c r="K20" s="1">
        <f t="shared" si="1"/>
        <v>0.97465555350200883</v>
      </c>
    </row>
    <row r="21" spans="1:11" x14ac:dyDescent="0.5">
      <c r="A21" s="1" t="s">
        <v>134</v>
      </c>
      <c r="B21" s="1">
        <v>512001.90364700003</v>
      </c>
      <c r="C21" s="1">
        <v>163840609167</v>
      </c>
      <c r="D21" s="1">
        <v>498081.79206900002</v>
      </c>
      <c r="E21" s="1">
        <v>159386173462</v>
      </c>
      <c r="F21" s="1">
        <f t="shared" si="0"/>
        <v>0.97281238315917351</v>
      </c>
      <c r="G21" s="1">
        <v>435957.30470600002</v>
      </c>
      <c r="H21" s="1">
        <v>279012675012</v>
      </c>
      <c r="I21" s="1">
        <v>407288.00083600002</v>
      </c>
      <c r="J21" s="1">
        <v>260664320535</v>
      </c>
      <c r="K21" s="1">
        <f t="shared" si="1"/>
        <v>0.9342382761779161</v>
      </c>
    </row>
    <row r="22" spans="1:11" x14ac:dyDescent="0.5">
      <c r="A22" s="1" t="s">
        <v>135</v>
      </c>
      <c r="B22" s="1">
        <v>423328.70317200001</v>
      </c>
      <c r="C22" s="1">
        <v>135465185015</v>
      </c>
      <c r="D22" s="1">
        <v>411468.162572</v>
      </c>
      <c r="E22" s="1">
        <v>131669812023</v>
      </c>
      <c r="F22" s="1">
        <f t="shared" si="0"/>
        <v>0.97198266852416926</v>
      </c>
      <c r="G22" s="1">
        <v>383375.96486900002</v>
      </c>
      <c r="H22" s="1">
        <v>245360617516</v>
      </c>
      <c r="I22" s="1">
        <v>359733.93118900002</v>
      </c>
      <c r="J22" s="1">
        <v>230229715961</v>
      </c>
      <c r="K22" s="1">
        <f t="shared" si="1"/>
        <v>0.93833198779745774</v>
      </c>
    </row>
    <row r="23" spans="1:11" x14ac:dyDescent="0.5">
      <c r="A23" s="1" t="s">
        <v>136</v>
      </c>
      <c r="B23" s="1">
        <v>257172.98144100001</v>
      </c>
      <c r="C23" s="1">
        <v>82295354061</v>
      </c>
      <c r="D23" s="1">
        <v>253559.15063399999</v>
      </c>
      <c r="E23" s="1">
        <v>81138928203</v>
      </c>
      <c r="F23" s="1">
        <f t="shared" si="0"/>
        <v>0.9859478597401401</v>
      </c>
      <c r="G23" s="1">
        <v>270017.31257499999</v>
      </c>
      <c r="H23" s="1">
        <v>172811080048</v>
      </c>
      <c r="I23" s="1">
        <v>254127.310986</v>
      </c>
      <c r="J23" s="1">
        <v>162641479031</v>
      </c>
      <c r="K23" s="1">
        <f t="shared" si="1"/>
        <v>0.94115191564004297</v>
      </c>
    </row>
    <row r="24" spans="1:11" x14ac:dyDescent="0.5">
      <c r="A24" s="1" t="s">
        <v>137</v>
      </c>
      <c r="B24" s="1">
        <v>1020404.253725</v>
      </c>
      <c r="C24" s="1">
        <v>326529361192</v>
      </c>
      <c r="D24" s="1">
        <v>930714.09572800004</v>
      </c>
      <c r="E24" s="1">
        <v>297828510633</v>
      </c>
      <c r="F24" s="1">
        <f t="shared" si="0"/>
        <v>0.91210330840011711</v>
      </c>
      <c r="G24" s="1">
        <v>827486.03746999998</v>
      </c>
      <c r="H24" s="1">
        <v>529591063981</v>
      </c>
      <c r="I24" s="1">
        <v>718250.62745499995</v>
      </c>
      <c r="J24" s="1">
        <v>459680401571</v>
      </c>
      <c r="K24" s="1">
        <f t="shared" si="1"/>
        <v>0.86799123481338014</v>
      </c>
    </row>
    <row r="25" spans="1:11" x14ac:dyDescent="0.5">
      <c r="A25" s="1" t="s">
        <v>31</v>
      </c>
      <c r="B25" s="1">
        <v>396984.70952199999</v>
      </c>
      <c r="C25" s="1">
        <v>127035107047</v>
      </c>
      <c r="D25" s="1">
        <v>413469.08017500001</v>
      </c>
      <c r="E25" s="1">
        <v>132310105656</v>
      </c>
      <c r="F25" s="1">
        <f t="shared" si="0"/>
        <v>1.0415239435115238</v>
      </c>
      <c r="G25" s="1">
        <v>287579.35541600001</v>
      </c>
      <c r="H25" s="1">
        <v>184050787466</v>
      </c>
      <c r="I25" s="1">
        <v>280410.519539</v>
      </c>
      <c r="J25" s="1">
        <v>179462732505</v>
      </c>
      <c r="K25" s="1">
        <f t="shared" si="1"/>
        <v>0.97507179934317012</v>
      </c>
    </row>
    <row r="26" spans="1:11" x14ac:dyDescent="0.5">
      <c r="A26" s="1" t="s">
        <v>138</v>
      </c>
      <c r="B26" s="1">
        <v>94380.722131000002</v>
      </c>
      <c r="C26" s="1">
        <v>30201831082</v>
      </c>
      <c r="D26" s="1">
        <v>94884.386578000005</v>
      </c>
      <c r="E26" s="1">
        <v>30363003705</v>
      </c>
      <c r="F26" s="1">
        <f t="shared" si="0"/>
        <v>1.0053365182581946</v>
      </c>
      <c r="G26" s="1">
        <v>81634.512356000007</v>
      </c>
      <c r="H26" s="1">
        <v>52246087908</v>
      </c>
      <c r="I26" s="1">
        <v>82326.597290999998</v>
      </c>
      <c r="J26" s="1">
        <v>52689022266</v>
      </c>
      <c r="K26" s="1">
        <f t="shared" si="1"/>
        <v>1.0084778473515561</v>
      </c>
    </row>
    <row r="27" spans="1:11" x14ac:dyDescent="0.5">
      <c r="A27" s="1" t="s">
        <v>139</v>
      </c>
      <c r="B27" s="1">
        <v>113143.70886300001</v>
      </c>
      <c r="C27" s="1">
        <v>36205986836</v>
      </c>
      <c r="D27" s="1">
        <v>114211.292503</v>
      </c>
      <c r="E27" s="1">
        <v>36547613601</v>
      </c>
      <c r="F27" s="1">
        <f t="shared" si="0"/>
        <v>1.0094356429655529</v>
      </c>
      <c r="G27" s="1">
        <v>103396.032769</v>
      </c>
      <c r="H27" s="1">
        <v>66173460972</v>
      </c>
      <c r="I27" s="1">
        <v>105299.76583</v>
      </c>
      <c r="J27" s="1">
        <v>67391850131</v>
      </c>
      <c r="K27" s="1">
        <f t="shared" si="1"/>
        <v>1.0184120513133739</v>
      </c>
    </row>
    <row r="28" spans="1:11" x14ac:dyDescent="0.5">
      <c r="A28" s="1" t="s">
        <v>140</v>
      </c>
      <c r="B28" s="1">
        <v>38403.921674999998</v>
      </c>
      <c r="C28" s="1">
        <v>12289254936</v>
      </c>
      <c r="D28" s="1">
        <v>39871.286906000001</v>
      </c>
      <c r="E28" s="1">
        <v>12758811810</v>
      </c>
      <c r="F28" s="1">
        <f t="shared" si="0"/>
        <v>1.0382087340888735</v>
      </c>
      <c r="G28" s="1">
        <v>34240.632990999999</v>
      </c>
      <c r="H28" s="1">
        <v>21914005114</v>
      </c>
      <c r="I28" s="1">
        <v>35461.446304999998</v>
      </c>
      <c r="J28" s="1">
        <v>22695325635</v>
      </c>
      <c r="K28" s="1">
        <f t="shared" si="1"/>
        <v>1.0356539353228884</v>
      </c>
    </row>
    <row r="29" spans="1:11" x14ac:dyDescent="0.5">
      <c r="A29" s="1" t="s">
        <v>141</v>
      </c>
      <c r="B29" s="1">
        <v>27749.419336999999</v>
      </c>
      <c r="C29" s="1">
        <v>8879814188</v>
      </c>
      <c r="D29" s="1">
        <v>28299.774571999998</v>
      </c>
      <c r="E29" s="1">
        <v>9055927863</v>
      </c>
      <c r="F29" s="1">
        <f t="shared" si="0"/>
        <v>1.0198330360603711</v>
      </c>
      <c r="G29" s="1">
        <v>30938.696683999999</v>
      </c>
      <c r="H29" s="1">
        <v>19800765878</v>
      </c>
      <c r="I29" s="1">
        <v>32413.433316999999</v>
      </c>
      <c r="J29" s="1">
        <v>20744597323</v>
      </c>
      <c r="K29" s="1">
        <f t="shared" si="1"/>
        <v>1.0476664110274978</v>
      </c>
    </row>
    <row r="30" spans="1:11" x14ac:dyDescent="0.5">
      <c r="A30" s="1" t="s">
        <v>142</v>
      </c>
      <c r="B30" s="1">
        <v>253165.89902800001</v>
      </c>
      <c r="C30" s="1">
        <v>81013087689</v>
      </c>
      <c r="D30" s="1">
        <v>241826.437481</v>
      </c>
      <c r="E30" s="1">
        <v>77384459994</v>
      </c>
      <c r="F30" s="1">
        <f t="shared" si="0"/>
        <v>0.95520936433221892</v>
      </c>
      <c r="G30" s="1">
        <v>192418.53930199999</v>
      </c>
      <c r="H30" s="1">
        <v>123147865153</v>
      </c>
      <c r="I30" s="1">
        <v>181300.73895</v>
      </c>
      <c r="J30" s="1">
        <v>116032472928</v>
      </c>
      <c r="K30" s="1">
        <f t="shared" si="1"/>
        <v>0.94222074238834941</v>
      </c>
    </row>
    <row r="31" spans="1:11" x14ac:dyDescent="0.5">
      <c r="A31" s="1" t="s">
        <v>143</v>
      </c>
      <c r="B31" s="1">
        <v>655869.55762800004</v>
      </c>
      <c r="C31" s="1">
        <v>209878258441</v>
      </c>
      <c r="D31" s="1">
        <v>661964.80244999996</v>
      </c>
      <c r="E31" s="1">
        <v>211828736784</v>
      </c>
      <c r="F31" s="1">
        <f t="shared" si="0"/>
        <v>1.0092933796834811</v>
      </c>
      <c r="G31" s="1">
        <v>698790.070725</v>
      </c>
      <c r="H31" s="1">
        <v>447225645264</v>
      </c>
      <c r="I31" s="1">
        <v>705642.58019400004</v>
      </c>
      <c r="J31" s="1">
        <v>451611251324</v>
      </c>
      <c r="K31" s="1">
        <f t="shared" si="1"/>
        <v>1.0098062490522233</v>
      </c>
    </row>
    <row r="32" spans="1:11" x14ac:dyDescent="0.5">
      <c r="A32" s="1" t="s">
        <v>144</v>
      </c>
      <c r="B32" s="1">
        <v>68246.227274999997</v>
      </c>
      <c r="C32" s="1">
        <v>21838792728</v>
      </c>
      <c r="D32" s="1">
        <v>71905.931530999995</v>
      </c>
      <c r="E32" s="1">
        <v>23009898090</v>
      </c>
      <c r="F32" s="1">
        <f t="shared" si="0"/>
        <v>1.053625004668802</v>
      </c>
      <c r="G32" s="1">
        <v>66633.839619999999</v>
      </c>
      <c r="H32" s="1">
        <v>42645657357</v>
      </c>
      <c r="I32" s="1">
        <v>70585.165852999999</v>
      </c>
      <c r="J32" s="1">
        <v>45174506146</v>
      </c>
      <c r="K32" s="1">
        <f t="shared" si="1"/>
        <v>1.0592990927031614</v>
      </c>
    </row>
    <row r="33" spans="1:11" x14ac:dyDescent="0.5">
      <c r="A33" s="1" t="s">
        <v>145</v>
      </c>
      <c r="B33" s="1">
        <v>251870.95406300001</v>
      </c>
      <c r="C33" s="1">
        <v>80598705300</v>
      </c>
      <c r="D33" s="1">
        <v>112732.97828700001</v>
      </c>
      <c r="E33" s="1">
        <v>36074553052</v>
      </c>
      <c r="F33" s="1">
        <f t="shared" si="0"/>
        <v>0.44758228953834078</v>
      </c>
      <c r="G33" s="1">
        <v>216645.79528300001</v>
      </c>
      <c r="H33" s="1">
        <v>138653308981</v>
      </c>
      <c r="I33" s="1">
        <v>106818.20253</v>
      </c>
      <c r="J33" s="1">
        <v>68363649619</v>
      </c>
      <c r="K33" s="1">
        <f t="shared" si="1"/>
        <v>0.49305458428235593</v>
      </c>
    </row>
    <row r="34" spans="1:11" x14ac:dyDescent="0.5">
      <c r="A34" s="1" t="s">
        <v>146</v>
      </c>
      <c r="B34" s="1">
        <v>1918305.260028</v>
      </c>
      <c r="C34" s="1">
        <v>613857683209</v>
      </c>
      <c r="D34" s="1">
        <v>1917889.742106</v>
      </c>
      <c r="E34" s="1">
        <v>613724717474</v>
      </c>
      <c r="F34" s="1">
        <f t="shared" si="0"/>
        <v>0.99978339322185417</v>
      </c>
      <c r="G34" s="1">
        <v>1917154.8533379999</v>
      </c>
      <c r="H34" s="1">
        <v>1226979106136</v>
      </c>
      <c r="I34" s="1">
        <v>1916794.047095</v>
      </c>
      <c r="J34" s="1">
        <v>1226748190141</v>
      </c>
      <c r="K34" s="1">
        <f t="shared" si="1"/>
        <v>0.99981180120032587</v>
      </c>
    </row>
    <row r="35" spans="1:11" x14ac:dyDescent="0.5">
      <c r="A35" s="1" t="s">
        <v>147</v>
      </c>
      <c r="B35" s="1">
        <v>14.807947</v>
      </c>
      <c r="C35" s="1">
        <v>4738543</v>
      </c>
      <c r="D35" s="1">
        <v>14.773766</v>
      </c>
      <c r="E35" s="1">
        <v>4727605</v>
      </c>
      <c r="F35" s="1">
        <f t="shared" si="0"/>
        <v>0.99769169552750714</v>
      </c>
      <c r="G35" s="1">
        <v>14.232964000000001</v>
      </c>
      <c r="H35" s="1">
        <v>9109097</v>
      </c>
      <c r="I35" s="1">
        <v>14.118494999999999</v>
      </c>
      <c r="J35" s="1">
        <v>9035837</v>
      </c>
      <c r="K35" s="1">
        <f t="shared" si="1"/>
        <v>0.99195749040766612</v>
      </c>
    </row>
    <row r="36" spans="1:11" x14ac:dyDescent="0.5">
      <c r="A36" s="1" t="s">
        <v>150</v>
      </c>
      <c r="B36" s="1">
        <f>B5+B6+B9+B10</f>
        <v>3149.0729250000004</v>
      </c>
      <c r="C36" s="1">
        <f t="shared" ref="C36:J36" si="2">C5+C6+C9+C10</f>
        <v>1007703336</v>
      </c>
      <c r="D36" s="1">
        <f t="shared" si="2"/>
        <v>3023.8554160000003</v>
      </c>
      <c r="E36" s="1">
        <f t="shared" si="2"/>
        <v>967633733</v>
      </c>
      <c r="F36" s="1">
        <f t="shared" si="0"/>
        <v>0.96023670700639618</v>
      </c>
      <c r="G36" s="1">
        <f t="shared" si="2"/>
        <v>3131.285554</v>
      </c>
      <c r="H36" s="1">
        <f t="shared" si="2"/>
        <v>2004022754</v>
      </c>
      <c r="I36" s="1">
        <f t="shared" si="2"/>
        <v>3068.2580929999999</v>
      </c>
      <c r="J36" s="1">
        <f t="shared" si="2"/>
        <v>1963685180</v>
      </c>
      <c r="K36" s="1">
        <f t="shared" si="1"/>
        <v>0.97987169860248002</v>
      </c>
    </row>
    <row r="37" spans="1:11" x14ac:dyDescent="0.5">
      <c r="A37" s="1" t="s">
        <v>151</v>
      </c>
      <c r="B37" s="1">
        <f>B8+B12</f>
        <v>173666.42481</v>
      </c>
      <c r="C37" s="1">
        <f t="shared" ref="C37:J37" si="3">C8+C12</f>
        <v>55573255939</v>
      </c>
      <c r="D37" s="1">
        <f t="shared" si="3"/>
        <v>170056.111691</v>
      </c>
      <c r="E37" s="1">
        <f t="shared" si="3"/>
        <v>54417955741</v>
      </c>
      <c r="F37" s="1">
        <f t="shared" si="0"/>
        <v>0.97921121988482884</v>
      </c>
      <c r="G37" s="1">
        <f t="shared" si="3"/>
        <v>168460.89055800001</v>
      </c>
      <c r="H37" s="1">
        <f t="shared" si="3"/>
        <v>107814969957</v>
      </c>
      <c r="I37" s="1">
        <f t="shared" si="3"/>
        <v>165609.864703</v>
      </c>
      <c r="J37" s="1">
        <f t="shared" si="3"/>
        <v>105990313410</v>
      </c>
      <c r="K37" s="1">
        <f t="shared" si="1"/>
        <v>0.98307603714282232</v>
      </c>
    </row>
    <row r="38" spans="1:11" x14ac:dyDescent="0.5">
      <c r="B38" s="17"/>
      <c r="C38" s="17"/>
      <c r="D38" s="17"/>
      <c r="E38" s="17"/>
      <c r="F38" s="17"/>
      <c r="G38" s="17"/>
      <c r="H38" s="17"/>
      <c r="I38" s="17"/>
      <c r="J38" s="17"/>
    </row>
    <row r="39" spans="1:11" x14ac:dyDescent="0.5">
      <c r="A39" s="1" t="s">
        <v>162</v>
      </c>
    </row>
    <row r="41" spans="1:11" s="15" customFormat="1" x14ac:dyDescent="0.5">
      <c r="A41" s="14"/>
    </row>
    <row r="42" spans="1:11" s="15" customFormat="1" x14ac:dyDescent="0.5">
      <c r="A42" s="14"/>
    </row>
  </sheetData>
  <mergeCells count="6">
    <mergeCell ref="B1:E1"/>
    <mergeCell ref="G1:J1"/>
    <mergeCell ref="B2:C2"/>
    <mergeCell ref="D2:E2"/>
    <mergeCell ref="G2:H2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topLeftCell="A27" workbookViewId="0">
      <selection activeCell="A45" sqref="A45"/>
    </sheetView>
  </sheetViews>
  <sheetFormatPr defaultColWidth="10.8125" defaultRowHeight="15.75" x14ac:dyDescent="0.5"/>
  <cols>
    <col min="1" max="1" width="38.5" style="1" customWidth="1"/>
    <col min="2" max="2" width="11" style="1" bestFit="1" customWidth="1"/>
    <col min="3" max="3" width="18.8125" style="1" bestFit="1" customWidth="1"/>
    <col min="4" max="4" width="11" style="1" bestFit="1" customWidth="1"/>
    <col min="5" max="5" width="18.8125" style="1" bestFit="1" customWidth="1"/>
    <col min="6" max="6" width="9.1875" style="1" customWidth="1"/>
    <col min="7" max="7" width="11" style="1" bestFit="1" customWidth="1"/>
    <col min="8" max="8" width="18.8125" style="1" bestFit="1" customWidth="1"/>
    <col min="9" max="9" width="11" style="1" bestFit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29" t="s">
        <v>121</v>
      </c>
      <c r="C1" s="29"/>
      <c r="D1" s="29"/>
      <c r="E1" s="29"/>
      <c r="F1" s="11"/>
      <c r="G1" s="29" t="s">
        <v>124</v>
      </c>
      <c r="H1" s="29"/>
      <c r="I1" s="29"/>
      <c r="J1" s="29"/>
    </row>
    <row r="2" spans="1:11" x14ac:dyDescent="0.5">
      <c r="B2" s="29" t="s">
        <v>120</v>
      </c>
      <c r="C2" s="29"/>
      <c r="D2" s="29" t="s">
        <v>63</v>
      </c>
      <c r="E2" s="29"/>
      <c r="F2" s="11" t="s">
        <v>131</v>
      </c>
      <c r="G2" s="29" t="s">
        <v>120</v>
      </c>
      <c r="H2" s="29"/>
      <c r="I2" s="29" t="s">
        <v>63</v>
      </c>
      <c r="J2" s="29"/>
      <c r="K2" s="11" t="s">
        <v>131</v>
      </c>
    </row>
    <row r="3" spans="1:11" x14ac:dyDescent="0.5">
      <c r="B3" s="12" t="s">
        <v>122</v>
      </c>
      <c r="C3" s="12" t="s">
        <v>123</v>
      </c>
      <c r="D3" s="12" t="s">
        <v>122</v>
      </c>
      <c r="E3" s="12" t="s">
        <v>123</v>
      </c>
      <c r="F3" s="12"/>
      <c r="G3" s="12" t="s">
        <v>122</v>
      </c>
      <c r="H3" s="12" t="s">
        <v>125</v>
      </c>
      <c r="I3" s="12" t="s">
        <v>122</v>
      </c>
      <c r="J3" s="12" t="s">
        <v>125</v>
      </c>
    </row>
    <row r="4" spans="1:11" x14ac:dyDescent="0.5">
      <c r="A4" s="1" t="s">
        <v>88</v>
      </c>
      <c r="B4" s="1">
        <v>152468.69897299999</v>
      </c>
      <c r="C4" s="1">
        <v>3049373979457</v>
      </c>
      <c r="D4" s="1">
        <v>141493.00481300001</v>
      </c>
      <c r="E4" s="1">
        <v>2829860096255</v>
      </c>
      <c r="F4" s="1">
        <f>E4/C4</f>
        <v>0.92801345958848624</v>
      </c>
      <c r="G4" s="1">
        <v>152233.53081900001</v>
      </c>
      <c r="H4" s="1">
        <v>6089341232771</v>
      </c>
      <c r="I4" s="1">
        <v>141623.38165699999</v>
      </c>
      <c r="J4" s="1">
        <v>5664935266288</v>
      </c>
      <c r="K4" s="1">
        <f>J4/H4</f>
        <v>0.93030346793525465</v>
      </c>
    </row>
    <row r="5" spans="1:11" hidden="1" x14ac:dyDescent="0.5">
      <c r="A5" s="1" t="s">
        <v>89</v>
      </c>
      <c r="B5" s="1">
        <v>66.469938999999997</v>
      </c>
      <c r="C5" s="1">
        <v>1329398788</v>
      </c>
      <c r="D5" s="1">
        <v>16.641660999999999</v>
      </c>
      <c r="E5" s="1">
        <v>332833221</v>
      </c>
      <c r="F5" s="1">
        <f t="shared" ref="F5:F39" si="0">E5/C5</f>
        <v>0.25036371629368448</v>
      </c>
      <c r="G5" s="1">
        <v>77.896812999999995</v>
      </c>
      <c r="H5" s="1">
        <v>3115872540</v>
      </c>
      <c r="I5" s="1">
        <v>27.694693000000001</v>
      </c>
      <c r="J5" s="1">
        <v>1107787729</v>
      </c>
      <c r="K5" s="1">
        <f t="shared" ref="K5:K39" si="1">J5/H5</f>
        <v>0.35553050222009402</v>
      </c>
    </row>
    <row r="6" spans="1:11" hidden="1" x14ac:dyDescent="0.5">
      <c r="A6" s="1" t="s">
        <v>90</v>
      </c>
      <c r="B6" s="1">
        <v>8.0563640000000003</v>
      </c>
      <c r="C6" s="1">
        <v>161127288</v>
      </c>
      <c r="D6" s="1">
        <v>4.1645050000000001</v>
      </c>
      <c r="E6" s="1">
        <v>83290099</v>
      </c>
      <c r="F6" s="1">
        <f t="shared" si="0"/>
        <v>0.51692112511693245</v>
      </c>
      <c r="G6" s="1">
        <v>8.4105760000000007</v>
      </c>
      <c r="H6" s="1">
        <v>336423037</v>
      </c>
      <c r="I6" s="1">
        <v>5.1402599999999996</v>
      </c>
      <c r="J6" s="1">
        <v>205610397</v>
      </c>
      <c r="K6" s="1">
        <f t="shared" si="1"/>
        <v>0.61116622343552529</v>
      </c>
    </row>
    <row r="7" spans="1:11" hidden="1" x14ac:dyDescent="0.5">
      <c r="A7" s="1" t="s">
        <v>91</v>
      </c>
      <c r="B7" s="1">
        <v>74.526302999999999</v>
      </c>
      <c r="C7" s="1">
        <v>1490526064</v>
      </c>
      <c r="D7" s="1">
        <v>20.806165</v>
      </c>
      <c r="E7" s="1">
        <v>416123309</v>
      </c>
      <c r="F7" s="1">
        <f t="shared" si="0"/>
        <v>0.27917882085421891</v>
      </c>
      <c r="G7" s="1">
        <v>86.307389999999998</v>
      </c>
      <c r="H7" s="1">
        <v>3452295594</v>
      </c>
      <c r="I7" s="1">
        <v>32.834952999999999</v>
      </c>
      <c r="J7" s="1">
        <v>1313398108</v>
      </c>
      <c r="K7" s="1">
        <f t="shared" si="1"/>
        <v>0.38044196165665878</v>
      </c>
    </row>
    <row r="8" spans="1:11" hidden="1" x14ac:dyDescent="0.5">
      <c r="A8" s="1" t="s">
        <v>92</v>
      </c>
      <c r="B8" s="1">
        <v>3929.3041830000002</v>
      </c>
      <c r="C8" s="1">
        <v>78586083661</v>
      </c>
      <c r="D8" s="1">
        <v>1394.659521</v>
      </c>
      <c r="E8" s="1">
        <v>27893190420</v>
      </c>
      <c r="F8" s="1">
        <f t="shared" si="0"/>
        <v>0.35493803890678655</v>
      </c>
      <c r="G8" s="1">
        <v>4357.5466589999996</v>
      </c>
      <c r="H8" s="1">
        <v>174301866361</v>
      </c>
      <c r="I8" s="1">
        <v>1930.9916900000001</v>
      </c>
      <c r="J8" s="1">
        <v>77239667610</v>
      </c>
      <c r="K8" s="1">
        <f t="shared" si="1"/>
        <v>0.4431373525859294</v>
      </c>
    </row>
    <row r="9" spans="1:11" hidden="1" x14ac:dyDescent="0.5">
      <c r="A9" s="1" t="s">
        <v>93</v>
      </c>
      <c r="B9" s="1">
        <v>4.6077789999999998</v>
      </c>
      <c r="C9" s="1">
        <v>92155579</v>
      </c>
      <c r="D9" s="1">
        <v>1.1367370000000001</v>
      </c>
      <c r="E9" s="1">
        <v>22734747</v>
      </c>
      <c r="F9" s="1">
        <f t="shared" si="0"/>
        <v>0.24669962737687318</v>
      </c>
      <c r="G9" s="1">
        <v>5.4087059999999996</v>
      </c>
      <c r="H9" s="1">
        <v>216348249</v>
      </c>
      <c r="I9" s="1">
        <v>2.2307969999999999</v>
      </c>
      <c r="J9" s="1">
        <v>89231868</v>
      </c>
      <c r="K9" s="1">
        <f t="shared" si="1"/>
        <v>0.41244552896751202</v>
      </c>
    </row>
    <row r="10" spans="1:11" hidden="1" x14ac:dyDescent="0.5">
      <c r="A10" s="1" t="s">
        <v>94</v>
      </c>
      <c r="B10" s="1">
        <v>4.1199999999999999E-4</v>
      </c>
      <c r="C10" s="1">
        <v>8249</v>
      </c>
      <c r="D10" s="1">
        <v>1.5699999999999999E-4</v>
      </c>
      <c r="E10" s="1">
        <v>3135</v>
      </c>
      <c r="F10" s="1">
        <f t="shared" si="0"/>
        <v>0.38004606618984121</v>
      </c>
      <c r="G10" s="1">
        <v>4.8299999999999998E-4</v>
      </c>
      <c r="H10" s="1">
        <v>19318</v>
      </c>
      <c r="I10" s="1">
        <v>2.4000000000000001E-4</v>
      </c>
      <c r="J10" s="1">
        <v>9581</v>
      </c>
      <c r="K10" s="1">
        <f t="shared" si="1"/>
        <v>0.49596231493943471</v>
      </c>
    </row>
    <row r="11" spans="1:11" hidden="1" x14ac:dyDescent="0.5">
      <c r="A11" s="1" t="s">
        <v>95</v>
      </c>
      <c r="B11" s="1">
        <v>4.6081890000000003</v>
      </c>
      <c r="C11" s="1">
        <v>92163777</v>
      </c>
      <c r="D11" s="1">
        <v>1.1368910000000001</v>
      </c>
      <c r="E11" s="1">
        <v>22737823</v>
      </c>
      <c r="F11" s="1">
        <f t="shared" si="0"/>
        <v>0.24671105872755192</v>
      </c>
      <c r="G11" s="1">
        <v>5.4091870000000002</v>
      </c>
      <c r="H11" s="1">
        <v>216367484</v>
      </c>
      <c r="I11" s="1">
        <v>2.2310340000000002</v>
      </c>
      <c r="J11" s="1">
        <v>89241358</v>
      </c>
      <c r="K11" s="1">
        <f t="shared" si="1"/>
        <v>0.41245272325669785</v>
      </c>
    </row>
    <row r="12" spans="1:11" hidden="1" x14ac:dyDescent="0.5">
      <c r="A12" s="1" t="s">
        <v>96</v>
      </c>
      <c r="B12" s="1">
        <v>316.52424100000002</v>
      </c>
      <c r="C12" s="1">
        <v>6330484823</v>
      </c>
      <c r="D12" s="1">
        <v>103.456891</v>
      </c>
      <c r="E12" s="1">
        <v>2069137811</v>
      </c>
      <c r="F12" s="1">
        <f t="shared" si="0"/>
        <v>0.32685297711833722</v>
      </c>
      <c r="G12" s="1">
        <v>359.53501299999999</v>
      </c>
      <c r="H12" s="1">
        <v>14381400538</v>
      </c>
      <c r="I12" s="1">
        <v>167.62600399999999</v>
      </c>
      <c r="J12" s="1">
        <v>6705040169</v>
      </c>
      <c r="K12" s="1">
        <f t="shared" si="1"/>
        <v>0.46622998582671143</v>
      </c>
    </row>
    <row r="13" spans="1:11" x14ac:dyDescent="0.5">
      <c r="A13" s="12" t="s">
        <v>127</v>
      </c>
      <c r="B13" s="1">
        <f t="shared" ref="B13:E16" si="2">B5+B9</f>
        <v>71.07771799999999</v>
      </c>
      <c r="C13" s="1">
        <f t="shared" si="2"/>
        <v>1421554367</v>
      </c>
      <c r="D13" s="1">
        <f t="shared" si="2"/>
        <v>17.778397999999999</v>
      </c>
      <c r="E13" s="1">
        <f t="shared" si="2"/>
        <v>355567968</v>
      </c>
      <c r="F13" s="1">
        <f t="shared" si="0"/>
        <v>0.25012618317959834</v>
      </c>
      <c r="G13" s="1">
        <f t="shared" ref="G13:J16" si="3">G5+G9</f>
        <v>83.30551899999999</v>
      </c>
      <c r="H13" s="1">
        <f t="shared" si="3"/>
        <v>3332220789</v>
      </c>
      <c r="I13" s="1">
        <f t="shared" si="3"/>
        <v>29.92549</v>
      </c>
      <c r="J13" s="1">
        <f t="shared" si="3"/>
        <v>1197019597</v>
      </c>
      <c r="K13" s="1">
        <f t="shared" si="1"/>
        <v>0.35922577548026935</v>
      </c>
    </row>
    <row r="14" spans="1:11" x14ac:dyDescent="0.5">
      <c r="A14" s="12" t="s">
        <v>128</v>
      </c>
      <c r="B14" s="1">
        <f t="shared" si="2"/>
        <v>8.056776000000001</v>
      </c>
      <c r="C14" s="1">
        <f t="shared" si="2"/>
        <v>161135537</v>
      </c>
      <c r="D14" s="1">
        <f t="shared" si="2"/>
        <v>4.1646619999999999</v>
      </c>
      <c r="E14" s="1">
        <f t="shared" si="2"/>
        <v>83293234</v>
      </c>
      <c r="F14" s="1">
        <f t="shared" si="0"/>
        <v>0.51691411808184806</v>
      </c>
      <c r="G14" s="1">
        <f t="shared" si="3"/>
        <v>8.4110589999999998</v>
      </c>
      <c r="H14" s="1">
        <f t="shared" si="3"/>
        <v>336442355</v>
      </c>
      <c r="I14" s="1">
        <f t="shared" si="3"/>
        <v>5.1404999999999994</v>
      </c>
      <c r="J14" s="1">
        <f t="shared" si="3"/>
        <v>205619978</v>
      </c>
      <c r="K14" s="1">
        <f t="shared" si="1"/>
        <v>0.61115960860516505</v>
      </c>
    </row>
    <row r="15" spans="1:11" x14ac:dyDescent="0.5">
      <c r="A15" s="12" t="s">
        <v>129</v>
      </c>
      <c r="B15" s="1">
        <f t="shared" si="2"/>
        <v>79.134491999999995</v>
      </c>
      <c r="C15" s="1">
        <f t="shared" si="2"/>
        <v>1582689841</v>
      </c>
      <c r="D15" s="1">
        <f t="shared" si="2"/>
        <v>21.943055999999999</v>
      </c>
      <c r="E15" s="1">
        <f t="shared" si="2"/>
        <v>438861132</v>
      </c>
      <c r="F15" s="1">
        <f t="shared" si="0"/>
        <v>0.27728814618707093</v>
      </c>
      <c r="G15" s="1">
        <f t="shared" si="3"/>
        <v>91.716577000000001</v>
      </c>
      <c r="H15" s="1">
        <f t="shared" si="3"/>
        <v>3668663078</v>
      </c>
      <c r="I15" s="1">
        <f t="shared" si="3"/>
        <v>35.065987</v>
      </c>
      <c r="J15" s="1">
        <f t="shared" si="3"/>
        <v>1402639466</v>
      </c>
      <c r="K15" s="1">
        <f t="shared" si="1"/>
        <v>0.38232986681476888</v>
      </c>
    </row>
    <row r="16" spans="1:11" x14ac:dyDescent="0.5">
      <c r="A16" s="12" t="s">
        <v>130</v>
      </c>
      <c r="B16" s="1">
        <f t="shared" si="2"/>
        <v>4245.8284240000003</v>
      </c>
      <c r="C16" s="1">
        <f t="shared" si="2"/>
        <v>84916568484</v>
      </c>
      <c r="D16" s="1">
        <f t="shared" si="2"/>
        <v>1498.1164120000001</v>
      </c>
      <c r="E16" s="1">
        <f t="shared" si="2"/>
        <v>29962328231</v>
      </c>
      <c r="F16" s="1">
        <f t="shared" si="0"/>
        <v>0.35284431255186094</v>
      </c>
      <c r="G16" s="1">
        <f t="shared" si="3"/>
        <v>4717.0816719999993</v>
      </c>
      <c r="H16" s="1">
        <f t="shared" si="3"/>
        <v>188683266899</v>
      </c>
      <c r="I16" s="1">
        <f t="shared" si="3"/>
        <v>2098.617694</v>
      </c>
      <c r="J16" s="1">
        <f t="shared" si="3"/>
        <v>83944707779</v>
      </c>
      <c r="K16" s="1">
        <f t="shared" si="1"/>
        <v>0.44489746843282424</v>
      </c>
    </row>
    <row r="17" spans="1:11" x14ac:dyDescent="0.5">
      <c r="A17" s="1" t="s">
        <v>97</v>
      </c>
      <c r="B17" s="1">
        <v>116.723394</v>
      </c>
      <c r="C17" s="1">
        <v>2334467886</v>
      </c>
      <c r="D17" s="1">
        <v>8.3049189999999999</v>
      </c>
      <c r="E17" s="1">
        <v>166098379</v>
      </c>
      <c r="F17" s="1">
        <f t="shared" si="0"/>
        <v>7.1150423613066574E-2</v>
      </c>
      <c r="G17" s="1">
        <v>130.90129200000001</v>
      </c>
      <c r="H17" s="1">
        <v>5236051678</v>
      </c>
      <c r="I17" s="1">
        <v>10.902760000000001</v>
      </c>
      <c r="J17" s="1">
        <v>436110389</v>
      </c>
      <c r="K17" s="1">
        <f t="shared" si="1"/>
        <v>8.328993215104781E-2</v>
      </c>
    </row>
    <row r="18" spans="1:11" x14ac:dyDescent="0.5">
      <c r="A18" s="1" t="s">
        <v>98</v>
      </c>
      <c r="B18" s="1">
        <v>7.1100000000000004E-4</v>
      </c>
      <c r="C18" s="1">
        <v>14211</v>
      </c>
      <c r="D18" s="1">
        <v>0.33584599999999998</v>
      </c>
      <c r="E18" s="1">
        <v>6716923</v>
      </c>
      <c r="F18" s="1">
        <f t="shared" si="0"/>
        <v>472.6566040391246</v>
      </c>
      <c r="G18" s="1">
        <v>2.4800000000000001E-4</v>
      </c>
      <c r="H18" s="1">
        <v>9920</v>
      </c>
      <c r="I18" s="1">
        <v>0.74716000000000005</v>
      </c>
      <c r="J18" s="1">
        <v>29886397</v>
      </c>
      <c r="K18" s="1">
        <f t="shared" si="1"/>
        <v>3012.741633064516</v>
      </c>
    </row>
    <row r="19" spans="1:11" x14ac:dyDescent="0.5">
      <c r="A19" s="1" t="s">
        <v>99</v>
      </c>
      <c r="B19" s="1">
        <v>116.72410499999999</v>
      </c>
      <c r="C19" s="1">
        <v>2334482092</v>
      </c>
      <c r="D19" s="1">
        <v>8.640765</v>
      </c>
      <c r="E19" s="1">
        <v>172815295</v>
      </c>
      <c r="F19" s="1">
        <f t="shared" si="0"/>
        <v>7.4027252379539776E-2</v>
      </c>
      <c r="G19" s="1">
        <v>130.90154100000001</v>
      </c>
      <c r="H19" s="1">
        <v>5236061628</v>
      </c>
      <c r="I19" s="1">
        <v>11.64992</v>
      </c>
      <c r="J19" s="1">
        <v>465996807</v>
      </c>
      <c r="K19" s="1">
        <f t="shared" si="1"/>
        <v>8.8997578735144717E-2</v>
      </c>
    </row>
    <row r="20" spans="1:11" x14ac:dyDescent="0.5">
      <c r="A20" s="1" t="s">
        <v>100</v>
      </c>
      <c r="B20" s="1">
        <v>5488.4649419999996</v>
      </c>
      <c r="C20" s="1">
        <v>109769298843</v>
      </c>
      <c r="D20" s="1">
        <v>803.73130300000003</v>
      </c>
      <c r="E20" s="1">
        <v>16074626066</v>
      </c>
      <c r="F20" s="1">
        <f t="shared" si="0"/>
        <v>0.14644009058481</v>
      </c>
      <c r="G20" s="1">
        <v>6131.9143439999998</v>
      </c>
      <c r="H20" s="1">
        <v>245276573758</v>
      </c>
      <c r="I20" s="1">
        <v>967.763327</v>
      </c>
      <c r="J20" s="1">
        <v>38710533076</v>
      </c>
      <c r="K20" s="1">
        <f t="shared" si="1"/>
        <v>0.157824012635603</v>
      </c>
    </row>
    <row r="21" spans="1:11" x14ac:dyDescent="0.5">
      <c r="A21" s="1" t="s">
        <v>101</v>
      </c>
      <c r="B21" s="1">
        <v>34464.149019999997</v>
      </c>
      <c r="C21" s="1">
        <v>689282980408</v>
      </c>
      <c r="D21" s="1">
        <v>31774.131552999999</v>
      </c>
      <c r="E21" s="1">
        <v>635482631053</v>
      </c>
      <c r="F21" s="1">
        <f t="shared" si="0"/>
        <v>0.92194737011618288</v>
      </c>
      <c r="G21" s="1">
        <v>36120.756615999999</v>
      </c>
      <c r="H21" s="1">
        <v>1444830264642</v>
      </c>
      <c r="I21" s="1">
        <v>33356.031577000002</v>
      </c>
      <c r="J21" s="1">
        <v>1334241263075</v>
      </c>
      <c r="K21" s="1">
        <f t="shared" si="1"/>
        <v>0.92345882815902824</v>
      </c>
    </row>
    <row r="22" spans="1:11" x14ac:dyDescent="0.5">
      <c r="A22" s="1" t="s">
        <v>102</v>
      </c>
      <c r="B22" s="1">
        <v>24379.468849000001</v>
      </c>
      <c r="C22" s="1">
        <v>487589376973</v>
      </c>
      <c r="D22" s="1">
        <v>22460.20264</v>
      </c>
      <c r="E22" s="1">
        <v>449204052792</v>
      </c>
      <c r="F22" s="1">
        <f t="shared" si="0"/>
        <v>0.92127530665393154</v>
      </c>
      <c r="G22" s="1">
        <v>25729.875088000001</v>
      </c>
      <c r="H22" s="1">
        <v>1029195003537</v>
      </c>
      <c r="I22" s="1">
        <v>23849.991839999999</v>
      </c>
      <c r="J22" s="1">
        <v>953999673619</v>
      </c>
      <c r="K22" s="1">
        <f t="shared" si="1"/>
        <v>0.92693772350275827</v>
      </c>
    </row>
    <row r="23" spans="1:11" x14ac:dyDescent="0.5">
      <c r="A23" s="1" t="s">
        <v>103</v>
      </c>
      <c r="B23" s="1">
        <v>3455.6440539999999</v>
      </c>
      <c r="C23" s="1">
        <v>69112881077</v>
      </c>
      <c r="D23" s="1">
        <v>3457.5220960000001</v>
      </c>
      <c r="E23" s="1">
        <v>69150441912</v>
      </c>
      <c r="F23" s="1">
        <f t="shared" si="0"/>
        <v>1.0005434708322773</v>
      </c>
      <c r="G23" s="1">
        <v>3522.5521939999999</v>
      </c>
      <c r="H23" s="1">
        <v>140902087755</v>
      </c>
      <c r="I23" s="1">
        <v>3512.2404499999998</v>
      </c>
      <c r="J23" s="1">
        <v>140489617996</v>
      </c>
      <c r="K23" s="1">
        <f t="shared" si="1"/>
        <v>0.99707264976997922</v>
      </c>
    </row>
    <row r="24" spans="1:11" x14ac:dyDescent="0.5">
      <c r="A24" s="1" t="s">
        <v>104</v>
      </c>
      <c r="B24" s="1">
        <v>107058.72343300001</v>
      </c>
      <c r="C24" s="1">
        <v>2141174468658</v>
      </c>
      <c r="D24" s="1">
        <v>104683.01109099999</v>
      </c>
      <c r="E24" s="1">
        <v>2093660221826</v>
      </c>
      <c r="F24" s="1">
        <f t="shared" si="0"/>
        <v>0.97780925957809506</v>
      </c>
      <c r="G24" s="1">
        <v>107182.51695</v>
      </c>
      <c r="H24" s="1">
        <v>4287300678008</v>
      </c>
      <c r="I24" s="1">
        <v>104904.28589699999</v>
      </c>
      <c r="J24" s="1">
        <v>4196171435877</v>
      </c>
      <c r="K24" s="1">
        <f t="shared" si="1"/>
        <v>0.97874437811221082</v>
      </c>
    </row>
    <row r="25" spans="1:11" x14ac:dyDescent="0.5">
      <c r="A25" s="1" t="s">
        <v>105</v>
      </c>
      <c r="B25" s="1">
        <v>34600.249135999999</v>
      </c>
      <c r="C25" s="1">
        <v>692004982718</v>
      </c>
      <c r="D25" s="1">
        <v>31649.669376999998</v>
      </c>
      <c r="E25" s="1">
        <v>632993387535</v>
      </c>
      <c r="F25" s="1">
        <f t="shared" si="0"/>
        <v>0.91472374237650844</v>
      </c>
      <c r="G25" s="1">
        <v>36031.507416</v>
      </c>
      <c r="H25" s="1">
        <v>1441260296658</v>
      </c>
      <c r="I25" s="1">
        <v>33232.984080000002</v>
      </c>
      <c r="J25" s="1">
        <v>1329319363182</v>
      </c>
      <c r="K25" s="1">
        <f t="shared" si="1"/>
        <v>0.9223312168276826</v>
      </c>
    </row>
    <row r="26" spans="1:11" x14ac:dyDescent="0.5">
      <c r="A26" s="1" t="s">
        <v>106</v>
      </c>
      <c r="B26" s="1">
        <v>16321.951791</v>
      </c>
      <c r="C26" s="1">
        <v>326439035819</v>
      </c>
      <c r="D26" s="1">
        <v>14090.825035</v>
      </c>
      <c r="E26" s="1">
        <v>281816500700</v>
      </c>
      <c r="F26" s="1">
        <f t="shared" si="0"/>
        <v>0.8633051497439731</v>
      </c>
      <c r="G26" s="1">
        <v>17218.125112999998</v>
      </c>
      <c r="H26" s="1">
        <v>688725004506</v>
      </c>
      <c r="I26" s="1">
        <v>15069.622756000001</v>
      </c>
      <c r="J26" s="1">
        <v>602784910244</v>
      </c>
      <c r="K26" s="1">
        <f t="shared" si="1"/>
        <v>0.8752185651751645</v>
      </c>
    </row>
    <row r="27" spans="1:11" x14ac:dyDescent="0.5">
      <c r="A27" s="1" t="s">
        <v>107</v>
      </c>
      <c r="B27" s="1">
        <v>3234.1524359999999</v>
      </c>
      <c r="C27" s="1">
        <v>64683048729</v>
      </c>
      <c r="D27" s="1">
        <v>3221.697529</v>
      </c>
      <c r="E27" s="1">
        <v>64433950589</v>
      </c>
      <c r="F27" s="1">
        <f t="shared" si="0"/>
        <v>0.99614894249892838</v>
      </c>
      <c r="G27" s="1">
        <v>3295.7749680000002</v>
      </c>
      <c r="H27" s="1">
        <v>131830998707</v>
      </c>
      <c r="I27" s="1">
        <v>3279.6023519999999</v>
      </c>
      <c r="J27" s="1">
        <v>131184094071</v>
      </c>
      <c r="K27" s="1">
        <f t="shared" si="1"/>
        <v>0.9950929247116016</v>
      </c>
    </row>
    <row r="28" spans="1:11" x14ac:dyDescent="0.5">
      <c r="A28" s="1" t="s">
        <v>108</v>
      </c>
      <c r="B28" s="1">
        <v>42862.719188000003</v>
      </c>
      <c r="C28" s="1">
        <v>857254383751</v>
      </c>
      <c r="D28" s="1">
        <v>40201.949702999998</v>
      </c>
      <c r="E28" s="1">
        <v>804038994066</v>
      </c>
      <c r="F28" s="1">
        <f t="shared" si="0"/>
        <v>0.9379234557516628</v>
      </c>
      <c r="G28" s="1">
        <v>43441.515655000003</v>
      </c>
      <c r="H28" s="1">
        <v>1737660626190</v>
      </c>
      <c r="I28" s="1">
        <v>40789.026121000003</v>
      </c>
      <c r="J28" s="1">
        <v>1631561044835</v>
      </c>
      <c r="K28" s="1">
        <f t="shared" si="1"/>
        <v>0.93894113743738661</v>
      </c>
    </row>
    <row r="29" spans="1:11" x14ac:dyDescent="0.5">
      <c r="A29" s="1" t="s">
        <v>109</v>
      </c>
      <c r="B29" s="1">
        <v>11147.194020999999</v>
      </c>
      <c r="C29" s="1">
        <v>222943880417</v>
      </c>
      <c r="D29" s="1">
        <v>10846.882887</v>
      </c>
      <c r="E29" s="1">
        <v>216937657742</v>
      </c>
      <c r="F29" s="1">
        <f t="shared" si="0"/>
        <v>0.97305948625382399</v>
      </c>
      <c r="G29" s="1">
        <v>12012.651760000001</v>
      </c>
      <c r="H29" s="1">
        <v>480506070405</v>
      </c>
      <c r="I29" s="1">
        <v>11945.142266999999</v>
      </c>
      <c r="J29" s="1">
        <v>477805690691</v>
      </c>
      <c r="K29" s="1">
        <f t="shared" si="1"/>
        <v>0.99438013402885017</v>
      </c>
    </row>
    <row r="30" spans="1:11" x14ac:dyDescent="0.5">
      <c r="A30" s="1" t="s">
        <v>110</v>
      </c>
      <c r="B30" s="1">
        <v>6664.9802970000001</v>
      </c>
      <c r="C30" s="1">
        <v>133299605941</v>
      </c>
      <c r="D30" s="1">
        <v>6525.1544709999998</v>
      </c>
      <c r="E30" s="1">
        <v>130503089418</v>
      </c>
      <c r="F30" s="1">
        <f t="shared" si="0"/>
        <v>0.97902081927955753</v>
      </c>
      <c r="G30" s="1">
        <v>7190.8975060000002</v>
      </c>
      <c r="H30" s="1">
        <v>287635900252</v>
      </c>
      <c r="I30" s="1">
        <v>7091.5965489999999</v>
      </c>
      <c r="J30" s="1">
        <v>283663861952</v>
      </c>
      <c r="K30" s="1">
        <f t="shared" si="1"/>
        <v>0.98619074219692304</v>
      </c>
    </row>
    <row r="31" spans="1:11" x14ac:dyDescent="0.5">
      <c r="A31" s="1" t="s">
        <v>111</v>
      </c>
      <c r="B31" s="1">
        <v>6711.2193699999998</v>
      </c>
      <c r="C31" s="1">
        <v>134224387404</v>
      </c>
      <c r="D31" s="1">
        <v>6664.5595270000003</v>
      </c>
      <c r="E31" s="1">
        <v>133291190532</v>
      </c>
      <c r="F31" s="1">
        <f t="shared" si="0"/>
        <v>0.99304748645124241</v>
      </c>
      <c r="G31" s="1">
        <v>7275.131848</v>
      </c>
      <c r="H31" s="1">
        <v>291005273927</v>
      </c>
      <c r="I31" s="1">
        <v>7364.8490949999996</v>
      </c>
      <c r="J31" s="1">
        <v>294593963816</v>
      </c>
      <c r="K31" s="1">
        <f t="shared" si="1"/>
        <v>1.0123320441604788</v>
      </c>
    </row>
    <row r="32" spans="1:11" x14ac:dyDescent="0.5">
      <c r="A32" s="1" t="s">
        <v>112</v>
      </c>
      <c r="B32" s="1">
        <v>2740.6869350000002</v>
      </c>
      <c r="C32" s="1">
        <v>54813738700</v>
      </c>
      <c r="D32" s="1">
        <v>2759.7765239999999</v>
      </c>
      <c r="E32" s="1">
        <v>55195530480</v>
      </c>
      <c r="F32" s="1">
        <f t="shared" si="0"/>
        <v>1.0069652570515135</v>
      </c>
      <c r="G32" s="1">
        <v>3106.75153</v>
      </c>
      <c r="H32" s="1">
        <v>124270061208</v>
      </c>
      <c r="I32" s="1">
        <v>3190.4241010000001</v>
      </c>
      <c r="J32" s="1">
        <v>127616964046</v>
      </c>
      <c r="K32" s="1">
        <f t="shared" si="1"/>
        <v>1.0269324952886121</v>
      </c>
    </row>
    <row r="33" spans="1:11" x14ac:dyDescent="0.5">
      <c r="A33" s="1" t="s">
        <v>113</v>
      </c>
      <c r="B33" s="1">
        <v>1099.818561</v>
      </c>
      <c r="C33" s="1">
        <v>21996371225</v>
      </c>
      <c r="D33" s="1">
        <v>1225.3812889999999</v>
      </c>
      <c r="E33" s="1">
        <v>24507625775</v>
      </c>
      <c r="F33" s="1">
        <f t="shared" si="0"/>
        <v>1.1141667652501623</v>
      </c>
      <c r="G33" s="1">
        <v>1398.6561400000001</v>
      </c>
      <c r="H33" s="1">
        <v>55946245615</v>
      </c>
      <c r="I33" s="1">
        <v>1569.785852</v>
      </c>
      <c r="J33" s="1">
        <v>62791434090</v>
      </c>
      <c r="K33" s="1">
        <f t="shared" si="1"/>
        <v>1.122352955050923</v>
      </c>
    </row>
    <row r="34" spans="1:11" x14ac:dyDescent="0.5">
      <c r="A34" s="1" t="s">
        <v>114</v>
      </c>
      <c r="B34" s="1">
        <v>22883.304520999998</v>
      </c>
      <c r="C34" s="1">
        <v>457666090421</v>
      </c>
      <c r="D34" s="1">
        <v>21370.5566</v>
      </c>
      <c r="E34" s="1">
        <v>427411131998</v>
      </c>
      <c r="F34" s="1">
        <f t="shared" si="0"/>
        <v>0.93389294278899071</v>
      </c>
      <c r="G34" s="1">
        <v>24310.199990000001</v>
      </c>
      <c r="H34" s="1">
        <v>972407999618</v>
      </c>
      <c r="I34" s="1">
        <v>22723.309517999998</v>
      </c>
      <c r="J34" s="1">
        <v>908932380739</v>
      </c>
      <c r="K34" s="1">
        <f t="shared" si="1"/>
        <v>0.93472326543597373</v>
      </c>
    </row>
    <row r="35" spans="1:11" x14ac:dyDescent="0.5">
      <c r="A35" s="1" t="s">
        <v>115</v>
      </c>
      <c r="B35" s="1">
        <v>29627.186633000001</v>
      </c>
      <c r="C35" s="1">
        <v>592543732666</v>
      </c>
      <c r="D35" s="1">
        <v>30056.701709000001</v>
      </c>
      <c r="E35" s="1">
        <v>601134034179</v>
      </c>
      <c r="F35" s="1">
        <f t="shared" si="0"/>
        <v>1.0144973291242996</v>
      </c>
      <c r="G35" s="1">
        <v>28958.344798999999</v>
      </c>
      <c r="H35" s="1">
        <v>1158333791953</v>
      </c>
      <c r="I35" s="1">
        <v>29422.626961999998</v>
      </c>
      <c r="J35" s="1">
        <v>1176905078480</v>
      </c>
      <c r="K35" s="1">
        <f t="shared" si="1"/>
        <v>1.0160327589991898</v>
      </c>
    </row>
    <row r="36" spans="1:11" x14ac:dyDescent="0.5">
      <c r="A36" s="1" t="s">
        <v>116</v>
      </c>
      <c r="B36" s="1">
        <v>4099.5488509999996</v>
      </c>
      <c r="C36" s="1">
        <v>81990977027</v>
      </c>
      <c r="D36" s="1">
        <v>4198.0394120000001</v>
      </c>
      <c r="E36" s="1">
        <v>83960788237</v>
      </c>
      <c r="F36" s="1">
        <f t="shared" si="0"/>
        <v>1.0240247315183393</v>
      </c>
      <c r="G36" s="1">
        <v>4661.3943280000003</v>
      </c>
      <c r="H36" s="1">
        <v>186455773108</v>
      </c>
      <c r="I36" s="1">
        <v>5052.6572939999996</v>
      </c>
      <c r="J36" s="1">
        <v>202106291742</v>
      </c>
      <c r="K36" s="1">
        <f t="shared" si="1"/>
        <v>1.0839368949168167</v>
      </c>
    </row>
    <row r="37" spans="1:11" x14ac:dyDescent="0.5">
      <c r="A37" s="1" t="s">
        <v>117</v>
      </c>
      <c r="B37" s="1">
        <v>17632.958374000002</v>
      </c>
      <c r="C37" s="1">
        <v>352659167479</v>
      </c>
      <c r="D37" s="1">
        <v>2608.6957950000001</v>
      </c>
      <c r="E37" s="1">
        <v>52173915908</v>
      </c>
      <c r="F37" s="1">
        <f t="shared" si="0"/>
        <v>0.14794430634248812</v>
      </c>
      <c r="G37" s="1">
        <v>18002.192145000001</v>
      </c>
      <c r="H37" s="1">
        <v>720087685805</v>
      </c>
      <c r="I37" s="1">
        <v>2836.6660360000001</v>
      </c>
      <c r="J37" s="1">
        <v>113466641438</v>
      </c>
      <c r="K37" s="1">
        <f t="shared" si="1"/>
        <v>0.15757336734782992</v>
      </c>
    </row>
    <row r="38" spans="1:11" x14ac:dyDescent="0.5">
      <c r="A38" s="1" t="s">
        <v>118</v>
      </c>
      <c r="B38" s="1">
        <v>115739.22741199999</v>
      </c>
      <c r="C38" s="1">
        <v>2314784548239</v>
      </c>
      <c r="D38" s="1">
        <v>115742.41846</v>
      </c>
      <c r="E38" s="1">
        <v>2314848369201</v>
      </c>
      <c r="F38" s="1">
        <f t="shared" si="0"/>
        <v>1.0000275710160795</v>
      </c>
      <c r="G38" s="1">
        <v>115891.86399699999</v>
      </c>
      <c r="H38" s="1">
        <v>4635674559862</v>
      </c>
      <c r="I38" s="1">
        <v>115888.97012699999</v>
      </c>
      <c r="J38" s="1">
        <v>4635558805093</v>
      </c>
      <c r="K38" s="1">
        <f t="shared" si="1"/>
        <v>0.99997502957390449</v>
      </c>
    </row>
    <row r="39" spans="1:11" x14ac:dyDescent="0.5">
      <c r="A39" s="1" t="s">
        <v>119</v>
      </c>
      <c r="B39" s="1">
        <v>1.3684E-2</v>
      </c>
      <c r="C39" s="1">
        <v>273684</v>
      </c>
      <c r="D39" s="1">
        <v>6.6950000000000004E-3</v>
      </c>
      <c r="E39" s="1">
        <v>133892</v>
      </c>
      <c r="F39" s="1">
        <f t="shared" si="0"/>
        <v>0.48922114555472734</v>
      </c>
      <c r="G39" s="1">
        <v>1.1502999999999999E-2</v>
      </c>
      <c r="H39" s="1">
        <v>460126</v>
      </c>
      <c r="I39" s="1">
        <v>1.4097999999999999E-2</v>
      </c>
      <c r="J39" s="1">
        <v>563905</v>
      </c>
      <c r="K39" s="1">
        <f t="shared" si="1"/>
        <v>1.2255447420923833</v>
      </c>
    </row>
    <row r="41" spans="1:11" s="15" customFormat="1" x14ac:dyDescent="0.5">
      <c r="A41" s="14" t="s">
        <v>132</v>
      </c>
      <c r="B41" s="15">
        <f>B20/B4</f>
        <v>3.5997322591254793E-2</v>
      </c>
      <c r="C41" s="15">
        <f t="shared" ref="C41:K41" si="4">C20/C4</f>
        <v>3.599732259227402E-2</v>
      </c>
      <c r="D41" s="15">
        <f t="shared" si="4"/>
        <v>5.6803606938889131E-3</v>
      </c>
      <c r="E41" s="15">
        <f t="shared" si="4"/>
        <v>5.680360696019196E-3</v>
      </c>
      <c r="F41" s="15">
        <f t="shared" si="4"/>
        <v>0.15779953304744812</v>
      </c>
      <c r="G41" s="15">
        <f t="shared" si="4"/>
        <v>4.0279656597406371E-2</v>
      </c>
      <c r="H41" s="15">
        <f t="shared" si="4"/>
        <v>4.0279656597005171E-2</v>
      </c>
      <c r="I41" s="15">
        <f t="shared" si="4"/>
        <v>6.8333584163654702E-3</v>
      </c>
      <c r="J41" s="15">
        <f t="shared" si="4"/>
        <v>6.8333584156497216E-3</v>
      </c>
      <c r="K41" s="15">
        <f t="shared" si="4"/>
        <v>0.16964788165939301</v>
      </c>
    </row>
    <row r="42" spans="1:11" s="15" customFormat="1" x14ac:dyDescent="0.5">
      <c r="A42" s="14" t="s">
        <v>133</v>
      </c>
      <c r="B42" s="15">
        <f>B16/B4</f>
        <v>2.78472135762887E-2</v>
      </c>
      <c r="C42" s="15">
        <f t="shared" ref="C42:K42" si="5">C16/C4</f>
        <v>2.7847213577627837E-2</v>
      </c>
      <c r="D42" s="15">
        <f t="shared" si="5"/>
        <v>1.0587918561627416E-2</v>
      </c>
      <c r="E42" s="15">
        <f t="shared" si="5"/>
        <v>1.0587918558465755E-2</v>
      </c>
      <c r="F42" s="15">
        <f t="shared" si="5"/>
        <v>0.38021464980510572</v>
      </c>
      <c r="G42" s="15">
        <f t="shared" si="5"/>
        <v>3.098582583365575E-2</v>
      </c>
      <c r="H42" s="15">
        <f t="shared" si="5"/>
        <v>3.098582583671999E-2</v>
      </c>
      <c r="I42" s="15">
        <f t="shared" si="5"/>
        <v>1.4818299559338844E-2</v>
      </c>
      <c r="J42" s="15">
        <f t="shared" si="5"/>
        <v>1.4818299562671883E-2</v>
      </c>
      <c r="K42" s="15">
        <f t="shared" si="5"/>
        <v>0.4782283241620543</v>
      </c>
    </row>
  </sheetData>
  <mergeCells count="6">
    <mergeCell ref="B1:E1"/>
    <mergeCell ref="D2:E2"/>
    <mergeCell ref="B2:C2"/>
    <mergeCell ref="G1:J1"/>
    <mergeCell ref="G2:H2"/>
    <mergeCell ref="I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6"/>
  <sheetViews>
    <sheetView workbookViewId="0">
      <selection activeCell="A21" sqref="A21"/>
    </sheetView>
  </sheetViews>
  <sheetFormatPr defaultColWidth="42.6875" defaultRowHeight="15.75" x14ac:dyDescent="0.5"/>
  <cols>
    <col min="1" max="1" width="43" style="3" customWidth="1"/>
    <col min="2" max="2" width="14" style="4" customWidth="1"/>
    <col min="3" max="3" width="20.6875" style="3" customWidth="1"/>
    <col min="4" max="4" width="13.8125" style="4" customWidth="1"/>
    <col min="5" max="5" width="20.8125" style="3" customWidth="1"/>
    <col min="6" max="6" width="15.6875" style="4" customWidth="1"/>
    <col min="7" max="7" width="19.6875" style="3" customWidth="1"/>
    <col min="8" max="16384" width="42.6875" style="3"/>
  </cols>
  <sheetData>
    <row r="1" spans="1:7" x14ac:dyDescent="0.5">
      <c r="A1" s="2" t="s">
        <v>40</v>
      </c>
    </row>
    <row r="2" spans="1:7" x14ac:dyDescent="0.5">
      <c r="A2" s="2"/>
      <c r="B2" s="30" t="s">
        <v>13</v>
      </c>
      <c r="C2" s="30"/>
      <c r="D2" s="30" t="s">
        <v>38</v>
      </c>
      <c r="E2" s="30"/>
      <c r="F2" s="30" t="s">
        <v>39</v>
      </c>
      <c r="G2" s="30"/>
    </row>
    <row r="3" spans="1:7" x14ac:dyDescent="0.5">
      <c r="B3" s="4" t="s">
        <v>33</v>
      </c>
      <c r="C3" s="3" t="s">
        <v>37</v>
      </c>
      <c r="D3" s="4" t="s">
        <v>33</v>
      </c>
      <c r="E3" s="3" t="s">
        <v>37</v>
      </c>
      <c r="F3" s="4" t="s">
        <v>33</v>
      </c>
      <c r="G3" s="3" t="s">
        <v>37</v>
      </c>
    </row>
    <row r="4" spans="1:7" x14ac:dyDescent="0.5">
      <c r="A4" s="3" t="s">
        <v>0</v>
      </c>
      <c r="B4" s="4">
        <v>145993.62463199999</v>
      </c>
      <c r="C4" s="3">
        <v>1167948997060</v>
      </c>
      <c r="D4" s="4">
        <v>151694.92680399999</v>
      </c>
      <c r="E4" s="3">
        <v>1213559414430</v>
      </c>
      <c r="F4" s="5">
        <v>147050.44406899999</v>
      </c>
      <c r="G4" s="3">
        <v>1176403552560</v>
      </c>
    </row>
    <row r="5" spans="1:7" x14ac:dyDescent="0.5">
      <c r="A5" s="3" t="s">
        <v>1</v>
      </c>
      <c r="B5" s="4">
        <v>13.591039500000001</v>
      </c>
      <c r="C5" s="3">
        <v>108728316</v>
      </c>
      <c r="D5" s="4">
        <v>29.122707375000001</v>
      </c>
      <c r="E5" s="3">
        <v>232981659</v>
      </c>
      <c r="F5" s="5">
        <v>12.435398624999999</v>
      </c>
      <c r="G5" s="3">
        <v>99483189</v>
      </c>
    </row>
    <row r="6" spans="1:7" x14ac:dyDescent="0.5">
      <c r="A6" s="3" t="s">
        <v>2</v>
      </c>
      <c r="B6" s="4">
        <v>4.5775798749999996</v>
      </c>
      <c r="C6" s="3">
        <v>36620639</v>
      </c>
      <c r="D6" s="4">
        <v>17.074865687500001</v>
      </c>
      <c r="E6" s="3">
        <v>136598925.5</v>
      </c>
      <c r="F6" s="5">
        <v>3.5362865000000001</v>
      </c>
      <c r="G6" s="3">
        <v>28290292</v>
      </c>
    </row>
    <row r="7" spans="1:7" x14ac:dyDescent="0.5">
      <c r="A7" s="3" t="s">
        <v>16</v>
      </c>
      <c r="B7" s="4">
        <v>4.5771398124999996</v>
      </c>
      <c r="C7" s="3">
        <v>36617118.5</v>
      </c>
      <c r="D7" s="4">
        <v>17.074861062499998</v>
      </c>
      <c r="E7" s="3">
        <v>136598888.5</v>
      </c>
      <c r="F7" s="5">
        <v>3.5356533749999999</v>
      </c>
      <c r="G7" s="3">
        <v>28285227</v>
      </c>
    </row>
    <row r="8" spans="1:7" x14ac:dyDescent="0.5">
      <c r="F8" s="5"/>
    </row>
    <row r="9" spans="1:7" x14ac:dyDescent="0.5">
      <c r="A9" s="3" t="s">
        <v>0</v>
      </c>
      <c r="B9" s="4">
        <v>145940.75660399999</v>
      </c>
      <c r="C9" s="3">
        <v>1167526052840</v>
      </c>
      <c r="D9" s="4">
        <v>151915.34424199999</v>
      </c>
      <c r="E9" s="3">
        <v>1215322753940</v>
      </c>
      <c r="F9" s="5">
        <v>147122.22117100001</v>
      </c>
      <c r="G9" s="3">
        <v>1176977769370</v>
      </c>
    </row>
    <row r="10" spans="1:7" x14ac:dyDescent="0.5">
      <c r="A10" s="3" t="s">
        <v>17</v>
      </c>
      <c r="B10" s="4">
        <v>4.8231249999999999E-4</v>
      </c>
      <c r="C10" s="3">
        <v>3858.5</v>
      </c>
      <c r="D10" s="4">
        <v>1.14375E-5</v>
      </c>
      <c r="E10" s="3">
        <v>91.5</v>
      </c>
      <c r="F10" s="5">
        <v>7.796875E-4</v>
      </c>
      <c r="G10" s="3">
        <v>6237.5</v>
      </c>
    </row>
    <row r="11" spans="1:7" x14ac:dyDescent="0.5">
      <c r="A11" s="3" t="s">
        <v>18</v>
      </c>
      <c r="B11" s="4">
        <v>3.3749999999999999E-6</v>
      </c>
      <c r="C11" s="3">
        <v>27</v>
      </c>
      <c r="D11" s="4">
        <v>3.3749999999999999E-6</v>
      </c>
      <c r="E11" s="3">
        <v>27</v>
      </c>
      <c r="F11" s="5">
        <v>3.3749999999999999E-6</v>
      </c>
      <c r="G11" s="3">
        <v>27</v>
      </c>
    </row>
    <row r="12" spans="1:7" x14ac:dyDescent="0.5">
      <c r="A12" s="3" t="s">
        <v>3</v>
      </c>
      <c r="B12" s="4">
        <v>46.517503812500003</v>
      </c>
      <c r="C12" s="3">
        <v>372140030.5</v>
      </c>
      <c r="D12" s="4">
        <v>613.87337418699997</v>
      </c>
      <c r="E12" s="3">
        <v>4910986993.5</v>
      </c>
      <c r="F12" s="5">
        <v>45.454881937499998</v>
      </c>
      <c r="G12" s="3">
        <v>363639055.5</v>
      </c>
    </row>
    <row r="13" spans="1:7" x14ac:dyDescent="0.5">
      <c r="F13" s="5"/>
    </row>
    <row r="14" spans="1:7" x14ac:dyDescent="0.5">
      <c r="A14" s="3" t="s">
        <v>0</v>
      </c>
      <c r="B14" s="4">
        <v>145790.089393</v>
      </c>
      <c r="C14" s="3">
        <v>1166320715140</v>
      </c>
      <c r="D14" s="4">
        <v>152037.97592200001</v>
      </c>
      <c r="E14" s="3">
        <v>1216303807370</v>
      </c>
      <c r="F14" s="5">
        <v>147011.13771800001</v>
      </c>
      <c r="G14" s="3">
        <v>1176089101740</v>
      </c>
    </row>
    <row r="15" spans="1:7" x14ac:dyDescent="0.5">
      <c r="A15" s="3" t="s">
        <v>4</v>
      </c>
      <c r="B15" s="4">
        <v>366.09604124999998</v>
      </c>
      <c r="C15" s="3">
        <v>2928768330</v>
      </c>
      <c r="D15" s="4">
        <v>1257.73267313</v>
      </c>
      <c r="E15" s="3">
        <v>10061861385</v>
      </c>
      <c r="F15" s="5">
        <v>400.332799438</v>
      </c>
      <c r="G15" s="3">
        <v>3202662395.5</v>
      </c>
    </row>
    <row r="16" spans="1:7" x14ac:dyDescent="0.5">
      <c r="A16" s="3" t="s">
        <v>34</v>
      </c>
      <c r="B16" s="4">
        <v>0</v>
      </c>
      <c r="C16" s="3">
        <v>0</v>
      </c>
      <c r="D16" s="4">
        <v>0</v>
      </c>
      <c r="E16" s="3">
        <v>0</v>
      </c>
      <c r="F16" s="5">
        <v>0</v>
      </c>
      <c r="G16" s="3">
        <v>0</v>
      </c>
    </row>
    <row r="17" spans="1:7" x14ac:dyDescent="0.5">
      <c r="A17" s="3" t="s">
        <v>14</v>
      </c>
      <c r="B17" s="4">
        <v>133386.42149499999</v>
      </c>
      <c r="C17" s="3">
        <v>1067091371960</v>
      </c>
      <c r="D17" s="4">
        <v>146730.96722600001</v>
      </c>
      <c r="E17" s="3">
        <v>1173847737800</v>
      </c>
      <c r="F17" s="5">
        <v>135732.71883900001</v>
      </c>
      <c r="G17" s="3">
        <v>1085861750710</v>
      </c>
    </row>
    <row r="18" spans="1:7" x14ac:dyDescent="0.5">
      <c r="F18" s="5"/>
    </row>
    <row r="19" spans="1:7" x14ac:dyDescent="0.5">
      <c r="A19" s="3" t="s">
        <v>0</v>
      </c>
      <c r="B19" s="4">
        <v>146029.19568500001</v>
      </c>
      <c r="C19" s="3">
        <v>1168233565480</v>
      </c>
      <c r="D19" s="4">
        <v>151827.26446999999</v>
      </c>
      <c r="E19" s="3">
        <v>1214618115760</v>
      </c>
      <c r="F19" s="5">
        <v>146331.316723</v>
      </c>
      <c r="G19" s="3">
        <v>1170650533780</v>
      </c>
    </row>
    <row r="20" spans="1:7" x14ac:dyDescent="0.5">
      <c r="A20" s="3" t="s">
        <v>15</v>
      </c>
      <c r="B20" s="4">
        <v>23964.339151100001</v>
      </c>
      <c r="C20" s="3">
        <v>191714713208</v>
      </c>
      <c r="D20" s="4">
        <v>26870.877729899999</v>
      </c>
      <c r="E20" s="3">
        <v>214967021840</v>
      </c>
      <c r="F20" s="5">
        <v>24078.1630549</v>
      </c>
      <c r="G20" s="3">
        <v>192625304439</v>
      </c>
    </row>
    <row r="21" spans="1:7" x14ac:dyDescent="0.5">
      <c r="A21" s="3" t="s">
        <v>19</v>
      </c>
      <c r="B21" s="4">
        <v>29393.6968437</v>
      </c>
      <c r="C21" s="3">
        <v>235149574750</v>
      </c>
      <c r="D21" s="4">
        <v>32371.334365300001</v>
      </c>
      <c r="E21" s="3">
        <v>258970674922</v>
      </c>
      <c r="F21" s="5">
        <v>29511.239284899999</v>
      </c>
      <c r="G21" s="3">
        <v>236089914279</v>
      </c>
    </row>
    <row r="22" spans="1:7" x14ac:dyDescent="0.5">
      <c r="A22" s="3" t="s">
        <v>20</v>
      </c>
      <c r="B22" s="4">
        <v>36921.814270000003</v>
      </c>
      <c r="C22" s="3">
        <v>295374514160</v>
      </c>
      <c r="D22" s="4">
        <v>40004.782532099998</v>
      </c>
      <c r="E22" s="3">
        <v>320038260257</v>
      </c>
      <c r="F22" s="5">
        <v>37024.523390100003</v>
      </c>
      <c r="G22" s="3">
        <v>296196187121</v>
      </c>
    </row>
    <row r="23" spans="1:7" x14ac:dyDescent="0.5">
      <c r="F23" s="5"/>
    </row>
    <row r="24" spans="1:7" x14ac:dyDescent="0.5">
      <c r="A24" s="3" t="s">
        <v>0</v>
      </c>
      <c r="B24" s="4">
        <v>145948.06063200001</v>
      </c>
      <c r="C24" s="3">
        <v>1167584485050</v>
      </c>
      <c r="D24" s="4">
        <v>152805.54539799999</v>
      </c>
      <c r="E24" s="3">
        <v>1222444363180</v>
      </c>
      <c r="F24" s="5">
        <v>146157.017551</v>
      </c>
      <c r="G24" s="3">
        <v>1169256140400</v>
      </c>
    </row>
    <row r="25" spans="1:7" x14ac:dyDescent="0.5">
      <c r="A25" s="3" t="s">
        <v>21</v>
      </c>
      <c r="B25" s="4">
        <v>43694.3472521</v>
      </c>
      <c r="C25" s="3">
        <v>349554778016</v>
      </c>
      <c r="D25" s="4">
        <v>47592.242384199999</v>
      </c>
      <c r="E25" s="3">
        <v>380737939074</v>
      </c>
      <c r="F25" s="5">
        <v>43789.709430100003</v>
      </c>
      <c r="G25" s="3">
        <v>350317675440</v>
      </c>
    </row>
    <row r="26" spans="1:7" x14ac:dyDescent="0.5">
      <c r="A26" s="3" t="s">
        <v>22</v>
      </c>
      <c r="B26" s="4">
        <v>29096.1750416</v>
      </c>
      <c r="C26" s="3">
        <v>232769400333</v>
      </c>
      <c r="D26" s="4">
        <v>29098.026615899998</v>
      </c>
      <c r="E26" s="3">
        <v>232784212927</v>
      </c>
      <c r="F26" s="5">
        <v>29095.992427500001</v>
      </c>
      <c r="G26" s="3">
        <v>232767939420</v>
      </c>
    </row>
    <row r="27" spans="1:7" x14ac:dyDescent="0.5">
      <c r="A27" s="3" t="s">
        <v>23</v>
      </c>
      <c r="B27" s="4">
        <v>2.3611301875000001</v>
      </c>
      <c r="C27" s="3">
        <v>18889041.5</v>
      </c>
      <c r="D27" s="4">
        <v>10.516632812499999</v>
      </c>
      <c r="E27" s="3">
        <v>84133062.5</v>
      </c>
      <c r="F27" s="5">
        <v>2.3740259374999999</v>
      </c>
      <c r="G27" s="3">
        <v>18992207.5</v>
      </c>
    </row>
    <row r="28" spans="1:7" x14ac:dyDescent="0.5">
      <c r="F28" s="5"/>
    </row>
    <row r="29" spans="1:7" x14ac:dyDescent="0.5">
      <c r="A29" s="3" t="s">
        <v>0</v>
      </c>
      <c r="B29" s="4">
        <v>145769.41538600001</v>
      </c>
      <c r="C29" s="3">
        <v>1166155323090</v>
      </c>
      <c r="D29" s="4">
        <v>151686.916914</v>
      </c>
      <c r="E29" s="3">
        <v>1213495335310</v>
      </c>
      <c r="F29" s="5">
        <v>146924.60766499999</v>
      </c>
      <c r="G29" s="3">
        <v>1175396861320</v>
      </c>
    </row>
    <row r="30" spans="1:7" x14ac:dyDescent="0.5">
      <c r="A30" s="3" t="s">
        <v>6</v>
      </c>
      <c r="B30" s="4">
        <v>3.7245841875000001</v>
      </c>
      <c r="C30" s="3">
        <v>29796673.5</v>
      </c>
      <c r="D30" s="4">
        <v>11.107981125</v>
      </c>
      <c r="E30" s="3">
        <v>88863849</v>
      </c>
      <c r="F30" s="5">
        <v>3.6189936249999999</v>
      </c>
      <c r="G30" s="3">
        <v>28951949</v>
      </c>
    </row>
    <row r="31" spans="1:7" x14ac:dyDescent="0.5">
      <c r="A31" s="3" t="s">
        <v>7</v>
      </c>
      <c r="B31" s="4">
        <v>2.4255953125</v>
      </c>
      <c r="C31" s="3">
        <v>19404762.5</v>
      </c>
      <c r="D31" s="4">
        <v>10.415671187499999</v>
      </c>
      <c r="E31" s="3">
        <v>83325369.5</v>
      </c>
      <c r="F31" s="5">
        <v>2.5792907500000002</v>
      </c>
      <c r="G31" s="3">
        <v>20634326</v>
      </c>
    </row>
    <row r="32" spans="1:7" x14ac:dyDescent="0.5">
      <c r="A32" s="3" t="s">
        <v>24</v>
      </c>
      <c r="B32" s="4">
        <v>1.2823309375</v>
      </c>
      <c r="C32" s="3">
        <v>10258647.5</v>
      </c>
      <c r="D32" s="4">
        <v>7.7965574999999996</v>
      </c>
      <c r="E32" s="3">
        <v>62372460</v>
      </c>
      <c r="F32" s="5">
        <v>1.3380743749999999</v>
      </c>
      <c r="G32" s="3">
        <v>10704595</v>
      </c>
    </row>
    <row r="33" spans="1:7" x14ac:dyDescent="0.5">
      <c r="F33" s="5"/>
    </row>
    <row r="34" spans="1:7" x14ac:dyDescent="0.5">
      <c r="A34" s="3" t="s">
        <v>0</v>
      </c>
      <c r="B34" s="4">
        <v>146499.444494</v>
      </c>
      <c r="C34" s="3">
        <v>1171995555950</v>
      </c>
      <c r="D34" s="4">
        <v>151912.647008</v>
      </c>
      <c r="E34" s="3">
        <v>1215301176060</v>
      </c>
      <c r="F34" s="5">
        <v>146109.13954999999</v>
      </c>
      <c r="G34" s="3">
        <v>1168873116400</v>
      </c>
    </row>
    <row r="35" spans="1:7" x14ac:dyDescent="0.5">
      <c r="A35" s="3" t="s">
        <v>25</v>
      </c>
      <c r="B35" s="4">
        <v>1.1782068125</v>
      </c>
      <c r="C35" s="3">
        <v>9425654.5</v>
      </c>
      <c r="D35" s="4">
        <v>2.6632609999999999</v>
      </c>
      <c r="E35" s="3">
        <v>21306088</v>
      </c>
      <c r="F35" s="5">
        <v>1.2190464999999999</v>
      </c>
      <c r="G35" s="3">
        <v>9752372</v>
      </c>
    </row>
    <row r="36" spans="1:7" x14ac:dyDescent="0.5">
      <c r="A36" s="3" t="s">
        <v>26</v>
      </c>
      <c r="B36" s="4">
        <v>3.3749999999999999E-6</v>
      </c>
      <c r="C36" s="3">
        <v>27</v>
      </c>
      <c r="D36" s="4">
        <v>3.3749999999999999E-6</v>
      </c>
      <c r="E36" s="3">
        <v>27</v>
      </c>
      <c r="F36" s="5">
        <v>4.1875000000000001E-6</v>
      </c>
      <c r="G36" s="3">
        <v>33.5</v>
      </c>
    </row>
    <row r="37" spans="1:7" x14ac:dyDescent="0.5">
      <c r="A37" s="3" t="s">
        <v>8</v>
      </c>
      <c r="B37" s="4">
        <v>2263.3466252500002</v>
      </c>
      <c r="C37" s="3">
        <v>18106773002</v>
      </c>
      <c r="D37" s="4">
        <v>2336.50883763</v>
      </c>
      <c r="E37" s="3">
        <v>18692070701</v>
      </c>
      <c r="F37" s="5">
        <v>2272.61397356</v>
      </c>
      <c r="G37" s="3">
        <v>18180911788.5</v>
      </c>
    </row>
    <row r="38" spans="1:7" x14ac:dyDescent="0.5">
      <c r="F38" s="5"/>
    </row>
    <row r="39" spans="1:7" x14ac:dyDescent="0.5">
      <c r="A39" s="3" t="s">
        <v>0</v>
      </c>
      <c r="B39" s="4">
        <v>146075.785458</v>
      </c>
      <c r="C39" s="3">
        <v>1168606283660</v>
      </c>
      <c r="D39" s="4">
        <v>152509.80844699999</v>
      </c>
      <c r="E39" s="3">
        <v>1220078467580</v>
      </c>
      <c r="F39" s="5">
        <v>146225.39822100001</v>
      </c>
      <c r="G39" s="3">
        <v>1169803185760</v>
      </c>
    </row>
    <row r="40" spans="1:7" x14ac:dyDescent="0.5">
      <c r="A40" s="3" t="s">
        <v>5</v>
      </c>
      <c r="B40" s="4">
        <v>228.22401475000001</v>
      </c>
      <c r="C40" s="3">
        <v>1825792118</v>
      </c>
      <c r="D40" s="4">
        <v>805.57885124999996</v>
      </c>
      <c r="E40" s="3">
        <v>6444630810</v>
      </c>
      <c r="F40" s="5">
        <v>226.215279125</v>
      </c>
      <c r="G40" s="3">
        <v>1809722233</v>
      </c>
    </row>
    <row r="41" spans="1:7" x14ac:dyDescent="0.5">
      <c r="A41" s="3" t="s">
        <v>35</v>
      </c>
      <c r="B41" s="4">
        <v>6.6600976875000004</v>
      </c>
      <c r="C41" s="3">
        <v>53280781.5</v>
      </c>
      <c r="D41" s="4">
        <v>11.135187875</v>
      </c>
      <c r="E41" s="3">
        <v>89081503</v>
      </c>
      <c r="F41" s="5">
        <v>5.8365411250000001</v>
      </c>
      <c r="G41" s="3">
        <v>46692329</v>
      </c>
    </row>
    <row r="42" spans="1:7" x14ac:dyDescent="0.5">
      <c r="A42" s="3" t="s">
        <v>10</v>
      </c>
      <c r="B42" s="4">
        <v>0.199364875</v>
      </c>
      <c r="C42" s="3">
        <v>1594919</v>
      </c>
      <c r="D42" s="4">
        <v>0.30285600000000001</v>
      </c>
      <c r="E42" s="3">
        <v>2422848</v>
      </c>
      <c r="F42" s="5">
        <v>0.193229875</v>
      </c>
      <c r="G42" s="3">
        <v>1545839</v>
      </c>
    </row>
    <row r="43" spans="1:7" x14ac:dyDescent="0.5">
      <c r="F43" s="5"/>
    </row>
    <row r="44" spans="1:7" x14ac:dyDescent="0.5">
      <c r="A44" s="3" t="s">
        <v>0</v>
      </c>
      <c r="B44" s="4">
        <v>146010.24333200001</v>
      </c>
      <c r="C44" s="3">
        <v>1168081946660</v>
      </c>
      <c r="D44" s="4">
        <v>152530.38626500001</v>
      </c>
      <c r="E44" s="3">
        <v>1220243090120</v>
      </c>
      <c r="F44" s="5">
        <v>146927.559068</v>
      </c>
      <c r="G44" s="3">
        <v>1175420472540</v>
      </c>
    </row>
    <row r="45" spans="1:7" x14ac:dyDescent="0.5">
      <c r="A45" s="3" t="s">
        <v>11</v>
      </c>
      <c r="B45" s="4">
        <v>4.4104499999999998E-2</v>
      </c>
      <c r="C45" s="3">
        <v>352836</v>
      </c>
      <c r="D45" s="4">
        <v>0.228482875</v>
      </c>
      <c r="E45" s="3">
        <v>1827863</v>
      </c>
      <c r="F45" s="5">
        <v>2.4215E-2</v>
      </c>
      <c r="G45" s="3">
        <v>193720</v>
      </c>
    </row>
    <row r="46" spans="1:7" x14ac:dyDescent="0.5">
      <c r="A46" s="3" t="s">
        <v>27</v>
      </c>
      <c r="B46" s="4">
        <v>4.4101874999999999E-2</v>
      </c>
      <c r="C46" s="3">
        <v>352815</v>
      </c>
      <c r="D46" s="4">
        <v>0.2284125625</v>
      </c>
      <c r="E46" s="3">
        <v>1827300.5</v>
      </c>
      <c r="F46" s="5">
        <v>2.42095625E-2</v>
      </c>
      <c r="G46" s="3">
        <v>193676.5</v>
      </c>
    </row>
    <row r="47" spans="1:7" x14ac:dyDescent="0.5">
      <c r="A47" s="3" t="s">
        <v>28</v>
      </c>
      <c r="B47" s="4">
        <v>6.9375000000000001E-6</v>
      </c>
      <c r="C47" s="3">
        <v>55.5</v>
      </c>
      <c r="D47" s="4">
        <v>7.3875000000000007E-5</v>
      </c>
      <c r="E47" s="3">
        <v>591</v>
      </c>
      <c r="F47" s="5">
        <v>9.0000000000000002E-6</v>
      </c>
      <c r="G47" s="3">
        <v>72</v>
      </c>
    </row>
    <row r="48" spans="1:7" x14ac:dyDescent="0.5">
      <c r="F48" s="5"/>
    </row>
    <row r="49" spans="1:7" x14ac:dyDescent="0.5">
      <c r="A49" s="3" t="s">
        <v>0</v>
      </c>
      <c r="B49" s="4">
        <v>146702.326329</v>
      </c>
      <c r="C49" s="3">
        <v>1173618610630</v>
      </c>
      <c r="D49" s="4">
        <v>151751.526518</v>
      </c>
      <c r="E49" s="3">
        <v>1214012212140</v>
      </c>
      <c r="F49" s="5">
        <v>146029.50209299999</v>
      </c>
      <c r="G49" s="3">
        <v>1168236016750</v>
      </c>
    </row>
    <row r="50" spans="1:7" x14ac:dyDescent="0.5">
      <c r="A50" s="3" t="s">
        <v>29</v>
      </c>
      <c r="B50" s="4">
        <v>3.7500000000000001E-6</v>
      </c>
      <c r="C50" s="3">
        <v>30</v>
      </c>
      <c r="D50" s="4">
        <v>3.3749999999999999E-6</v>
      </c>
      <c r="E50" s="3">
        <v>27</v>
      </c>
      <c r="F50" s="5">
        <v>3.3749999999999999E-6</v>
      </c>
      <c r="G50" s="3">
        <v>27</v>
      </c>
    </row>
    <row r="51" spans="1:7" x14ac:dyDescent="0.5">
      <c r="A51" s="3" t="s">
        <v>12</v>
      </c>
      <c r="B51" s="4">
        <v>506.36459031300001</v>
      </c>
      <c r="C51" s="3">
        <v>4050916722.5</v>
      </c>
      <c r="D51" s="4">
        <v>507.11190349999998</v>
      </c>
      <c r="E51" s="3">
        <v>4056895228</v>
      </c>
      <c r="F51" s="5">
        <v>508.907056813</v>
      </c>
      <c r="G51" s="3">
        <v>4071256454.5</v>
      </c>
    </row>
    <row r="52" spans="1:7" x14ac:dyDescent="0.5">
      <c r="A52" s="3" t="s">
        <v>9</v>
      </c>
      <c r="B52" s="4">
        <v>9.3467985000000002</v>
      </c>
      <c r="C52" s="3">
        <v>74774388</v>
      </c>
      <c r="D52" s="4">
        <v>21.476178375</v>
      </c>
      <c r="E52" s="3">
        <v>171809427</v>
      </c>
      <c r="F52" s="5">
        <v>9.6774743749999992</v>
      </c>
      <c r="G52" s="3">
        <v>77419795</v>
      </c>
    </row>
    <row r="53" spans="1:7" x14ac:dyDescent="0.5">
      <c r="F53" s="5"/>
    </row>
    <row r="54" spans="1:7" x14ac:dyDescent="0.5">
      <c r="A54" s="3" t="s">
        <v>0</v>
      </c>
      <c r="B54" s="4">
        <v>146013.80974299999</v>
      </c>
      <c r="C54" s="3">
        <v>1168110477950</v>
      </c>
      <c r="D54" s="4">
        <v>151900.736061</v>
      </c>
      <c r="E54" s="3">
        <v>1215205888490</v>
      </c>
      <c r="F54" s="5">
        <v>146411.28494899999</v>
      </c>
      <c r="G54" s="3">
        <v>1171290279590</v>
      </c>
    </row>
    <row r="55" spans="1:7" x14ac:dyDescent="0.5">
      <c r="A55" s="3" t="s">
        <v>36</v>
      </c>
      <c r="B55" s="4">
        <v>4.7904999999999996E-3</v>
      </c>
      <c r="C55" s="3">
        <v>38324</v>
      </c>
      <c r="D55" s="4">
        <v>6.2110000000000004E-3</v>
      </c>
      <c r="E55" s="3">
        <v>49688</v>
      </c>
      <c r="F55" s="5">
        <v>7.3532500000000004E-3</v>
      </c>
      <c r="G55" s="3">
        <v>58826</v>
      </c>
    </row>
    <row r="56" spans="1:7" x14ac:dyDescent="0.5">
      <c r="A56" s="3" t="s">
        <v>30</v>
      </c>
      <c r="B56" s="4">
        <v>102452.337214</v>
      </c>
      <c r="C56" s="3">
        <v>819618697713</v>
      </c>
      <c r="D56" s="4">
        <v>104864.07140299999</v>
      </c>
      <c r="E56" s="3">
        <v>838912571222</v>
      </c>
      <c r="F56" s="5">
        <v>102559.643582</v>
      </c>
      <c r="G56" s="3">
        <v>820477148656</v>
      </c>
    </row>
    <row r="57" spans="1:7" x14ac:dyDescent="0.5">
      <c r="A57" s="3" t="s">
        <v>31</v>
      </c>
      <c r="B57" s="4">
        <v>12505.1798026</v>
      </c>
      <c r="C57" s="3">
        <v>100041438420</v>
      </c>
      <c r="D57" s="4">
        <v>11971.740710100001</v>
      </c>
      <c r="E57" s="3">
        <v>95773925680.5</v>
      </c>
      <c r="F57" s="5">
        <v>12344.939738700001</v>
      </c>
      <c r="G57" s="3">
        <v>98759517910</v>
      </c>
    </row>
    <row r="58" spans="1:7" x14ac:dyDescent="0.5">
      <c r="F58" s="5"/>
    </row>
    <row r="60" spans="1:7" x14ac:dyDescent="0.5">
      <c r="A60" s="2" t="s">
        <v>41</v>
      </c>
    </row>
    <row r="61" spans="1:7" x14ac:dyDescent="0.5">
      <c r="A61" s="3" t="s">
        <v>42</v>
      </c>
      <c r="B61" s="4">
        <f t="shared" ref="B61:G61" si="0">B5+B12</f>
        <v>60.108543312500004</v>
      </c>
      <c r="C61" s="6">
        <f t="shared" si="0"/>
        <v>480868346.5</v>
      </c>
      <c r="D61" s="4">
        <f t="shared" si="0"/>
        <v>642.99608156199997</v>
      </c>
      <c r="E61" s="6">
        <f t="shared" si="0"/>
        <v>5143968652.5</v>
      </c>
      <c r="F61" s="4">
        <f t="shared" si="0"/>
        <v>57.890280562499996</v>
      </c>
      <c r="G61" s="6">
        <f t="shared" si="0"/>
        <v>463122244.5</v>
      </c>
    </row>
    <row r="62" spans="1:7" x14ac:dyDescent="0.5">
      <c r="A62" s="3" t="s">
        <v>43</v>
      </c>
      <c r="B62" s="4">
        <f t="shared" ref="B62:G62" si="1">B30+B37</f>
        <v>2267.0712094375003</v>
      </c>
      <c r="C62" s="6">
        <f t="shared" si="1"/>
        <v>18136569675.5</v>
      </c>
      <c r="D62" s="4">
        <f t="shared" si="1"/>
        <v>2347.6168187550002</v>
      </c>
      <c r="E62" s="6">
        <f t="shared" si="1"/>
        <v>18780934550</v>
      </c>
      <c r="F62" s="4">
        <f t="shared" si="1"/>
        <v>2276.2329671849998</v>
      </c>
      <c r="G62" s="6">
        <f t="shared" si="1"/>
        <v>18209863737.5</v>
      </c>
    </row>
    <row r="63" spans="1:7" x14ac:dyDescent="0.5">
      <c r="A63" s="3" t="s">
        <v>44</v>
      </c>
      <c r="B63" s="4">
        <f t="shared" ref="B63:G63" si="2">B42+B51</f>
        <v>506.56395518800002</v>
      </c>
      <c r="C63" s="6">
        <f t="shared" si="2"/>
        <v>4052511641.5</v>
      </c>
      <c r="D63" s="4">
        <f t="shared" si="2"/>
        <v>507.4147595</v>
      </c>
      <c r="E63" s="6">
        <f t="shared" si="2"/>
        <v>4059318076</v>
      </c>
      <c r="F63" s="4">
        <f t="shared" si="2"/>
        <v>509.10028668799998</v>
      </c>
      <c r="G63" s="6">
        <f t="shared" si="2"/>
        <v>4072802293.5</v>
      </c>
    </row>
    <row r="64" spans="1:7" x14ac:dyDescent="0.5">
      <c r="A64" s="3" t="s">
        <v>54</v>
      </c>
      <c r="B64" s="4">
        <f t="shared" ref="B64:G64" si="3">B63/B62</f>
        <v>0.22344421872557207</v>
      </c>
      <c r="C64" s="6">
        <f t="shared" si="3"/>
        <v>0.22344421872535153</v>
      </c>
      <c r="D64" s="4">
        <f t="shared" si="3"/>
        <v>0.21614036645430693</v>
      </c>
      <c r="E64" s="6">
        <f t="shared" si="3"/>
        <v>0.21614036645476728</v>
      </c>
      <c r="F64" s="4">
        <f t="shared" si="3"/>
        <v>0.22365913068977314</v>
      </c>
      <c r="G64" s="6">
        <f t="shared" si="3"/>
        <v>0.22365913068930782</v>
      </c>
    </row>
    <row r="65" spans="1:7" x14ac:dyDescent="0.5">
      <c r="A65" s="3" t="s">
        <v>52</v>
      </c>
      <c r="B65" s="4">
        <f t="shared" ref="B65:G65" si="4">B61/(B62+B63)</f>
        <v>2.1671395026683669E-2</v>
      </c>
      <c r="C65" s="6">
        <f t="shared" si="4"/>
        <v>2.1671395026687575E-2</v>
      </c>
      <c r="D65" s="4">
        <f t="shared" si="4"/>
        <v>0.22521505067029773</v>
      </c>
      <c r="E65" s="6">
        <f t="shared" si="4"/>
        <v>0.22521505067086731</v>
      </c>
      <c r="F65" s="4">
        <f t="shared" si="4"/>
        <v>2.0783969200814191E-2</v>
      </c>
      <c r="G65" s="6">
        <f t="shared" si="4"/>
        <v>2.0783969200799265E-2</v>
      </c>
    </row>
    <row r="66" spans="1:7" x14ac:dyDescent="0.5">
      <c r="A66" s="3" t="s">
        <v>53</v>
      </c>
      <c r="B66" s="4">
        <f t="shared" ref="B66:G66" si="5">B12/(B37+B51)</f>
        <v>1.6795073634795668E-2</v>
      </c>
      <c r="C66" s="6">
        <f t="shared" si="5"/>
        <v>1.67950736347987E-2</v>
      </c>
      <c r="D66" s="4">
        <f t="shared" si="5"/>
        <v>0.21587737257221529</v>
      </c>
      <c r="E66" s="6">
        <f t="shared" si="5"/>
        <v>0.2158773725727707</v>
      </c>
      <c r="F66" s="4">
        <f t="shared" si="5"/>
        <v>1.6341735849253865E-2</v>
      </c>
      <c r="G66" s="6">
        <f t="shared" si="5"/>
        <v>1.6341735849242114E-2</v>
      </c>
    </row>
    <row r="67" spans="1:7" x14ac:dyDescent="0.5">
      <c r="A67" s="3" t="s">
        <v>55</v>
      </c>
      <c r="B67" s="4">
        <f t="shared" ref="B67:G67" si="6">B10/B7</f>
        <v>1.0537421179113262E-4</v>
      </c>
      <c r="C67" s="6">
        <f t="shared" si="6"/>
        <v>1.053742117911326E-4</v>
      </c>
      <c r="D67" s="4">
        <f t="shared" si="6"/>
        <v>6.6984439628145299E-7</v>
      </c>
      <c r="E67" s="6">
        <f t="shared" si="6"/>
        <v>6.6984439628145288E-7</v>
      </c>
      <c r="F67" s="4">
        <f t="shared" si="6"/>
        <v>2.2052147575128177E-4</v>
      </c>
      <c r="G67" s="6">
        <f t="shared" si="6"/>
        <v>2.2052147575128177E-4</v>
      </c>
    </row>
    <row r="68" spans="1:7" x14ac:dyDescent="0.5">
      <c r="A68" s="3" t="s">
        <v>56</v>
      </c>
      <c r="B68" s="4">
        <f t="shared" ref="B68:G68" si="7">B35/B32</f>
        <v>0.91880089456236802</v>
      </c>
      <c r="C68" s="6">
        <f t="shared" si="7"/>
        <v>0.91880089456236802</v>
      </c>
      <c r="D68" s="4">
        <f t="shared" si="7"/>
        <v>0.34159447935835785</v>
      </c>
      <c r="E68" s="6">
        <f t="shared" si="7"/>
        <v>0.34159447935835785</v>
      </c>
      <c r="F68" s="4">
        <f t="shared" si="7"/>
        <v>0.91104539685994657</v>
      </c>
      <c r="G68" s="6">
        <f t="shared" si="7"/>
        <v>0.91104539685994657</v>
      </c>
    </row>
    <row r="69" spans="1:7" x14ac:dyDescent="0.5">
      <c r="C69" s="6"/>
      <c r="E69" s="6"/>
      <c r="G69" s="6"/>
    </row>
    <row r="70" spans="1:7" x14ac:dyDescent="0.5">
      <c r="A70" s="3" t="s">
        <v>45</v>
      </c>
      <c r="B70" s="4">
        <f t="shared" ref="B70:G70" si="8">B20</f>
        <v>23964.339151100001</v>
      </c>
      <c r="C70" s="6">
        <f t="shared" si="8"/>
        <v>191714713208</v>
      </c>
      <c r="D70" s="4">
        <f t="shared" si="8"/>
        <v>26870.877729899999</v>
      </c>
      <c r="E70" s="6">
        <f t="shared" si="8"/>
        <v>214967021840</v>
      </c>
      <c r="F70" s="4">
        <f t="shared" si="8"/>
        <v>24078.1630549</v>
      </c>
      <c r="G70" s="6">
        <f t="shared" si="8"/>
        <v>192625304439</v>
      </c>
    </row>
    <row r="71" spans="1:7" x14ac:dyDescent="0.5">
      <c r="A71" s="3" t="s">
        <v>46</v>
      </c>
      <c r="B71" s="4">
        <f t="shared" ref="B71:G72" si="9">B21-B20</f>
        <v>5429.3576925999987</v>
      </c>
      <c r="C71" s="6">
        <f t="shared" si="9"/>
        <v>43434861542</v>
      </c>
      <c r="D71" s="4">
        <f t="shared" si="9"/>
        <v>5500.4566354000017</v>
      </c>
      <c r="E71" s="6">
        <f t="shared" si="9"/>
        <v>44003653082</v>
      </c>
      <c r="F71" s="4">
        <f t="shared" si="9"/>
        <v>5433.0762299999988</v>
      </c>
      <c r="G71" s="6">
        <f t="shared" si="9"/>
        <v>43464609840</v>
      </c>
    </row>
    <row r="72" spans="1:7" x14ac:dyDescent="0.5">
      <c r="A72" s="3" t="s">
        <v>47</v>
      </c>
      <c r="B72" s="4">
        <f t="shared" si="9"/>
        <v>7528.117426300003</v>
      </c>
      <c r="C72" s="6">
        <f t="shared" si="9"/>
        <v>60224939410</v>
      </c>
      <c r="D72" s="4">
        <f t="shared" si="9"/>
        <v>7633.4481667999971</v>
      </c>
      <c r="E72" s="6">
        <f t="shared" si="9"/>
        <v>61067585335</v>
      </c>
      <c r="F72" s="4">
        <f t="shared" si="9"/>
        <v>7513.284105200004</v>
      </c>
      <c r="G72" s="6">
        <f t="shared" si="9"/>
        <v>60106272842</v>
      </c>
    </row>
    <row r="73" spans="1:7" x14ac:dyDescent="0.5">
      <c r="A73" s="3" t="s">
        <v>48</v>
      </c>
      <c r="B73" s="4">
        <f t="shared" ref="B73:G73" si="10">B25-B22</f>
        <v>6772.5329820999978</v>
      </c>
      <c r="C73" s="6">
        <f t="shared" si="10"/>
        <v>54180263856</v>
      </c>
      <c r="D73" s="4">
        <f t="shared" si="10"/>
        <v>7587.4598521000007</v>
      </c>
      <c r="E73" s="6">
        <f t="shared" si="10"/>
        <v>60699678817</v>
      </c>
      <c r="F73" s="4">
        <f t="shared" si="10"/>
        <v>6765.1860400000005</v>
      </c>
      <c r="G73" s="6">
        <f t="shared" si="10"/>
        <v>54121488319</v>
      </c>
    </row>
    <row r="74" spans="1:7" x14ac:dyDescent="0.5">
      <c r="A74" s="3" t="s">
        <v>49</v>
      </c>
      <c r="B74" s="4">
        <f t="shared" ref="B74:G74" si="11">B56-B57</f>
        <v>89947.157411399996</v>
      </c>
      <c r="C74" s="6">
        <f t="shared" si="11"/>
        <v>719577259293</v>
      </c>
      <c r="D74" s="4">
        <f t="shared" si="11"/>
        <v>92892.330692899995</v>
      </c>
      <c r="E74" s="6">
        <f t="shared" si="11"/>
        <v>743138645541.5</v>
      </c>
      <c r="F74" s="4">
        <f t="shared" si="11"/>
        <v>90214.703843299998</v>
      </c>
      <c r="G74" s="6">
        <f t="shared" si="11"/>
        <v>721717630746</v>
      </c>
    </row>
    <row r="75" spans="1:7" x14ac:dyDescent="0.5">
      <c r="A75" s="3" t="s">
        <v>50</v>
      </c>
      <c r="B75" s="4">
        <f t="shared" ref="B75:G75" si="12">B57</f>
        <v>12505.1798026</v>
      </c>
      <c r="C75" s="6">
        <f t="shared" si="12"/>
        <v>100041438420</v>
      </c>
      <c r="D75" s="4">
        <f t="shared" si="12"/>
        <v>11971.740710100001</v>
      </c>
      <c r="E75" s="6">
        <f t="shared" si="12"/>
        <v>95773925680.5</v>
      </c>
      <c r="F75" s="4">
        <f t="shared" si="12"/>
        <v>12344.939738700001</v>
      </c>
      <c r="G75" s="6">
        <f t="shared" si="12"/>
        <v>98759517910</v>
      </c>
    </row>
    <row r="76" spans="1:7" x14ac:dyDescent="0.5">
      <c r="A76" s="3" t="s">
        <v>51</v>
      </c>
      <c r="B76" s="4">
        <f t="shared" ref="B76:G76" si="13">B70+B71+B72+B73+B74+B75</f>
        <v>146146.68446610001</v>
      </c>
      <c r="C76" s="6">
        <f t="shared" si="13"/>
        <v>1169173475729</v>
      </c>
      <c r="D76" s="4">
        <f t="shared" si="13"/>
        <v>152456.31378719999</v>
      </c>
      <c r="E76" s="6">
        <f t="shared" si="13"/>
        <v>1219650510296</v>
      </c>
      <c r="F76" s="4">
        <f t="shared" si="13"/>
        <v>146349.35301209998</v>
      </c>
      <c r="G76" s="6">
        <f t="shared" si="13"/>
        <v>1170794824096</v>
      </c>
    </row>
  </sheetData>
  <mergeCells count="3">
    <mergeCell ref="B2:C2"/>
    <mergeCell ref="D2:E2"/>
    <mergeCell ref="F2:G2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8"/>
  <sheetViews>
    <sheetView workbookViewId="0">
      <selection activeCell="K67" sqref="K67"/>
    </sheetView>
  </sheetViews>
  <sheetFormatPr defaultColWidth="10.8125" defaultRowHeight="15.75" x14ac:dyDescent="0.5"/>
  <cols>
    <col min="1" max="1" width="37.3125" style="1" customWidth="1"/>
    <col min="2" max="2" width="14.3125" style="1" customWidth="1"/>
    <col min="3" max="3" width="19.6875" style="1" customWidth="1"/>
    <col min="4" max="4" width="14.1875" style="1" customWidth="1"/>
    <col min="5" max="5" width="18.8125" style="1" bestFit="1" customWidth="1"/>
    <col min="6" max="6" width="14.1875" style="1" customWidth="1"/>
    <col min="7" max="7" width="18.8125" style="1" customWidth="1"/>
    <col min="8" max="8" width="14.1875" style="1" customWidth="1"/>
    <col min="9" max="9" width="19.3125" style="1" customWidth="1"/>
    <col min="10" max="10" width="14" style="1" customWidth="1"/>
    <col min="11" max="11" width="19.3125" style="1" customWidth="1"/>
    <col min="12" max="12" width="13.8125" style="1" hidden="1" customWidth="1"/>
    <col min="13" max="13" width="19" style="1" hidden="1" customWidth="1"/>
    <col min="14" max="14" width="13.8125" style="1" customWidth="1"/>
    <col min="15" max="15" width="20.5" style="1" customWidth="1"/>
    <col min="16" max="16" width="14" style="1" customWidth="1"/>
    <col min="17" max="17" width="19" style="1" customWidth="1"/>
    <col min="18" max="16384" width="10.8125" style="1"/>
  </cols>
  <sheetData>
    <row r="1" spans="1:12" x14ac:dyDescent="0.5">
      <c r="B1" s="31" t="s">
        <v>63</v>
      </c>
      <c r="C1" s="31"/>
      <c r="D1" s="31" t="s">
        <v>64</v>
      </c>
      <c r="E1" s="31"/>
      <c r="F1" s="31" t="s">
        <v>65</v>
      </c>
      <c r="G1" s="31"/>
    </row>
    <row r="2" spans="1:12" x14ac:dyDescent="0.5">
      <c r="B2" s="6" t="s">
        <v>33</v>
      </c>
      <c r="C2" s="3" t="s">
        <v>37</v>
      </c>
      <c r="D2" s="6" t="s">
        <v>33</v>
      </c>
      <c r="E2" s="3" t="s">
        <v>37</v>
      </c>
      <c r="F2" s="6" t="s">
        <v>33</v>
      </c>
      <c r="G2" s="3" t="s">
        <v>37</v>
      </c>
      <c r="I2" s="1" t="s">
        <v>61</v>
      </c>
      <c r="L2" s="1" t="s">
        <v>62</v>
      </c>
    </row>
    <row r="3" spans="1:12" x14ac:dyDescent="0.5">
      <c r="A3" s="9" t="s">
        <v>72</v>
      </c>
    </row>
    <row r="4" spans="1:12" x14ac:dyDescent="0.5">
      <c r="A4" s="3" t="s">
        <v>0</v>
      </c>
      <c r="B4" s="7">
        <v>140403.96484500001</v>
      </c>
      <c r="C4" s="1">
        <v>1123231718763.5</v>
      </c>
      <c r="D4" s="7">
        <v>145435.15202400001</v>
      </c>
      <c r="E4" s="1">
        <v>1163481216192.5</v>
      </c>
      <c r="F4" s="7">
        <v>140926.72194799999</v>
      </c>
      <c r="G4" s="1">
        <v>1127413775585.5</v>
      </c>
      <c r="I4" s="1">
        <f t="shared" ref="I4:I12" si="0">E4/C4</f>
        <v>1.0358336545849225</v>
      </c>
      <c r="L4" s="1">
        <f t="shared" ref="L4:L12" si="1">G4/C4</f>
        <v>1.0037232360448329</v>
      </c>
    </row>
    <row r="5" spans="1:12" x14ac:dyDescent="0.5">
      <c r="A5" s="3" t="s">
        <v>1</v>
      </c>
      <c r="B5" s="7">
        <v>28.554079999999999</v>
      </c>
      <c r="C5" s="1">
        <v>228432639.5</v>
      </c>
      <c r="D5" s="7">
        <v>26.626676</v>
      </c>
      <c r="E5" s="1">
        <v>213013409</v>
      </c>
      <c r="F5" s="7">
        <v>14.53087</v>
      </c>
      <c r="G5" s="1">
        <v>116246957.5</v>
      </c>
      <c r="I5" s="1">
        <f t="shared" si="0"/>
        <v>0.93249988034218723</v>
      </c>
      <c r="L5" s="1">
        <f t="shared" si="1"/>
        <v>0.50888943784235352</v>
      </c>
    </row>
    <row r="6" spans="1:12" x14ac:dyDescent="0.5">
      <c r="A6" s="3" t="s">
        <v>2</v>
      </c>
      <c r="B6" s="7">
        <v>10.944258</v>
      </c>
      <c r="C6" s="1">
        <v>87554067</v>
      </c>
      <c r="D6" s="7">
        <v>12.925743000000001</v>
      </c>
      <c r="E6" s="1">
        <v>103405943</v>
      </c>
      <c r="F6" s="7">
        <v>5.9714359999999997</v>
      </c>
      <c r="G6" s="1">
        <v>47771488</v>
      </c>
      <c r="I6" s="1">
        <f t="shared" si="0"/>
        <v>1.181052423298623</v>
      </c>
      <c r="L6" s="1">
        <f t="shared" si="1"/>
        <v>0.54562271790298444</v>
      </c>
    </row>
    <row r="7" spans="1:12" x14ac:dyDescent="0.5">
      <c r="A7" s="3" t="s">
        <v>16</v>
      </c>
      <c r="B7" s="7">
        <v>10.943394</v>
      </c>
      <c r="C7" s="1">
        <v>87547152.5</v>
      </c>
      <c r="D7" s="7">
        <v>12.925741</v>
      </c>
      <c r="E7" s="1">
        <v>103405928.5</v>
      </c>
      <c r="F7" s="7">
        <v>5.9696889999999998</v>
      </c>
      <c r="G7" s="1">
        <v>47757510</v>
      </c>
      <c r="I7" s="1">
        <f t="shared" si="0"/>
        <v>1.1811455375433255</v>
      </c>
      <c r="L7" s="1">
        <f t="shared" si="1"/>
        <v>0.54550614881506287</v>
      </c>
    </row>
    <row r="8" spans="1:12" x14ac:dyDescent="0.5">
      <c r="A8" s="3"/>
      <c r="B8" s="7"/>
      <c r="D8" s="7"/>
      <c r="F8" s="7"/>
    </row>
    <row r="9" spans="1:12" x14ac:dyDescent="0.5">
      <c r="A9" s="3" t="s">
        <v>4</v>
      </c>
      <c r="B9" s="7">
        <v>773.14375399999994</v>
      </c>
      <c r="C9" s="1">
        <v>6185150034.5</v>
      </c>
      <c r="D9" s="7">
        <v>1124.52547</v>
      </c>
      <c r="E9" s="1">
        <v>8996203760</v>
      </c>
      <c r="F9" s="7">
        <v>428.18488100000002</v>
      </c>
      <c r="G9" s="1">
        <v>3425479049</v>
      </c>
      <c r="I9" s="1">
        <f t="shared" si="0"/>
        <v>1.4544843229057163</v>
      </c>
      <c r="L9" s="1">
        <f t="shared" si="1"/>
        <v>0.55382311340761381</v>
      </c>
    </row>
    <row r="10" spans="1:12" x14ac:dyDescent="0.5">
      <c r="A10" s="3" t="s">
        <v>17</v>
      </c>
      <c r="B10" s="7">
        <v>8.1999999999999998E-4</v>
      </c>
      <c r="C10" s="1">
        <v>6562.5</v>
      </c>
      <c r="D10" s="7">
        <v>3.9999999999999998E-6</v>
      </c>
      <c r="E10" s="1">
        <v>35</v>
      </c>
      <c r="F10" s="7">
        <v>1.4607999999999999E-2</v>
      </c>
      <c r="G10" s="1">
        <v>116865.5</v>
      </c>
      <c r="I10" s="1">
        <f t="shared" si="0"/>
        <v>5.3333333333333332E-3</v>
      </c>
      <c r="L10" s="1">
        <f t="shared" si="1"/>
        <v>17.808076190476189</v>
      </c>
    </row>
    <row r="11" spans="1:12" x14ac:dyDescent="0.5">
      <c r="A11" s="3" t="s">
        <v>18</v>
      </c>
      <c r="B11" s="7">
        <v>3.0000000000000001E-6</v>
      </c>
      <c r="C11" s="1">
        <v>20.5</v>
      </c>
      <c r="D11" s="7">
        <v>3.9999999999999998E-6</v>
      </c>
      <c r="E11" s="1">
        <v>30</v>
      </c>
      <c r="F11" s="7">
        <v>3.0000000000000001E-6</v>
      </c>
      <c r="G11" s="1">
        <v>27.5</v>
      </c>
      <c r="I11" s="1">
        <f t="shared" si="0"/>
        <v>1.4634146341463414</v>
      </c>
      <c r="L11" s="1">
        <f t="shared" si="1"/>
        <v>1.3414634146341464</v>
      </c>
    </row>
    <row r="12" spans="1:12" x14ac:dyDescent="0.5">
      <c r="A12" s="3" t="s">
        <v>3</v>
      </c>
      <c r="B12" s="7">
        <v>50.312914999999997</v>
      </c>
      <c r="C12" s="1">
        <v>402503318</v>
      </c>
      <c r="D12" s="7">
        <v>625.74868200000003</v>
      </c>
      <c r="E12" s="1">
        <v>5005989457.5</v>
      </c>
      <c r="F12" s="7">
        <v>53.105401000000001</v>
      </c>
      <c r="G12" s="1">
        <v>424843206.5</v>
      </c>
      <c r="I12" s="1">
        <f t="shared" si="0"/>
        <v>12.437138362919036</v>
      </c>
      <c r="L12" s="1">
        <f t="shared" si="1"/>
        <v>1.0555023710388396</v>
      </c>
    </row>
    <row r="13" spans="1:12" x14ac:dyDescent="0.5">
      <c r="A13" s="9" t="s">
        <v>66</v>
      </c>
    </row>
    <row r="14" spans="1:12" x14ac:dyDescent="0.5">
      <c r="D14" s="1">
        <v>140447.25551799999</v>
      </c>
      <c r="E14" s="1">
        <v>1123578044142</v>
      </c>
      <c r="F14" s="1">
        <v>139853.61392999999</v>
      </c>
      <c r="G14" s="1">
        <v>1118828911444</v>
      </c>
    </row>
    <row r="15" spans="1:12" x14ac:dyDescent="0.5">
      <c r="D15" s="1">
        <v>10.607939999999999</v>
      </c>
      <c r="E15" s="1">
        <v>84863516.5</v>
      </c>
      <c r="F15" s="1">
        <v>15.165372</v>
      </c>
      <c r="G15" s="1">
        <v>121322979.5</v>
      </c>
    </row>
    <row r="16" spans="1:12" x14ac:dyDescent="0.5">
      <c r="D16" s="1">
        <v>3.6480079999999999</v>
      </c>
      <c r="E16" s="1">
        <v>29184064</v>
      </c>
      <c r="F16" s="1">
        <v>5.9287380000000001</v>
      </c>
      <c r="G16" s="1">
        <v>47429904</v>
      </c>
    </row>
    <row r="17" spans="1:7" x14ac:dyDescent="0.5">
      <c r="D17" s="1">
        <v>3.6466409999999998</v>
      </c>
      <c r="E17" s="1">
        <v>29173127</v>
      </c>
      <c r="F17" s="1">
        <v>5.9264429999999999</v>
      </c>
      <c r="G17" s="1">
        <v>47411542.5</v>
      </c>
    </row>
    <row r="19" spans="1:7" x14ac:dyDescent="0.5">
      <c r="D19" s="1">
        <v>375.49195500000002</v>
      </c>
      <c r="E19" s="1">
        <v>3003935643.5</v>
      </c>
      <c r="F19" s="1">
        <v>415.12147900000002</v>
      </c>
      <c r="G19" s="1">
        <v>3320971828.5</v>
      </c>
    </row>
    <row r="20" spans="1:7" x14ac:dyDescent="0.5">
      <c r="D20" s="1">
        <v>1.639E-3</v>
      </c>
      <c r="E20" s="1">
        <v>13115.5</v>
      </c>
      <c r="F20" s="1">
        <v>2.1970000000000002E-3</v>
      </c>
      <c r="G20" s="1">
        <v>17574.5</v>
      </c>
    </row>
    <row r="21" spans="1:7" x14ac:dyDescent="0.5">
      <c r="D21" s="1">
        <v>3.9999999999999998E-6</v>
      </c>
      <c r="E21" s="1">
        <v>30.5</v>
      </c>
      <c r="F21" s="1">
        <v>3.9999999999999998E-6</v>
      </c>
      <c r="G21" s="1">
        <v>35</v>
      </c>
    </row>
    <row r="22" spans="1:7" x14ac:dyDescent="0.5">
      <c r="D22" s="1">
        <v>50.376511999999998</v>
      </c>
      <c r="E22" s="1">
        <v>403012099.5</v>
      </c>
      <c r="F22" s="1">
        <v>53.54824</v>
      </c>
      <c r="G22" s="1">
        <v>428385921.5</v>
      </c>
    </row>
    <row r="24" spans="1:7" x14ac:dyDescent="0.5">
      <c r="B24" s="31" t="s">
        <v>63</v>
      </c>
      <c r="C24" s="31"/>
      <c r="D24" s="31" t="s">
        <v>64</v>
      </c>
      <c r="E24" s="31"/>
      <c r="F24" s="31" t="s">
        <v>65</v>
      </c>
      <c r="G24" s="31"/>
    </row>
    <row r="25" spans="1:7" x14ac:dyDescent="0.5">
      <c r="A25" s="9" t="s">
        <v>71</v>
      </c>
      <c r="B25" s="6" t="s">
        <v>33</v>
      </c>
      <c r="C25" s="3" t="s">
        <v>37</v>
      </c>
      <c r="D25" s="6" t="s">
        <v>33</v>
      </c>
      <c r="E25" s="3" t="s">
        <v>37</v>
      </c>
      <c r="F25" s="6" t="s">
        <v>33</v>
      </c>
      <c r="G25" s="3" t="s">
        <v>37</v>
      </c>
    </row>
    <row r="26" spans="1:7" x14ac:dyDescent="0.5">
      <c r="A26" s="3" t="s">
        <v>0</v>
      </c>
      <c r="B26" s="1">
        <v>140257.80593900001</v>
      </c>
      <c r="C26" s="1">
        <v>1122062447509</v>
      </c>
      <c r="D26" s="1">
        <v>145324.73734699999</v>
      </c>
      <c r="E26" s="1">
        <v>1162597898772</v>
      </c>
      <c r="F26" s="1">
        <v>140276.67872600001</v>
      </c>
      <c r="G26" s="1">
        <v>1122213429805</v>
      </c>
    </row>
    <row r="27" spans="1:7" x14ac:dyDescent="0.5">
      <c r="A27" s="3" t="s">
        <v>1</v>
      </c>
      <c r="B27" s="1">
        <v>29.669802000000001</v>
      </c>
      <c r="C27" s="1">
        <v>237358413</v>
      </c>
      <c r="D27" s="1">
        <v>29.022438999999999</v>
      </c>
      <c r="E27" s="1">
        <v>232179510.5</v>
      </c>
      <c r="F27" s="1">
        <v>14.434578</v>
      </c>
      <c r="G27" s="1">
        <v>115476625.5</v>
      </c>
    </row>
    <row r="28" spans="1:7" x14ac:dyDescent="0.5">
      <c r="A28" s="3" t="s">
        <v>2</v>
      </c>
      <c r="B28" s="1">
        <v>11.658239</v>
      </c>
      <c r="C28" s="1">
        <v>93265915.5</v>
      </c>
      <c r="D28" s="1">
        <v>14.327204</v>
      </c>
      <c r="E28" s="1">
        <v>114617629</v>
      </c>
      <c r="F28" s="1">
        <v>5.8368130000000003</v>
      </c>
      <c r="G28" s="1">
        <v>46694506</v>
      </c>
    </row>
    <row r="29" spans="1:7" x14ac:dyDescent="0.5">
      <c r="A29" s="3" t="s">
        <v>16</v>
      </c>
      <c r="B29" s="1">
        <v>11.657295</v>
      </c>
      <c r="C29" s="1">
        <v>93258359.5</v>
      </c>
      <c r="D29" s="1">
        <v>14.327204</v>
      </c>
      <c r="E29" s="1">
        <v>114617632</v>
      </c>
      <c r="F29" s="1">
        <v>5.8348409999999999</v>
      </c>
      <c r="G29" s="1">
        <v>46678731.5</v>
      </c>
    </row>
    <row r="30" spans="1:7" x14ac:dyDescent="0.5">
      <c r="A30" s="3"/>
    </row>
    <row r="31" spans="1:7" x14ac:dyDescent="0.5">
      <c r="A31" s="3" t="s">
        <v>4</v>
      </c>
      <c r="B31" s="1">
        <v>745.68917099999999</v>
      </c>
      <c r="C31" s="1">
        <v>5965513365</v>
      </c>
      <c r="D31" s="1">
        <v>1120.1487569999999</v>
      </c>
      <c r="E31" s="1">
        <v>8961190053.5</v>
      </c>
      <c r="F31" s="1">
        <v>425.86830200000003</v>
      </c>
      <c r="G31" s="1">
        <v>3406946415.5</v>
      </c>
    </row>
    <row r="32" spans="1:7" x14ac:dyDescent="0.5">
      <c r="A32" s="3" t="s">
        <v>17</v>
      </c>
      <c r="B32" s="1">
        <v>1.1130000000000001E-3</v>
      </c>
      <c r="C32" s="1">
        <v>8907.5</v>
      </c>
      <c r="D32" s="1">
        <v>3.9999999999999998E-6</v>
      </c>
      <c r="E32" s="1">
        <v>31.5</v>
      </c>
      <c r="F32" s="1">
        <v>1.6962999999999999E-2</v>
      </c>
      <c r="G32" s="1">
        <v>135706.5</v>
      </c>
    </row>
    <row r="33" spans="1:7" x14ac:dyDescent="0.5">
      <c r="A33" s="3" t="s">
        <v>18</v>
      </c>
      <c r="B33" s="1">
        <v>3.0000000000000001E-6</v>
      </c>
      <c r="C33" s="1">
        <v>20</v>
      </c>
      <c r="D33" s="1">
        <v>3.0000000000000001E-6</v>
      </c>
      <c r="E33" s="1">
        <v>27</v>
      </c>
      <c r="F33" s="1">
        <v>3.0000000000000001E-6</v>
      </c>
      <c r="G33" s="1">
        <v>27</v>
      </c>
    </row>
    <row r="34" spans="1:7" x14ac:dyDescent="0.5">
      <c r="A34" s="3" t="s">
        <v>3</v>
      </c>
      <c r="B34" s="1">
        <v>50.099004000000001</v>
      </c>
      <c r="C34" s="1">
        <v>400792030.5</v>
      </c>
      <c r="D34" s="1">
        <v>623.11886000000004</v>
      </c>
      <c r="E34" s="1">
        <v>4984950884</v>
      </c>
      <c r="F34" s="1">
        <v>52.988903000000001</v>
      </c>
      <c r="G34" s="1">
        <v>423911223.5</v>
      </c>
    </row>
    <row r="36" spans="1:7" x14ac:dyDescent="0.5">
      <c r="A36" s="9" t="s">
        <v>67</v>
      </c>
    </row>
    <row r="37" spans="1:7" x14ac:dyDescent="0.5">
      <c r="A37" s="1" t="s">
        <v>64</v>
      </c>
      <c r="C37" s="1" t="s">
        <v>68</v>
      </c>
      <c r="E37" s="1" t="s">
        <v>69</v>
      </c>
      <c r="G37" s="1" t="s">
        <v>70</v>
      </c>
    </row>
    <row r="38" spans="1:7" x14ac:dyDescent="0.5">
      <c r="A38" s="3" t="s">
        <v>0</v>
      </c>
      <c r="C38" s="1">
        <v>877280361133</v>
      </c>
      <c r="E38" s="1">
        <v>878772319920</v>
      </c>
      <c r="G38" s="1">
        <v>877464443912</v>
      </c>
    </row>
    <row r="39" spans="1:7" x14ac:dyDescent="0.5">
      <c r="A39" s="3" t="s">
        <v>1</v>
      </c>
      <c r="C39" s="1">
        <v>210538810</v>
      </c>
      <c r="E39" s="1">
        <v>356654916</v>
      </c>
      <c r="G39" s="1">
        <v>195628734</v>
      </c>
    </row>
    <row r="40" spans="1:7" x14ac:dyDescent="0.5">
      <c r="A40" s="3" t="s">
        <v>2</v>
      </c>
      <c r="C40" s="1">
        <v>123363462</v>
      </c>
      <c r="E40" s="1">
        <v>228892890</v>
      </c>
      <c r="G40" s="1">
        <v>119632667</v>
      </c>
    </row>
    <row r="41" spans="1:7" x14ac:dyDescent="0.5">
      <c r="A41" s="3" t="s">
        <v>16</v>
      </c>
      <c r="C41" s="1">
        <v>123361377</v>
      </c>
      <c r="E41" s="1">
        <v>228890858</v>
      </c>
      <c r="G41" s="1">
        <v>119630592</v>
      </c>
    </row>
    <row r="42" spans="1:7" x14ac:dyDescent="0.5">
      <c r="A42" s="3"/>
      <c r="C42" s="1" t="s">
        <v>68</v>
      </c>
      <c r="E42" s="1" t="s">
        <v>69</v>
      </c>
      <c r="G42" s="1" t="s">
        <v>70</v>
      </c>
    </row>
    <row r="43" spans="1:7" x14ac:dyDescent="0.5">
      <c r="A43" s="3" t="s">
        <v>4</v>
      </c>
      <c r="C43" s="1">
        <v>6461413845</v>
      </c>
      <c r="E43" s="1">
        <v>6913162471</v>
      </c>
      <c r="G43" s="1">
        <v>6144949457</v>
      </c>
    </row>
    <row r="44" spans="1:7" x14ac:dyDescent="0.5">
      <c r="A44" s="3" t="s">
        <v>17</v>
      </c>
      <c r="C44" s="1">
        <v>2204</v>
      </c>
      <c r="E44" s="1">
        <v>2035</v>
      </c>
      <c r="G44" s="1">
        <v>2155</v>
      </c>
    </row>
    <row r="45" spans="1:7" x14ac:dyDescent="0.5">
      <c r="A45" s="3" t="s">
        <v>18</v>
      </c>
      <c r="C45" s="1">
        <v>36</v>
      </c>
      <c r="E45" s="1">
        <v>36</v>
      </c>
      <c r="G45" s="1">
        <v>36</v>
      </c>
    </row>
    <row r="46" spans="1:7" x14ac:dyDescent="0.5">
      <c r="A46" s="3" t="s">
        <v>3</v>
      </c>
      <c r="C46" s="1">
        <v>389807917</v>
      </c>
      <c r="E46" s="1">
        <v>400868717</v>
      </c>
      <c r="G46" s="1">
        <v>402446396</v>
      </c>
    </row>
    <row r="47" spans="1:7" x14ac:dyDescent="0.5">
      <c r="A47" s="3"/>
    </row>
    <row r="48" spans="1:7" x14ac:dyDescent="0.5">
      <c r="A48" s="9" t="s">
        <v>74</v>
      </c>
    </row>
    <row r="49" spans="1:19" x14ac:dyDescent="0.5">
      <c r="A49" s="1" t="s">
        <v>64</v>
      </c>
      <c r="C49" s="1" t="s">
        <v>68</v>
      </c>
      <c r="E49" s="1" t="s">
        <v>69</v>
      </c>
      <c r="G49" s="1" t="s">
        <v>70</v>
      </c>
    </row>
    <row r="50" spans="1:19" x14ac:dyDescent="0.5">
      <c r="A50" s="3" t="s">
        <v>0</v>
      </c>
      <c r="C50" s="1">
        <v>871244430240</v>
      </c>
      <c r="E50" s="1">
        <v>873092484000</v>
      </c>
      <c r="G50" s="1">
        <v>876277641654</v>
      </c>
    </row>
    <row r="51" spans="1:19" x14ac:dyDescent="0.5">
      <c r="A51" s="1" t="s">
        <v>73</v>
      </c>
      <c r="C51" s="1">
        <v>267775344</v>
      </c>
      <c r="E51" s="1">
        <v>282166725</v>
      </c>
      <c r="G51" s="1">
        <v>300150254</v>
      </c>
    </row>
    <row r="52" spans="1:19" x14ac:dyDescent="0.5">
      <c r="A52" s="3" t="s">
        <v>1</v>
      </c>
      <c r="C52" s="1">
        <v>234927028</v>
      </c>
      <c r="E52" s="1">
        <v>159258654</v>
      </c>
      <c r="G52" s="1">
        <v>228684685</v>
      </c>
    </row>
    <row r="53" spans="1:19" x14ac:dyDescent="0.5">
      <c r="A53" s="3" t="s">
        <v>4</v>
      </c>
      <c r="C53" s="1">
        <v>6771054688</v>
      </c>
      <c r="E53" s="1">
        <v>4906600808</v>
      </c>
      <c r="G53" s="1">
        <v>6541289608</v>
      </c>
    </row>
    <row r="54" spans="1:19" x14ac:dyDescent="0.5">
      <c r="C54" s="1" t="s">
        <v>68</v>
      </c>
      <c r="E54" s="1" t="s">
        <v>69</v>
      </c>
      <c r="G54" s="1" t="s">
        <v>70</v>
      </c>
    </row>
    <row r="55" spans="1:19" x14ac:dyDescent="0.5">
      <c r="A55" s="1" t="s">
        <v>0</v>
      </c>
      <c r="C55" s="1">
        <v>875340767324</v>
      </c>
      <c r="E55" s="1">
        <v>872419782151</v>
      </c>
      <c r="G55" s="1">
        <v>874985735564</v>
      </c>
    </row>
    <row r="56" spans="1:19" x14ac:dyDescent="0.5">
      <c r="A56" s="3" t="s">
        <v>16</v>
      </c>
      <c r="C56" s="1">
        <v>96131410</v>
      </c>
      <c r="E56" s="1">
        <v>156266036</v>
      </c>
      <c r="G56" s="1">
        <v>129438461</v>
      </c>
    </row>
    <row r="57" spans="1:19" x14ac:dyDescent="0.5">
      <c r="A57" s="3" t="s">
        <v>17</v>
      </c>
      <c r="C57" s="1">
        <v>1647</v>
      </c>
      <c r="E57" s="1">
        <v>2073</v>
      </c>
      <c r="G57" s="1">
        <v>1720</v>
      </c>
    </row>
    <row r="58" spans="1:19" x14ac:dyDescent="0.5">
      <c r="A58" s="3" t="s">
        <v>3</v>
      </c>
      <c r="C58" s="1">
        <v>409185728</v>
      </c>
      <c r="E58" s="1">
        <v>401573373</v>
      </c>
      <c r="G58" s="1">
        <v>398384398</v>
      </c>
    </row>
    <row r="59" spans="1:19" x14ac:dyDescent="0.5">
      <c r="A59" s="3"/>
    </row>
    <row r="60" spans="1:19" x14ac:dyDescent="0.5">
      <c r="A60" s="2" t="s">
        <v>78</v>
      </c>
    </row>
    <row r="61" spans="1:19" x14ac:dyDescent="0.5">
      <c r="A61" s="3"/>
      <c r="B61" s="31" t="s">
        <v>76</v>
      </c>
      <c r="C61" s="31"/>
      <c r="D61" s="31"/>
      <c r="E61" s="31"/>
      <c r="F61" s="31" t="s">
        <v>77</v>
      </c>
      <c r="G61" s="31"/>
      <c r="H61" s="31"/>
      <c r="I61" s="31"/>
      <c r="J61" s="10"/>
      <c r="K61" s="10"/>
      <c r="L61" s="31" t="s">
        <v>79</v>
      </c>
      <c r="M61" s="31"/>
      <c r="N61" s="31"/>
      <c r="O61" s="31"/>
      <c r="P61" s="31"/>
      <c r="Q61" s="31"/>
    </row>
    <row r="62" spans="1:19" x14ac:dyDescent="0.5">
      <c r="B62" s="31" t="s">
        <v>75</v>
      </c>
      <c r="C62" s="31"/>
      <c r="D62" s="31" t="s">
        <v>64</v>
      </c>
      <c r="E62" s="31"/>
      <c r="F62" s="31" t="s">
        <v>75</v>
      </c>
      <c r="G62" s="31"/>
      <c r="H62" s="31" t="s">
        <v>64</v>
      </c>
      <c r="I62" s="31"/>
      <c r="J62" s="31" t="s">
        <v>85</v>
      </c>
      <c r="K62" s="31"/>
      <c r="L62" s="31" t="s">
        <v>75</v>
      </c>
      <c r="M62" s="31"/>
      <c r="N62" s="31" t="s">
        <v>64</v>
      </c>
      <c r="O62" s="31"/>
      <c r="P62" s="31" t="s">
        <v>85</v>
      </c>
      <c r="Q62" s="31"/>
    </row>
    <row r="63" spans="1:19" x14ac:dyDescent="0.5">
      <c r="B63" s="6" t="s">
        <v>33</v>
      </c>
      <c r="C63" s="3" t="s">
        <v>37</v>
      </c>
      <c r="D63" s="6" t="s">
        <v>33</v>
      </c>
      <c r="E63" s="3" t="s">
        <v>37</v>
      </c>
      <c r="F63" s="6" t="s">
        <v>33</v>
      </c>
      <c r="G63" s="3" t="s">
        <v>37</v>
      </c>
      <c r="H63" s="6" t="s">
        <v>33</v>
      </c>
      <c r="I63" s="3" t="s">
        <v>37</v>
      </c>
      <c r="J63" s="6" t="s">
        <v>33</v>
      </c>
      <c r="K63" s="3" t="s">
        <v>37</v>
      </c>
      <c r="L63" s="6" t="s">
        <v>33</v>
      </c>
      <c r="M63" s="3" t="s">
        <v>37</v>
      </c>
      <c r="N63" s="6" t="s">
        <v>33</v>
      </c>
      <c r="O63" s="3" t="s">
        <v>37</v>
      </c>
      <c r="P63" s="6" t="s">
        <v>33</v>
      </c>
      <c r="Q63" s="3" t="s">
        <v>37</v>
      </c>
    </row>
    <row r="64" spans="1:19" x14ac:dyDescent="0.5">
      <c r="A64" s="1" t="s">
        <v>0</v>
      </c>
      <c r="B64" s="1">
        <v>195803.602495</v>
      </c>
      <c r="C64" s="1">
        <v>1566428819961.5</v>
      </c>
      <c r="D64" s="1">
        <v>184751.27264400001</v>
      </c>
      <c r="E64" s="1">
        <v>1478010181151.5</v>
      </c>
      <c r="F64" s="1">
        <v>176839.86805200001</v>
      </c>
      <c r="G64" s="1">
        <v>1414718944417</v>
      </c>
      <c r="H64" s="1">
        <v>165473.61220599999</v>
      </c>
      <c r="I64" s="1">
        <v>1323788897647</v>
      </c>
      <c r="J64" s="1">
        <v>164597.635839</v>
      </c>
      <c r="K64" s="1">
        <v>1316781086715.5</v>
      </c>
      <c r="L64" s="1">
        <v>139579.99488799999</v>
      </c>
      <c r="M64" s="1">
        <v>1116639959108</v>
      </c>
      <c r="N64" s="1">
        <v>138231.978798</v>
      </c>
      <c r="O64" s="1">
        <v>1105855830385</v>
      </c>
      <c r="P64" s="1">
        <v>136578.52948699999</v>
      </c>
      <c r="Q64" s="1">
        <v>1092628235895</v>
      </c>
      <c r="S64" s="1" t="s">
        <v>0</v>
      </c>
    </row>
    <row r="65" spans="1:19" x14ac:dyDescent="0.5">
      <c r="A65" s="1" t="s">
        <v>73</v>
      </c>
      <c r="B65" s="1">
        <v>113.508774</v>
      </c>
      <c r="C65" s="1">
        <v>908070188</v>
      </c>
      <c r="D65" s="1">
        <v>115.561043</v>
      </c>
      <c r="E65" s="1">
        <v>924488348</v>
      </c>
      <c r="F65" s="1">
        <v>135.76726400000001</v>
      </c>
      <c r="G65" s="1">
        <v>1086138112.5</v>
      </c>
      <c r="H65" s="1">
        <v>137.042925</v>
      </c>
      <c r="I65" s="1">
        <v>1096343404</v>
      </c>
      <c r="J65" s="1">
        <v>134.14905899999999</v>
      </c>
      <c r="K65" s="1">
        <v>1073192474</v>
      </c>
      <c r="L65" s="1">
        <v>186.75927200000001</v>
      </c>
      <c r="M65" s="1">
        <v>1494074172.5</v>
      </c>
      <c r="N65" s="1">
        <v>186.79355100000001</v>
      </c>
      <c r="O65" s="1">
        <v>1494348410</v>
      </c>
      <c r="P65" s="1">
        <v>190.30417299999999</v>
      </c>
      <c r="Q65" s="1">
        <v>1522433383.5</v>
      </c>
      <c r="S65" s="1" t="s">
        <v>73</v>
      </c>
    </row>
    <row r="66" spans="1:19" x14ac:dyDescent="0.5">
      <c r="A66" s="1" t="s">
        <v>1</v>
      </c>
      <c r="B66" s="1">
        <v>187.79291799999999</v>
      </c>
      <c r="C66" s="1">
        <v>1502343342</v>
      </c>
      <c r="D66" s="1">
        <v>28.449394999999999</v>
      </c>
      <c r="E66" s="1">
        <v>227595159.5</v>
      </c>
      <c r="F66" s="1">
        <v>208.95451299999999</v>
      </c>
      <c r="G66" s="1">
        <v>1671636107</v>
      </c>
      <c r="H66" s="1">
        <v>17.013721</v>
      </c>
      <c r="I66" s="1">
        <v>136109766.5</v>
      </c>
      <c r="J66" s="1">
        <v>15.803006</v>
      </c>
      <c r="K66" s="1">
        <v>126424051</v>
      </c>
      <c r="L66" s="1">
        <v>67.045439999999999</v>
      </c>
      <c r="M66" s="1">
        <v>536363520.5</v>
      </c>
      <c r="N66" s="1">
        <v>50.960827999999999</v>
      </c>
      <c r="O66" s="1">
        <v>407686620.5</v>
      </c>
      <c r="P66" s="1">
        <v>45.757987999999997</v>
      </c>
      <c r="Q66" s="1">
        <v>366063906.5</v>
      </c>
      <c r="S66" s="1" t="s">
        <v>1</v>
      </c>
    </row>
    <row r="67" spans="1:19" x14ac:dyDescent="0.5">
      <c r="A67" s="1" t="s">
        <v>2</v>
      </c>
      <c r="B67" s="1">
        <v>151.39014800000001</v>
      </c>
      <c r="C67" s="1">
        <v>1211121183.5</v>
      </c>
      <c r="D67" s="1">
        <v>10.088628</v>
      </c>
      <c r="E67" s="1">
        <v>80709025</v>
      </c>
      <c r="F67" s="1">
        <v>170.51944800000001</v>
      </c>
      <c r="G67" s="1">
        <v>1364155586.5</v>
      </c>
      <c r="H67" s="1">
        <v>4.4505590000000002</v>
      </c>
      <c r="I67" s="1">
        <v>35604475</v>
      </c>
      <c r="J67" s="1">
        <v>3.8737849999999998</v>
      </c>
      <c r="K67" s="1">
        <v>30990281.5</v>
      </c>
      <c r="L67" s="1">
        <v>36.114871999999998</v>
      </c>
      <c r="M67" s="1">
        <v>288918979.5</v>
      </c>
      <c r="N67" s="1">
        <v>21.993981000000002</v>
      </c>
      <c r="O67" s="1">
        <v>175951846</v>
      </c>
      <c r="P67" s="1">
        <v>18.998203</v>
      </c>
      <c r="Q67" s="1">
        <v>151985624.5</v>
      </c>
      <c r="S67" s="1" t="s">
        <v>2</v>
      </c>
    </row>
    <row r="69" spans="1:19" x14ac:dyDescent="0.5">
      <c r="H69" s="1">
        <v>165490.956049</v>
      </c>
      <c r="I69" s="1">
        <v>1323927648394</v>
      </c>
      <c r="J69" s="1">
        <v>164402.17560799999</v>
      </c>
      <c r="K69" s="1">
        <v>1315217404866</v>
      </c>
      <c r="N69" s="1">
        <v>138358.071375</v>
      </c>
      <c r="O69" s="1">
        <v>1106864571002</v>
      </c>
      <c r="P69" s="1">
        <v>136311.46108099999</v>
      </c>
      <c r="Q69" s="1">
        <v>1090491688645</v>
      </c>
      <c r="S69" s="1" t="s">
        <v>0</v>
      </c>
    </row>
    <row r="70" spans="1:19" x14ac:dyDescent="0.5">
      <c r="H70" s="1">
        <v>4.3720699999999999</v>
      </c>
      <c r="I70" s="1">
        <v>34976561</v>
      </c>
      <c r="J70" s="1">
        <v>3.8909829999999999</v>
      </c>
      <c r="K70" s="1">
        <v>31127864</v>
      </c>
      <c r="N70" s="1">
        <v>21.489221000000001</v>
      </c>
      <c r="O70" s="1">
        <v>171913765</v>
      </c>
      <c r="P70" s="1">
        <v>17.734165000000001</v>
      </c>
      <c r="Q70" s="1">
        <v>141873322</v>
      </c>
      <c r="S70" s="1" t="s">
        <v>16</v>
      </c>
    </row>
    <row r="71" spans="1:19" x14ac:dyDescent="0.5">
      <c r="H71" s="1">
        <v>107.71528000000001</v>
      </c>
      <c r="I71" s="1">
        <v>861722241.5</v>
      </c>
      <c r="J71" s="1">
        <v>47.307139999999997</v>
      </c>
      <c r="K71" s="1">
        <v>378457120</v>
      </c>
      <c r="N71" s="1">
        <v>260.47150799999997</v>
      </c>
      <c r="O71" s="1">
        <v>2083772060.5</v>
      </c>
      <c r="P71" s="1">
        <v>51.112361999999997</v>
      </c>
      <c r="Q71" s="1">
        <v>408898897.5</v>
      </c>
      <c r="S71" s="1" t="s">
        <v>86</v>
      </c>
    </row>
    <row r="72" spans="1:19" x14ac:dyDescent="0.5">
      <c r="H72" s="1">
        <v>2.2816749999999999</v>
      </c>
      <c r="I72" s="1">
        <v>18253401</v>
      </c>
      <c r="J72" s="1">
        <v>3.9177710000000001</v>
      </c>
      <c r="K72" s="1">
        <v>31342166.5</v>
      </c>
      <c r="N72" s="1">
        <v>1.9895620000000001</v>
      </c>
      <c r="O72" s="1">
        <v>15916498</v>
      </c>
      <c r="P72" s="1">
        <v>3.3670550000000001</v>
      </c>
      <c r="Q72" s="1">
        <v>26936437.5</v>
      </c>
      <c r="S72" s="1" t="s">
        <v>87</v>
      </c>
    </row>
    <row r="111" spans="1:15" x14ac:dyDescent="0.5">
      <c r="A111" s="2" t="s">
        <v>83</v>
      </c>
    </row>
    <row r="112" spans="1:15" x14ac:dyDescent="0.5">
      <c r="B112" s="31" t="s">
        <v>75</v>
      </c>
      <c r="C112" s="31"/>
      <c r="D112" s="31"/>
      <c r="E112" s="31"/>
      <c r="F112" s="31"/>
      <c r="G112" s="31"/>
      <c r="H112" s="31" t="s">
        <v>64</v>
      </c>
      <c r="I112" s="31"/>
      <c r="J112" s="31"/>
      <c r="K112" s="31"/>
      <c r="L112" s="31"/>
      <c r="M112" s="31"/>
      <c r="N112" s="31"/>
      <c r="O112" s="31"/>
    </row>
    <row r="113" spans="1:15" x14ac:dyDescent="0.5">
      <c r="B113" s="31" t="s">
        <v>80</v>
      </c>
      <c r="C113" s="31"/>
      <c r="D113" s="31" t="s">
        <v>81</v>
      </c>
      <c r="E113" s="31"/>
      <c r="F113" s="31" t="s">
        <v>82</v>
      </c>
      <c r="G113" s="31"/>
      <c r="H113" s="31" t="s">
        <v>80</v>
      </c>
      <c r="I113" s="31"/>
      <c r="J113" s="10"/>
      <c r="K113" s="10"/>
      <c r="L113" s="31" t="s">
        <v>81</v>
      </c>
      <c r="M113" s="31"/>
      <c r="N113" s="31" t="s">
        <v>82</v>
      </c>
      <c r="O113" s="31"/>
    </row>
    <row r="114" spans="1:15" x14ac:dyDescent="0.5">
      <c r="A114" s="1" t="s">
        <v>0</v>
      </c>
      <c r="B114" s="1">
        <v>195068.773426</v>
      </c>
      <c r="C114" s="1">
        <v>1560550187406.5</v>
      </c>
      <c r="D114" s="1">
        <v>195197.94776899999</v>
      </c>
      <c r="E114" s="1">
        <v>1561583582150.5</v>
      </c>
      <c r="F114" s="1">
        <v>195434.63178</v>
      </c>
      <c r="G114" s="1">
        <v>1563477054238</v>
      </c>
      <c r="H114" s="1">
        <v>182232.24763100001</v>
      </c>
      <c r="I114" s="1">
        <v>1457857981046</v>
      </c>
      <c r="L114" s="1">
        <v>181947.11027199999</v>
      </c>
      <c r="M114" s="1">
        <v>1455576882174</v>
      </c>
      <c r="N114" s="1">
        <v>181720.94249099999</v>
      </c>
      <c r="O114" s="1">
        <v>1453767539927.5</v>
      </c>
    </row>
    <row r="115" spans="1:15" x14ac:dyDescent="0.5">
      <c r="A115" s="1" t="s">
        <v>73</v>
      </c>
      <c r="B115" s="1">
        <v>118.466221</v>
      </c>
      <c r="C115" s="1">
        <v>947729770</v>
      </c>
      <c r="D115" s="1">
        <v>111.177358</v>
      </c>
      <c r="E115" s="1">
        <v>889418862</v>
      </c>
      <c r="F115" s="1">
        <v>112.174053</v>
      </c>
      <c r="G115" s="1">
        <v>897392426.5</v>
      </c>
      <c r="H115" s="1">
        <v>122.027096</v>
      </c>
      <c r="I115" s="1">
        <v>976216772</v>
      </c>
      <c r="L115" s="1">
        <v>113.205917</v>
      </c>
      <c r="M115" s="1">
        <v>905647335.5</v>
      </c>
      <c r="N115" s="1">
        <v>116.306106</v>
      </c>
      <c r="O115" s="1">
        <v>930448849.5</v>
      </c>
    </row>
    <row r="116" spans="1:15" x14ac:dyDescent="0.5">
      <c r="A116" s="1" t="s">
        <v>1</v>
      </c>
      <c r="B116" s="1">
        <v>202.46380300000001</v>
      </c>
      <c r="C116" s="1">
        <v>1619710422</v>
      </c>
      <c r="D116" s="1">
        <v>213.030585</v>
      </c>
      <c r="E116" s="1">
        <v>1704244676</v>
      </c>
      <c r="F116" s="1">
        <v>242.602216</v>
      </c>
      <c r="G116" s="1">
        <v>1940817726.5</v>
      </c>
      <c r="H116" s="1">
        <v>36.531300000000002</v>
      </c>
      <c r="I116" s="1">
        <v>292250400.5</v>
      </c>
      <c r="L116" s="1">
        <v>46.082042000000001</v>
      </c>
      <c r="M116" s="1">
        <v>368656335.5</v>
      </c>
      <c r="N116" s="1">
        <v>54.025700999999998</v>
      </c>
      <c r="O116" s="1">
        <v>432205611</v>
      </c>
    </row>
    <row r="117" spans="1:15" x14ac:dyDescent="0.5">
      <c r="A117" s="1" t="s">
        <v>2</v>
      </c>
      <c r="B117" s="1">
        <v>167.27607399999999</v>
      </c>
      <c r="C117" s="1">
        <v>1338208588.5</v>
      </c>
      <c r="D117" s="1">
        <v>164.59176600000001</v>
      </c>
      <c r="E117" s="1">
        <v>1316734128</v>
      </c>
      <c r="F117" s="1">
        <v>189.06697199999999</v>
      </c>
      <c r="G117" s="1">
        <v>1512535774.5</v>
      </c>
      <c r="H117" s="1">
        <v>14.793008</v>
      </c>
      <c r="I117" s="1">
        <v>118344060.5</v>
      </c>
      <c r="L117" s="1">
        <v>10.728298000000001</v>
      </c>
      <c r="M117" s="1">
        <v>85826388</v>
      </c>
      <c r="N117" s="1">
        <v>12.151139000000001</v>
      </c>
      <c r="O117" s="1">
        <v>97209115.5</v>
      </c>
    </row>
    <row r="118" spans="1:15" x14ac:dyDescent="0.5">
      <c r="F118" s="1" t="s">
        <v>84</v>
      </c>
    </row>
  </sheetData>
  <mergeCells count="25">
    <mergeCell ref="F61:I61"/>
    <mergeCell ref="L61:Q61"/>
    <mergeCell ref="P62:Q62"/>
    <mergeCell ref="J62:K62"/>
    <mergeCell ref="B1:C1"/>
    <mergeCell ref="D1:E1"/>
    <mergeCell ref="F1:G1"/>
    <mergeCell ref="B24:C24"/>
    <mergeCell ref="D24:E24"/>
    <mergeCell ref="F24:G24"/>
    <mergeCell ref="N62:O62"/>
    <mergeCell ref="B61:E61"/>
    <mergeCell ref="N113:O113"/>
    <mergeCell ref="B112:G112"/>
    <mergeCell ref="H112:O112"/>
    <mergeCell ref="L62:M62"/>
    <mergeCell ref="B62:C62"/>
    <mergeCell ref="D62:E62"/>
    <mergeCell ref="F62:G62"/>
    <mergeCell ref="H62:I62"/>
    <mergeCell ref="B113:C113"/>
    <mergeCell ref="D113:E113"/>
    <mergeCell ref="F113:G113"/>
    <mergeCell ref="H113:I113"/>
    <mergeCell ref="L113:M1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6"/>
  <sheetViews>
    <sheetView workbookViewId="0">
      <selection activeCell="G11" sqref="G11"/>
    </sheetView>
  </sheetViews>
  <sheetFormatPr defaultColWidth="10.8125" defaultRowHeight="15.75" x14ac:dyDescent="0.5"/>
  <cols>
    <col min="1" max="1" width="42.1875" style="1" customWidth="1"/>
    <col min="2" max="2" width="13.6875" style="7" customWidth="1"/>
    <col min="3" max="3" width="18.8125" style="1" customWidth="1"/>
    <col min="4" max="4" width="14.1875" style="7" customWidth="1"/>
    <col min="5" max="5" width="18.3125" style="1" customWidth="1"/>
    <col min="6" max="6" width="13.6875" style="7" customWidth="1"/>
    <col min="7" max="7" width="17.5" style="1" customWidth="1"/>
    <col min="8" max="8" width="14" style="7" customWidth="1"/>
    <col min="9" max="9" width="17.5" style="1" customWidth="1"/>
    <col min="10" max="10" width="13.8125" style="7" customWidth="1"/>
    <col min="11" max="11" width="20" style="1" customWidth="1"/>
    <col min="12" max="12" width="13.5" style="7" customWidth="1"/>
    <col min="13" max="13" width="19.6875" style="1" customWidth="1"/>
    <col min="14" max="16384" width="10.8125" style="1"/>
  </cols>
  <sheetData>
    <row r="1" spans="1:13" x14ac:dyDescent="0.5">
      <c r="B1" s="8"/>
      <c r="C1" s="8"/>
      <c r="D1" s="8"/>
      <c r="E1" s="8"/>
      <c r="F1" s="8"/>
      <c r="H1" s="1"/>
      <c r="J1" s="1"/>
      <c r="L1" s="1"/>
    </row>
    <row r="2" spans="1:13" x14ac:dyDescent="0.5">
      <c r="B2" s="4" t="s">
        <v>33</v>
      </c>
      <c r="C2" s="3" t="s">
        <v>57</v>
      </c>
      <c r="D2" s="4" t="s">
        <v>33</v>
      </c>
      <c r="E2" s="3" t="s">
        <v>32</v>
      </c>
      <c r="F2" s="4" t="s">
        <v>33</v>
      </c>
      <c r="G2" s="3" t="s">
        <v>58</v>
      </c>
      <c r="H2" s="4" t="s">
        <v>33</v>
      </c>
      <c r="I2" s="3" t="s">
        <v>59</v>
      </c>
      <c r="J2" s="4" t="s">
        <v>33</v>
      </c>
      <c r="K2" s="3" t="s">
        <v>60</v>
      </c>
      <c r="L2" s="4" t="s">
        <v>33</v>
      </c>
      <c r="M2" s="3" t="s">
        <v>37</v>
      </c>
    </row>
    <row r="3" spans="1:13" x14ac:dyDescent="0.5">
      <c r="A3" s="1" t="s">
        <v>0</v>
      </c>
      <c r="B3" s="7">
        <v>146181.42487300001</v>
      </c>
      <c r="C3" s="1">
        <v>438544274619</v>
      </c>
      <c r="D3" s="7">
        <v>146059.26422800001</v>
      </c>
      <c r="E3" s="1">
        <v>584237056911</v>
      </c>
      <c r="F3" s="7">
        <v>146075.54160500001</v>
      </c>
      <c r="G3" s="1">
        <v>730377708026</v>
      </c>
      <c r="H3" s="7">
        <v>146140.94582299999</v>
      </c>
      <c r="I3" s="1">
        <v>876845674938</v>
      </c>
      <c r="J3" s="7">
        <v>146003.546443</v>
      </c>
      <c r="K3" s="1">
        <v>1022024825100</v>
      </c>
      <c r="L3" s="7">
        <v>145993.62463199999</v>
      </c>
      <c r="M3" s="1">
        <v>1167948997060</v>
      </c>
    </row>
    <row r="4" spans="1:13" x14ac:dyDescent="0.5">
      <c r="A4" s="1" t="s">
        <v>1</v>
      </c>
      <c r="B4" s="7">
        <v>13.572931666700001</v>
      </c>
      <c r="C4" s="1">
        <v>40718795</v>
      </c>
      <c r="D4" s="7">
        <v>12.402465375</v>
      </c>
      <c r="E4" s="1">
        <v>49609861.5</v>
      </c>
      <c r="F4" s="7">
        <v>18.753535899999999</v>
      </c>
      <c r="G4" s="1">
        <v>93767679.5</v>
      </c>
      <c r="H4" s="7">
        <v>16.893944250000001</v>
      </c>
      <c r="I4" s="1">
        <v>101363665.5</v>
      </c>
      <c r="J4" s="7">
        <v>15.266482142899999</v>
      </c>
      <c r="K4" s="1">
        <v>106865375</v>
      </c>
      <c r="L4" s="7">
        <v>13.591039500000001</v>
      </c>
      <c r="M4" s="1">
        <v>108728316</v>
      </c>
    </row>
    <row r="5" spans="1:13" x14ac:dyDescent="0.5">
      <c r="A5" s="1" t="s">
        <v>2</v>
      </c>
      <c r="B5" s="7">
        <v>4.9428536666699996</v>
      </c>
      <c r="C5" s="1">
        <v>14828561</v>
      </c>
      <c r="D5" s="7">
        <v>3.5765205</v>
      </c>
      <c r="E5" s="1">
        <v>14306082</v>
      </c>
      <c r="F5" s="7">
        <v>6.3283699000000002</v>
      </c>
      <c r="G5" s="1">
        <v>31641849.5</v>
      </c>
      <c r="H5" s="7">
        <v>5.6443484166699998</v>
      </c>
      <c r="I5" s="1">
        <v>33866090.5</v>
      </c>
      <c r="J5" s="7">
        <v>5.4943316428599998</v>
      </c>
      <c r="K5" s="1">
        <v>38460321.5</v>
      </c>
      <c r="L5" s="7">
        <v>4.5775798749999996</v>
      </c>
      <c r="M5" s="1">
        <v>36620639</v>
      </c>
    </row>
    <row r="6" spans="1:13" x14ac:dyDescent="0.5">
      <c r="A6" s="1" t="s">
        <v>16</v>
      </c>
      <c r="B6" s="7">
        <v>4.942374</v>
      </c>
      <c r="C6" s="1">
        <v>14827122</v>
      </c>
      <c r="D6" s="7">
        <v>3.5761076250000001</v>
      </c>
      <c r="E6" s="1">
        <v>14304430.5</v>
      </c>
      <c r="F6" s="7">
        <v>6.3279987000000002</v>
      </c>
      <c r="G6" s="1">
        <v>31639993.5</v>
      </c>
      <c r="H6" s="7">
        <v>5.6439327500000003</v>
      </c>
      <c r="I6" s="1">
        <v>33863596.5</v>
      </c>
      <c r="J6" s="7">
        <v>5.4938678571399997</v>
      </c>
      <c r="K6" s="1">
        <v>38457075</v>
      </c>
      <c r="L6" s="7">
        <v>4.5771398124999996</v>
      </c>
      <c r="M6" s="1">
        <v>36617118.5</v>
      </c>
    </row>
    <row r="8" spans="1:13" x14ac:dyDescent="0.5">
      <c r="A8" s="1" t="s">
        <v>0</v>
      </c>
      <c r="B8" s="7">
        <v>146640.87405300001</v>
      </c>
      <c r="C8" s="1">
        <v>439922622160</v>
      </c>
      <c r="D8" s="7">
        <v>145665.30964600001</v>
      </c>
      <c r="E8" s="1">
        <v>582661238582</v>
      </c>
      <c r="F8" s="7">
        <v>146553.30256700001</v>
      </c>
      <c r="G8" s="1">
        <v>732766512834</v>
      </c>
      <c r="H8" s="7">
        <v>146814.38376500001</v>
      </c>
      <c r="I8" s="1">
        <v>880886302590</v>
      </c>
      <c r="J8" s="7">
        <v>145874.70897899999</v>
      </c>
      <c r="K8" s="1">
        <v>1021122962850</v>
      </c>
      <c r="L8" s="7">
        <v>145940.75660399999</v>
      </c>
      <c r="M8" s="1">
        <v>1167526052840</v>
      </c>
    </row>
    <row r="9" spans="1:13" x14ac:dyDescent="0.5">
      <c r="A9" s="1" t="s">
        <v>17</v>
      </c>
      <c r="B9" s="7">
        <v>6.2216666666699998E-4</v>
      </c>
      <c r="C9" s="1">
        <v>1866.5</v>
      </c>
      <c r="D9" s="7">
        <v>4.2450000000000002E-4</v>
      </c>
      <c r="E9" s="1">
        <v>1698</v>
      </c>
      <c r="F9" s="7">
        <v>4.7189999999999998E-4</v>
      </c>
      <c r="G9" s="1">
        <v>2359.5</v>
      </c>
      <c r="H9" s="7">
        <v>4.6175833333299996E-3</v>
      </c>
      <c r="I9" s="1">
        <v>27705.5</v>
      </c>
      <c r="J9" s="7">
        <v>3.8642857142900001E-4</v>
      </c>
      <c r="K9" s="1">
        <v>2705</v>
      </c>
      <c r="L9" s="7">
        <v>4.8231249999999999E-4</v>
      </c>
      <c r="M9" s="1">
        <v>3858.5</v>
      </c>
    </row>
    <row r="10" spans="1:13" x14ac:dyDescent="0.5">
      <c r="A10" s="1" t="s">
        <v>18</v>
      </c>
      <c r="B10" s="7">
        <v>9.0000000000000002E-6</v>
      </c>
      <c r="C10" s="1">
        <v>27</v>
      </c>
      <c r="D10" s="7">
        <v>6.6250000000000001E-6</v>
      </c>
      <c r="E10" s="1">
        <v>26.5</v>
      </c>
      <c r="F10" s="7">
        <v>5.4E-6</v>
      </c>
      <c r="G10" s="1">
        <v>27</v>
      </c>
      <c r="H10" s="7">
        <v>5.0000000000000004E-6</v>
      </c>
      <c r="I10" s="1">
        <v>30</v>
      </c>
      <c r="J10" s="7">
        <v>4.2857142857100003E-6</v>
      </c>
      <c r="K10" s="1">
        <v>30</v>
      </c>
      <c r="L10" s="7">
        <v>3.3749999999999999E-6</v>
      </c>
      <c r="M10" s="1">
        <v>27</v>
      </c>
    </row>
    <row r="11" spans="1:13" x14ac:dyDescent="0.5">
      <c r="A11" s="1" t="s">
        <v>3</v>
      </c>
      <c r="B11" s="7">
        <v>46.293632333300003</v>
      </c>
      <c r="C11" s="1">
        <v>138880897</v>
      </c>
      <c r="D11" s="7">
        <v>46.321434875000001</v>
      </c>
      <c r="E11" s="1">
        <v>185285739.5</v>
      </c>
      <c r="F11" s="7">
        <v>46.417938300000003</v>
      </c>
      <c r="G11" s="1">
        <v>232089691.5</v>
      </c>
      <c r="H11" s="7">
        <v>46.2378935833</v>
      </c>
      <c r="I11" s="1">
        <v>277427361.5</v>
      </c>
      <c r="J11" s="7">
        <v>46.107139142900003</v>
      </c>
      <c r="K11" s="1">
        <v>322749974</v>
      </c>
      <c r="L11" s="7">
        <v>46.517503812500003</v>
      </c>
      <c r="M11" s="1">
        <v>372140030.5</v>
      </c>
    </row>
    <row r="13" spans="1:13" x14ac:dyDescent="0.5">
      <c r="A13" s="1" t="s">
        <v>0</v>
      </c>
      <c r="B13" s="7">
        <v>146972.33174699999</v>
      </c>
      <c r="C13" s="1">
        <v>440916995242</v>
      </c>
      <c r="D13" s="7">
        <v>144561.89834499999</v>
      </c>
      <c r="E13" s="1">
        <v>578247593380</v>
      </c>
      <c r="F13" s="7">
        <v>146043.54131199999</v>
      </c>
      <c r="G13" s="1">
        <v>730217706558</v>
      </c>
      <c r="H13" s="7">
        <v>146227.774404</v>
      </c>
      <c r="I13" s="1">
        <v>877366646424</v>
      </c>
      <c r="J13" s="7">
        <v>146148.53178300001</v>
      </c>
      <c r="K13" s="1">
        <v>1023039722480</v>
      </c>
      <c r="L13" s="7">
        <v>145790.089393</v>
      </c>
      <c r="M13" s="1">
        <v>1166320715140</v>
      </c>
    </row>
    <row r="14" spans="1:13" x14ac:dyDescent="0.5">
      <c r="A14" s="1" t="s">
        <v>4</v>
      </c>
      <c r="B14" s="7">
        <v>387.47520483300002</v>
      </c>
      <c r="C14" s="1">
        <v>1162425614.5</v>
      </c>
      <c r="D14" s="7">
        <v>313.17943187499998</v>
      </c>
      <c r="E14" s="1">
        <v>1252717727.5</v>
      </c>
      <c r="F14" s="7">
        <v>356.60112809999998</v>
      </c>
      <c r="G14" s="1">
        <v>1783005640.5</v>
      </c>
      <c r="H14" s="7">
        <v>402.82389000000001</v>
      </c>
      <c r="I14" s="1">
        <v>2416943340</v>
      </c>
      <c r="J14" s="7">
        <v>392.38054578600003</v>
      </c>
      <c r="K14" s="1">
        <v>2746663820.5</v>
      </c>
      <c r="L14" s="7">
        <v>366.09604124999998</v>
      </c>
      <c r="M14" s="1">
        <v>2928768330</v>
      </c>
    </row>
    <row r="15" spans="1:13" x14ac:dyDescent="0.5">
      <c r="A15" s="1" t="s">
        <v>34</v>
      </c>
      <c r="B15" s="7">
        <v>0</v>
      </c>
      <c r="C15" s="1">
        <v>0</v>
      </c>
      <c r="D15" s="7">
        <v>0</v>
      </c>
      <c r="E15" s="1">
        <v>0</v>
      </c>
      <c r="F15" s="7">
        <v>0</v>
      </c>
      <c r="G15" s="1">
        <v>0</v>
      </c>
      <c r="H15" s="7">
        <v>0</v>
      </c>
      <c r="I15" s="1">
        <v>0</v>
      </c>
      <c r="J15" s="7">
        <v>0</v>
      </c>
      <c r="K15" s="1">
        <v>0</v>
      </c>
      <c r="L15" s="7">
        <v>0</v>
      </c>
      <c r="M15" s="1">
        <v>0</v>
      </c>
    </row>
    <row r="16" spans="1:13" x14ac:dyDescent="0.5">
      <c r="A16" s="1" t="s">
        <v>14</v>
      </c>
      <c r="B16" s="7">
        <v>135934.611378</v>
      </c>
      <c r="C16" s="1">
        <v>407803834134</v>
      </c>
      <c r="D16" s="7">
        <v>133311.08370300001</v>
      </c>
      <c r="E16" s="1">
        <v>533244334811</v>
      </c>
      <c r="F16" s="7">
        <v>133776.78176899999</v>
      </c>
      <c r="G16" s="1">
        <v>668883908846</v>
      </c>
      <c r="H16" s="7">
        <v>134154.69336100001</v>
      </c>
      <c r="I16" s="1">
        <v>804928160169</v>
      </c>
      <c r="J16" s="7">
        <v>134195.23639599999</v>
      </c>
      <c r="K16" s="1">
        <v>939366654772</v>
      </c>
      <c r="L16" s="7">
        <v>133386.42149499999</v>
      </c>
      <c r="M16" s="1">
        <v>1067091371960</v>
      </c>
    </row>
    <row r="18" spans="1:13" x14ac:dyDescent="0.5">
      <c r="A18" s="1" t="s">
        <v>0</v>
      </c>
      <c r="B18" s="7">
        <v>146468.290748</v>
      </c>
      <c r="C18" s="1">
        <v>439404872245</v>
      </c>
      <c r="D18" s="7">
        <v>146007.207272</v>
      </c>
      <c r="E18" s="1">
        <v>584028829088</v>
      </c>
      <c r="F18" s="7">
        <v>146793.781445</v>
      </c>
      <c r="G18" s="1">
        <v>733968907226</v>
      </c>
      <c r="H18" s="7">
        <v>146526.015552</v>
      </c>
      <c r="I18" s="1">
        <v>879156093312</v>
      </c>
      <c r="J18" s="7">
        <v>146163.21470099999</v>
      </c>
      <c r="K18" s="1">
        <v>1023142502910</v>
      </c>
      <c r="L18" s="7">
        <v>146029.19568500001</v>
      </c>
      <c r="M18" s="1">
        <v>1168233565480</v>
      </c>
    </row>
    <row r="19" spans="1:13" x14ac:dyDescent="0.5">
      <c r="A19" s="1" t="s">
        <v>15</v>
      </c>
      <c r="B19" s="7">
        <v>24169.2723568</v>
      </c>
      <c r="C19" s="1">
        <v>72507817070.5</v>
      </c>
      <c r="D19" s="7">
        <v>23890.025096400001</v>
      </c>
      <c r="E19" s="1">
        <v>95560100385.5</v>
      </c>
      <c r="F19" s="7">
        <v>24279.1960588</v>
      </c>
      <c r="G19" s="1">
        <v>121395980294</v>
      </c>
      <c r="H19" s="7">
        <v>24211.656805800001</v>
      </c>
      <c r="I19" s="1">
        <v>145269940835</v>
      </c>
      <c r="J19" s="7">
        <v>24003.637663699999</v>
      </c>
      <c r="K19" s="1">
        <v>168025463646</v>
      </c>
      <c r="L19" s="7">
        <v>23964.339151100001</v>
      </c>
      <c r="M19" s="1">
        <v>191714713208</v>
      </c>
    </row>
    <row r="20" spans="1:13" x14ac:dyDescent="0.5">
      <c r="A20" s="1" t="s">
        <v>19</v>
      </c>
      <c r="B20" s="7">
        <v>29590.375867499999</v>
      </c>
      <c r="C20" s="1">
        <v>88771127602.5</v>
      </c>
      <c r="D20" s="7">
        <v>29326.274529300001</v>
      </c>
      <c r="E20" s="1">
        <v>117305098117</v>
      </c>
      <c r="F20" s="7">
        <v>29709.231503999999</v>
      </c>
      <c r="G20" s="1">
        <v>148546157520</v>
      </c>
      <c r="H20" s="7">
        <v>29647.935525699999</v>
      </c>
      <c r="I20" s="1">
        <v>177887613154</v>
      </c>
      <c r="J20" s="7">
        <v>29433.1877504</v>
      </c>
      <c r="K20" s="1">
        <v>206032314252</v>
      </c>
      <c r="L20" s="7">
        <v>29393.6968437</v>
      </c>
      <c r="M20" s="1">
        <v>235149574750</v>
      </c>
    </row>
    <row r="21" spans="1:13" x14ac:dyDescent="0.5">
      <c r="A21" s="1" t="s">
        <v>20</v>
      </c>
      <c r="B21" s="7">
        <v>37130.471285200001</v>
      </c>
      <c r="C21" s="1">
        <v>111391413856</v>
      </c>
      <c r="D21" s="7">
        <v>36872.224123100001</v>
      </c>
      <c r="E21" s="1">
        <v>147488896492</v>
      </c>
      <c r="F21" s="7">
        <v>37243.709031300001</v>
      </c>
      <c r="G21" s="1">
        <v>186218545156</v>
      </c>
      <c r="H21" s="7">
        <v>37185.833315099997</v>
      </c>
      <c r="I21" s="1">
        <v>223114999890</v>
      </c>
      <c r="J21" s="7">
        <v>36966.1178545</v>
      </c>
      <c r="K21" s="1">
        <v>258762824982</v>
      </c>
      <c r="L21" s="7">
        <v>36921.814270000003</v>
      </c>
      <c r="M21" s="1">
        <v>295374514160</v>
      </c>
    </row>
    <row r="23" spans="1:13" x14ac:dyDescent="0.5">
      <c r="A23" s="1" t="s">
        <v>0</v>
      </c>
      <c r="B23" s="7">
        <v>146576.13367400001</v>
      </c>
      <c r="C23" s="1">
        <v>439728401022</v>
      </c>
      <c r="D23" s="7">
        <v>146839.848065</v>
      </c>
      <c r="E23" s="1">
        <v>587359392261</v>
      </c>
      <c r="F23" s="7">
        <v>146205.40705099999</v>
      </c>
      <c r="G23" s="1">
        <v>731027035256</v>
      </c>
      <c r="H23" s="7">
        <v>145711.81626399999</v>
      </c>
      <c r="I23" s="1">
        <v>874270897586</v>
      </c>
      <c r="J23" s="7">
        <v>146610.60146100001</v>
      </c>
      <c r="K23" s="1">
        <v>1026274210230</v>
      </c>
      <c r="L23" s="7">
        <v>145948.06063200001</v>
      </c>
      <c r="M23" s="1">
        <v>1167584485050</v>
      </c>
    </row>
    <row r="24" spans="1:13" x14ac:dyDescent="0.5">
      <c r="A24" s="1" t="s">
        <v>21</v>
      </c>
      <c r="B24" s="7">
        <v>43826.757599700002</v>
      </c>
      <c r="C24" s="1">
        <v>131480272799</v>
      </c>
      <c r="D24" s="7">
        <v>44120.850101800002</v>
      </c>
      <c r="E24" s="1">
        <v>176483400407</v>
      </c>
      <c r="F24" s="7">
        <v>43758.919690000002</v>
      </c>
      <c r="G24" s="1">
        <v>218794598450</v>
      </c>
      <c r="H24" s="7">
        <v>43651.847816000001</v>
      </c>
      <c r="I24" s="1">
        <v>261911086896</v>
      </c>
      <c r="J24" s="7">
        <v>44058.508983400003</v>
      </c>
      <c r="K24" s="1">
        <v>308409562884</v>
      </c>
      <c r="L24" s="7">
        <v>43694.3472521</v>
      </c>
      <c r="M24" s="1">
        <v>349554778016</v>
      </c>
    </row>
    <row r="25" spans="1:13" x14ac:dyDescent="0.5">
      <c r="A25" s="1" t="s">
        <v>22</v>
      </c>
      <c r="B25" s="7">
        <v>29100.0028595</v>
      </c>
      <c r="C25" s="1">
        <v>87300008578.5</v>
      </c>
      <c r="D25" s="7">
        <v>29097.685120900001</v>
      </c>
      <c r="E25" s="1">
        <v>116390740484</v>
      </c>
      <c r="F25" s="7">
        <v>29097.079088099999</v>
      </c>
      <c r="G25" s="1">
        <v>145485395440</v>
      </c>
      <c r="H25" s="7">
        <v>29096.924922400001</v>
      </c>
      <c r="I25" s="1">
        <v>174581549534</v>
      </c>
      <c r="J25" s="7">
        <v>29097.5845004</v>
      </c>
      <c r="K25" s="1">
        <v>203683091502</v>
      </c>
      <c r="L25" s="7">
        <v>29096.1750416</v>
      </c>
      <c r="M25" s="1">
        <v>232769400333</v>
      </c>
    </row>
    <row r="26" spans="1:13" x14ac:dyDescent="0.5">
      <c r="A26" s="1" t="s">
        <v>23</v>
      </c>
      <c r="B26" s="7">
        <v>2.6166653333299998</v>
      </c>
      <c r="C26" s="1">
        <v>7849996</v>
      </c>
      <c r="D26" s="7">
        <v>2.3487407500000002</v>
      </c>
      <c r="E26" s="1">
        <v>9394963</v>
      </c>
      <c r="F26" s="7">
        <v>2.3921907999999998</v>
      </c>
      <c r="G26" s="1">
        <v>11960954</v>
      </c>
      <c r="H26" s="7">
        <v>2.4018541666700002</v>
      </c>
      <c r="I26" s="1">
        <v>14411125</v>
      </c>
      <c r="J26" s="7">
        <v>2.3736208571400002</v>
      </c>
      <c r="K26" s="1">
        <v>16615346</v>
      </c>
      <c r="L26" s="7">
        <v>2.3611301875000001</v>
      </c>
      <c r="M26" s="1">
        <v>18889041.5</v>
      </c>
    </row>
    <row r="28" spans="1:13" x14ac:dyDescent="0.5">
      <c r="A28" s="1" t="s">
        <v>0</v>
      </c>
      <c r="B28" s="7">
        <v>146059.86992600001</v>
      </c>
      <c r="C28" s="1">
        <v>438179609779</v>
      </c>
      <c r="D28" s="7">
        <v>146635.78678900001</v>
      </c>
      <c r="E28" s="1">
        <v>586543147158</v>
      </c>
      <c r="F28" s="7">
        <v>146670.416922</v>
      </c>
      <c r="G28" s="1">
        <v>733352084612</v>
      </c>
      <c r="H28" s="7">
        <v>146196.347178</v>
      </c>
      <c r="I28" s="1">
        <v>877178083068</v>
      </c>
      <c r="J28" s="7">
        <v>146424.76983100001</v>
      </c>
      <c r="K28" s="1">
        <v>1024973388820</v>
      </c>
      <c r="L28" s="7">
        <v>145769.41538600001</v>
      </c>
      <c r="M28" s="1">
        <v>1166155323090</v>
      </c>
    </row>
    <row r="29" spans="1:13" x14ac:dyDescent="0.5">
      <c r="A29" s="1" t="s">
        <v>6</v>
      </c>
      <c r="B29" s="7">
        <v>3.7899430000000001</v>
      </c>
      <c r="C29" s="1">
        <v>11369829</v>
      </c>
      <c r="D29" s="7">
        <v>3.7619820000000002</v>
      </c>
      <c r="E29" s="1">
        <v>15047928</v>
      </c>
      <c r="F29" s="7">
        <v>3.5705787</v>
      </c>
      <c r="G29" s="1">
        <v>17852893.5</v>
      </c>
      <c r="H29" s="7">
        <v>3.7371612500000002</v>
      </c>
      <c r="I29" s="1">
        <v>22422967.5</v>
      </c>
      <c r="J29" s="7">
        <v>3.6328233571399999</v>
      </c>
      <c r="K29" s="1">
        <v>25429763.5</v>
      </c>
      <c r="L29" s="7">
        <v>3.7245841875000001</v>
      </c>
      <c r="M29" s="1">
        <v>29796673.5</v>
      </c>
    </row>
    <row r="30" spans="1:13" x14ac:dyDescent="0.5">
      <c r="A30" s="1" t="s">
        <v>7</v>
      </c>
      <c r="B30" s="7">
        <v>2.5330816666699998</v>
      </c>
      <c r="C30" s="1">
        <v>7599245</v>
      </c>
      <c r="D30" s="7">
        <v>2.5597121249999999</v>
      </c>
      <c r="E30" s="1">
        <v>10238848.5</v>
      </c>
      <c r="F30" s="7">
        <v>2.4161153999999998</v>
      </c>
      <c r="G30" s="1">
        <v>12080577</v>
      </c>
      <c r="H30" s="7">
        <v>2.5828090833299999</v>
      </c>
      <c r="I30" s="1">
        <v>15496854.5</v>
      </c>
      <c r="J30" s="7">
        <v>2.5117483571400001</v>
      </c>
      <c r="K30" s="1">
        <v>17582238.5</v>
      </c>
      <c r="L30" s="7">
        <v>2.4255953125</v>
      </c>
      <c r="M30" s="1">
        <v>19404762.5</v>
      </c>
    </row>
    <row r="31" spans="1:13" x14ac:dyDescent="0.5">
      <c r="A31" s="1" t="s">
        <v>24</v>
      </c>
      <c r="B31" s="7">
        <v>1.3407163333300001</v>
      </c>
      <c r="C31" s="1">
        <v>4022149</v>
      </c>
      <c r="D31" s="7">
        <v>1.3606115000000001</v>
      </c>
      <c r="E31" s="1">
        <v>5442446</v>
      </c>
      <c r="F31" s="7">
        <v>1.2705799</v>
      </c>
      <c r="G31" s="1">
        <v>6352899.5</v>
      </c>
      <c r="H31" s="7">
        <v>1.37040241667</v>
      </c>
      <c r="I31" s="1">
        <v>8222414.5</v>
      </c>
      <c r="J31" s="7">
        <v>1.3367700714299999</v>
      </c>
      <c r="K31" s="1">
        <v>9357390.5</v>
      </c>
      <c r="L31" s="7">
        <v>1.2823309375</v>
      </c>
      <c r="M31" s="1">
        <v>10258647.5</v>
      </c>
    </row>
    <row r="33" spans="1:13" x14ac:dyDescent="0.5">
      <c r="A33" s="1" t="s">
        <v>0</v>
      </c>
      <c r="B33" s="7">
        <v>146310.581538</v>
      </c>
      <c r="C33" s="1">
        <v>438931744615</v>
      </c>
      <c r="D33" s="7">
        <v>145908.716652</v>
      </c>
      <c r="E33" s="1">
        <v>583634866610</v>
      </c>
      <c r="F33" s="7">
        <v>146010.20239600001</v>
      </c>
      <c r="G33" s="1">
        <v>730051011978</v>
      </c>
      <c r="H33" s="7">
        <v>146233.83835199999</v>
      </c>
      <c r="I33" s="1">
        <v>877403030115</v>
      </c>
      <c r="J33" s="7">
        <v>145980.47322399999</v>
      </c>
      <c r="K33" s="1">
        <v>1021863312570</v>
      </c>
      <c r="L33" s="7">
        <v>146499.444494</v>
      </c>
      <c r="M33" s="1">
        <v>1171995555950</v>
      </c>
    </row>
    <row r="34" spans="1:13" x14ac:dyDescent="0.5">
      <c r="A34" s="1" t="s">
        <v>25</v>
      </c>
      <c r="B34" s="7">
        <v>1.17737916667</v>
      </c>
      <c r="C34" s="1">
        <v>3532137.5</v>
      </c>
      <c r="D34" s="7">
        <v>1.1704738750000001</v>
      </c>
      <c r="E34" s="1">
        <v>4681895.5</v>
      </c>
      <c r="F34" s="7">
        <v>1.1846460999999999</v>
      </c>
      <c r="G34" s="1">
        <v>5923230.5</v>
      </c>
      <c r="H34" s="7">
        <v>1.17001983333</v>
      </c>
      <c r="I34" s="1">
        <v>7020119</v>
      </c>
      <c r="J34" s="7">
        <v>1.18892107143</v>
      </c>
      <c r="K34" s="1">
        <v>8322447.5</v>
      </c>
      <c r="L34" s="7">
        <v>1.1782068125</v>
      </c>
      <c r="M34" s="1">
        <v>9425654.5</v>
      </c>
    </row>
    <row r="35" spans="1:13" x14ac:dyDescent="0.5">
      <c r="A35" s="1" t="s">
        <v>26</v>
      </c>
      <c r="B35" s="7">
        <v>9.0000000000000002E-6</v>
      </c>
      <c r="C35" s="1">
        <v>27</v>
      </c>
      <c r="D35" s="7">
        <v>6.7499999999999997E-6</v>
      </c>
      <c r="E35" s="1">
        <v>27</v>
      </c>
      <c r="F35" s="7">
        <v>5.4E-6</v>
      </c>
      <c r="G35" s="1">
        <v>27</v>
      </c>
      <c r="H35" s="7">
        <v>4.5000000000000001E-6</v>
      </c>
      <c r="I35" s="1">
        <v>27</v>
      </c>
      <c r="J35" s="7">
        <v>4.2857142857100003E-6</v>
      </c>
      <c r="K35" s="1">
        <v>30</v>
      </c>
      <c r="L35" s="7">
        <v>3.3749999999999999E-6</v>
      </c>
      <c r="M35" s="1">
        <v>27</v>
      </c>
    </row>
    <row r="36" spans="1:13" x14ac:dyDescent="0.5">
      <c r="A36" s="1" t="s">
        <v>8</v>
      </c>
      <c r="B36" s="7">
        <v>2267.5156136700002</v>
      </c>
      <c r="C36" s="1">
        <v>6802546841</v>
      </c>
      <c r="D36" s="7">
        <v>2265.35840788</v>
      </c>
      <c r="E36" s="1">
        <v>9061433631.5</v>
      </c>
      <c r="F36" s="7">
        <v>2264.1965108999998</v>
      </c>
      <c r="G36" s="1">
        <v>11320982554.5</v>
      </c>
      <c r="H36" s="7">
        <v>2263.35941658</v>
      </c>
      <c r="I36" s="1">
        <v>13580156499.5</v>
      </c>
      <c r="J36" s="7">
        <v>2265.6197614299999</v>
      </c>
      <c r="K36" s="1">
        <v>15859338330</v>
      </c>
      <c r="L36" s="7">
        <v>2263.3466252500002</v>
      </c>
      <c r="M36" s="1">
        <v>18106773002</v>
      </c>
    </row>
    <row r="38" spans="1:13" x14ac:dyDescent="0.5">
      <c r="A38" s="1" t="s">
        <v>0</v>
      </c>
      <c r="B38" s="7">
        <v>146143.478046</v>
      </c>
      <c r="C38" s="1">
        <v>438430434138</v>
      </c>
      <c r="D38" s="7">
        <v>145953.00098499999</v>
      </c>
      <c r="E38" s="1">
        <v>583812003940</v>
      </c>
      <c r="F38" s="7">
        <v>145888.81652699999</v>
      </c>
      <c r="G38" s="1">
        <v>729444082636</v>
      </c>
      <c r="H38" s="7">
        <v>146839.52203699999</v>
      </c>
      <c r="I38" s="1">
        <v>881037132221</v>
      </c>
      <c r="J38" s="7">
        <v>146180.68334600001</v>
      </c>
      <c r="K38" s="1">
        <v>1023264783420</v>
      </c>
      <c r="L38" s="7">
        <v>146075.785458</v>
      </c>
      <c r="M38" s="1">
        <v>1168606283660</v>
      </c>
    </row>
    <row r="39" spans="1:13" x14ac:dyDescent="0.5">
      <c r="A39" s="1" t="s">
        <v>5</v>
      </c>
      <c r="B39" s="7">
        <v>223.89510016700001</v>
      </c>
      <c r="C39" s="1">
        <v>671685300.5</v>
      </c>
      <c r="D39" s="7">
        <v>227.346839625</v>
      </c>
      <c r="E39" s="1">
        <v>909387358.5</v>
      </c>
      <c r="F39" s="7">
        <v>234.06007930000001</v>
      </c>
      <c r="G39" s="1">
        <v>1170300396.5</v>
      </c>
      <c r="H39" s="7">
        <v>236.408364917</v>
      </c>
      <c r="I39" s="1">
        <v>1418450189.5</v>
      </c>
      <c r="J39" s="7">
        <v>231.66631185700001</v>
      </c>
      <c r="K39" s="1">
        <v>1621664183</v>
      </c>
      <c r="L39" s="7">
        <v>228.22401475000001</v>
      </c>
      <c r="M39" s="1">
        <v>1825792118</v>
      </c>
    </row>
    <row r="40" spans="1:13" x14ac:dyDescent="0.5">
      <c r="A40" s="1" t="s">
        <v>35</v>
      </c>
      <c r="B40" s="7">
        <v>6.7365181666699998</v>
      </c>
      <c r="C40" s="1">
        <v>20209554.5</v>
      </c>
      <c r="D40" s="7">
        <v>7.0341620000000002</v>
      </c>
      <c r="E40" s="1">
        <v>28136648</v>
      </c>
      <c r="F40" s="7">
        <v>7.6592061999999999</v>
      </c>
      <c r="G40" s="1">
        <v>38296031</v>
      </c>
      <c r="H40" s="7">
        <v>7.4174567500000004</v>
      </c>
      <c r="I40" s="1">
        <v>44504740.5</v>
      </c>
      <c r="J40" s="7">
        <v>7.1745176428599997</v>
      </c>
      <c r="K40" s="1">
        <v>50221623.5</v>
      </c>
      <c r="L40" s="7">
        <v>6.6600976875000004</v>
      </c>
      <c r="M40" s="1">
        <v>53280781.5</v>
      </c>
    </row>
    <row r="41" spans="1:13" x14ac:dyDescent="0.5">
      <c r="A41" s="1" t="s">
        <v>10</v>
      </c>
      <c r="B41" s="7">
        <v>0.19518566666699999</v>
      </c>
      <c r="C41" s="1">
        <v>585557</v>
      </c>
      <c r="D41" s="7">
        <v>0.21201349999999999</v>
      </c>
      <c r="E41" s="1">
        <v>848054</v>
      </c>
      <c r="F41" s="7">
        <v>0.19432389999999999</v>
      </c>
      <c r="G41" s="1">
        <v>971619.5</v>
      </c>
      <c r="H41" s="7">
        <v>0.20175316666699999</v>
      </c>
      <c r="I41" s="1">
        <v>1210519</v>
      </c>
      <c r="J41" s="7">
        <v>0.206312</v>
      </c>
      <c r="K41" s="1">
        <v>1444184</v>
      </c>
      <c r="L41" s="7">
        <v>0.199364875</v>
      </c>
      <c r="M41" s="1">
        <v>1594919</v>
      </c>
    </row>
    <row r="43" spans="1:13" x14ac:dyDescent="0.5">
      <c r="A43" s="1" t="s">
        <v>0</v>
      </c>
      <c r="B43" s="7">
        <v>146783.14275999999</v>
      </c>
      <c r="C43" s="1">
        <v>440349428280</v>
      </c>
      <c r="D43" s="7">
        <v>145996.92498899999</v>
      </c>
      <c r="E43" s="1">
        <v>583987699958</v>
      </c>
      <c r="F43" s="7">
        <v>145753.48465599999</v>
      </c>
      <c r="G43" s="1">
        <v>728767423280</v>
      </c>
      <c r="H43" s="7">
        <v>146032.11056900001</v>
      </c>
      <c r="I43" s="1">
        <v>876192663414</v>
      </c>
      <c r="J43" s="7">
        <v>146281.548094</v>
      </c>
      <c r="K43" s="1">
        <v>1023970836660</v>
      </c>
      <c r="L43" s="7">
        <v>146010.24333200001</v>
      </c>
      <c r="M43" s="1">
        <v>1168081946660</v>
      </c>
    </row>
    <row r="44" spans="1:13" x14ac:dyDescent="0.5">
      <c r="A44" s="1" t="s">
        <v>11</v>
      </c>
      <c r="B44" s="7">
        <v>2.38021666667E-2</v>
      </c>
      <c r="C44" s="1">
        <v>71406.5</v>
      </c>
      <c r="D44" s="7">
        <v>2.90785E-2</v>
      </c>
      <c r="E44" s="1">
        <v>116314</v>
      </c>
      <c r="F44" s="7">
        <v>2.3184900000000001E-2</v>
      </c>
      <c r="G44" s="1">
        <v>115924.5</v>
      </c>
      <c r="H44" s="7">
        <v>3.9622583333300002E-2</v>
      </c>
      <c r="I44" s="1">
        <v>237735.5</v>
      </c>
      <c r="J44" s="7">
        <v>2.6554928571399999E-2</v>
      </c>
      <c r="K44" s="1">
        <v>185884.5</v>
      </c>
      <c r="L44" s="7">
        <v>4.4104499999999998E-2</v>
      </c>
      <c r="M44" s="1">
        <v>352836</v>
      </c>
    </row>
    <row r="45" spans="1:13" x14ac:dyDescent="0.5">
      <c r="A45" s="1" t="s">
        <v>27</v>
      </c>
      <c r="B45" s="7">
        <v>2.3795833333300001E-2</v>
      </c>
      <c r="C45" s="1">
        <v>71387.5</v>
      </c>
      <c r="D45" s="7">
        <v>2.9075375000000001E-2</v>
      </c>
      <c r="E45" s="1">
        <v>116301.5</v>
      </c>
      <c r="F45" s="7">
        <v>2.3182299999999999E-2</v>
      </c>
      <c r="G45" s="1">
        <v>115911.5</v>
      </c>
      <c r="H45" s="7">
        <v>3.9619583333299999E-2</v>
      </c>
      <c r="I45" s="1">
        <v>237717.5</v>
      </c>
      <c r="J45" s="7">
        <v>2.65527142857E-2</v>
      </c>
      <c r="K45" s="1">
        <v>185869</v>
      </c>
      <c r="L45" s="7">
        <v>4.4101874999999999E-2</v>
      </c>
      <c r="M45" s="1">
        <v>352815</v>
      </c>
    </row>
    <row r="46" spans="1:13" x14ac:dyDescent="0.5">
      <c r="A46" s="1" t="s">
        <v>28</v>
      </c>
      <c r="B46" s="7">
        <v>1.5666666666699999E-5</v>
      </c>
      <c r="C46" s="1">
        <v>47</v>
      </c>
      <c r="D46" s="7">
        <v>1.0125E-5</v>
      </c>
      <c r="E46" s="1">
        <v>40.5</v>
      </c>
      <c r="F46" s="7">
        <v>8.1999999999999994E-6</v>
      </c>
      <c r="G46" s="1">
        <v>41</v>
      </c>
      <c r="H46" s="7">
        <v>8.2500000000000006E-6</v>
      </c>
      <c r="I46" s="1">
        <v>49.5</v>
      </c>
      <c r="J46" s="7">
        <v>6.6428571428600003E-6</v>
      </c>
      <c r="K46" s="1">
        <v>46.5</v>
      </c>
      <c r="L46" s="7">
        <v>6.9375000000000001E-6</v>
      </c>
      <c r="M46" s="1">
        <v>55.5</v>
      </c>
    </row>
    <row r="48" spans="1:13" x14ac:dyDescent="0.5">
      <c r="A48" s="1" t="s">
        <v>0</v>
      </c>
      <c r="B48" s="7">
        <v>146516.835043</v>
      </c>
      <c r="C48" s="1">
        <v>439550505128</v>
      </c>
      <c r="D48" s="7">
        <v>146006.95032999999</v>
      </c>
      <c r="E48" s="1">
        <v>584027801320</v>
      </c>
      <c r="F48" s="7">
        <v>146741.38931599999</v>
      </c>
      <c r="G48" s="1">
        <v>733706946582</v>
      </c>
      <c r="H48" s="7">
        <v>146564.02056800001</v>
      </c>
      <c r="I48" s="1">
        <v>879384123407</v>
      </c>
      <c r="J48" s="7">
        <v>145979.57366200001</v>
      </c>
      <c r="K48" s="1">
        <v>1021857015630</v>
      </c>
      <c r="L48" s="7">
        <v>146702.326329</v>
      </c>
      <c r="M48" s="1">
        <v>1173618610630</v>
      </c>
    </row>
    <row r="49" spans="1:13" x14ac:dyDescent="0.5">
      <c r="A49" s="1" t="s">
        <v>29</v>
      </c>
      <c r="B49" s="7">
        <v>9.0000000000000002E-6</v>
      </c>
      <c r="C49" s="1">
        <v>27</v>
      </c>
      <c r="D49" s="7">
        <v>6.7499999999999997E-6</v>
      </c>
      <c r="E49" s="1">
        <v>27</v>
      </c>
      <c r="F49" s="7">
        <v>6.0000000000000002E-6</v>
      </c>
      <c r="G49" s="1">
        <v>30</v>
      </c>
      <c r="H49" s="7">
        <v>4.5000000000000001E-6</v>
      </c>
      <c r="I49" s="1">
        <v>27</v>
      </c>
      <c r="J49" s="7">
        <v>3.85714285714E-6</v>
      </c>
      <c r="K49" s="1">
        <v>27</v>
      </c>
      <c r="L49" s="7">
        <v>3.7500000000000001E-6</v>
      </c>
      <c r="M49" s="1">
        <v>30</v>
      </c>
    </row>
    <row r="50" spans="1:13" x14ac:dyDescent="0.5">
      <c r="A50" s="1" t="s">
        <v>12</v>
      </c>
      <c r="B50" s="7">
        <v>509.07010200000002</v>
      </c>
      <c r="C50" s="1">
        <v>1527210306</v>
      </c>
      <c r="D50" s="7">
        <v>508.92242487499999</v>
      </c>
      <c r="E50" s="1">
        <v>2035689699.5</v>
      </c>
      <c r="F50" s="7">
        <v>505.96534129999998</v>
      </c>
      <c r="G50" s="1">
        <v>2529826706.5</v>
      </c>
      <c r="H50" s="7">
        <v>506.57185099999998</v>
      </c>
      <c r="I50" s="1">
        <v>3039431106</v>
      </c>
      <c r="J50" s="7">
        <v>510.52002750000003</v>
      </c>
      <c r="K50" s="1">
        <v>3573640192.5</v>
      </c>
      <c r="L50" s="7">
        <v>506.36459031300001</v>
      </c>
      <c r="M50" s="1">
        <v>4050916722.5</v>
      </c>
    </row>
    <row r="51" spans="1:13" x14ac:dyDescent="0.5">
      <c r="A51" s="1" t="s">
        <v>9</v>
      </c>
      <c r="B51" s="7">
        <v>9.9818478333300007</v>
      </c>
      <c r="C51" s="1">
        <v>29945543.5</v>
      </c>
      <c r="D51" s="7">
        <v>9.9706499999999991</v>
      </c>
      <c r="E51" s="1">
        <v>39882600</v>
      </c>
      <c r="F51" s="7">
        <v>9.8802515</v>
      </c>
      <c r="G51" s="1">
        <v>49401257.5</v>
      </c>
      <c r="H51" s="7">
        <v>9.4958646666700002</v>
      </c>
      <c r="I51" s="1">
        <v>56975188</v>
      </c>
      <c r="J51" s="7">
        <v>9.2645859999999995</v>
      </c>
      <c r="K51" s="1">
        <v>64852102</v>
      </c>
      <c r="L51" s="7">
        <v>9.3467985000000002</v>
      </c>
      <c r="M51" s="1">
        <v>74774388</v>
      </c>
    </row>
    <row r="53" spans="1:13" x14ac:dyDescent="0.5">
      <c r="A53" s="1" t="s">
        <v>0</v>
      </c>
      <c r="B53" s="7">
        <v>146359.45187200001</v>
      </c>
      <c r="C53" s="1">
        <v>439078355616</v>
      </c>
      <c r="D53" s="7">
        <v>146622.47189799999</v>
      </c>
      <c r="E53" s="1">
        <v>586489887594</v>
      </c>
      <c r="F53" s="7">
        <v>146661.86211799999</v>
      </c>
      <c r="G53" s="1">
        <v>733309310592</v>
      </c>
      <c r="H53" s="7">
        <v>146058.586129</v>
      </c>
      <c r="I53" s="1">
        <v>876351516772</v>
      </c>
      <c r="J53" s="7">
        <v>146098.106053</v>
      </c>
      <c r="K53" s="1">
        <v>1022686742370</v>
      </c>
      <c r="L53" s="7">
        <v>146013.80974299999</v>
      </c>
      <c r="M53" s="1">
        <v>1168110477950</v>
      </c>
    </row>
    <row r="54" spans="1:13" x14ac:dyDescent="0.5">
      <c r="A54" s="1" t="s">
        <v>36</v>
      </c>
      <c r="B54" s="7">
        <v>7.9116666666699999E-3</v>
      </c>
      <c r="C54" s="1">
        <v>23735</v>
      </c>
      <c r="D54" s="7">
        <v>6.3603749999999997E-3</v>
      </c>
      <c r="E54" s="1">
        <v>25441.5</v>
      </c>
      <c r="F54" s="7">
        <v>5.705E-3</v>
      </c>
      <c r="G54" s="1">
        <v>28525</v>
      </c>
      <c r="H54" s="7">
        <v>6.1339166666700001E-3</v>
      </c>
      <c r="I54" s="1">
        <v>36803.5</v>
      </c>
      <c r="J54" s="7">
        <v>5.3766428571399997E-3</v>
      </c>
      <c r="K54" s="1">
        <v>37636.5</v>
      </c>
      <c r="L54" s="7">
        <v>4.7904999999999996E-3</v>
      </c>
      <c r="M54" s="1">
        <v>38324</v>
      </c>
    </row>
    <row r="55" spans="1:13" x14ac:dyDescent="0.5">
      <c r="A55" s="1" t="s">
        <v>30</v>
      </c>
      <c r="B55" s="7">
        <v>102472.288386</v>
      </c>
      <c r="C55" s="1">
        <v>307416865159</v>
      </c>
      <c r="D55" s="7">
        <v>102607.84291599999</v>
      </c>
      <c r="E55" s="1">
        <v>410431371663</v>
      </c>
      <c r="F55" s="7">
        <v>102603.051336</v>
      </c>
      <c r="G55" s="1">
        <v>513015256679</v>
      </c>
      <c r="H55" s="7">
        <v>102420.685388</v>
      </c>
      <c r="I55" s="1">
        <v>614524112326</v>
      </c>
      <c r="J55" s="7">
        <v>102408.860915</v>
      </c>
      <c r="K55" s="1">
        <v>716862026408</v>
      </c>
      <c r="L55" s="7">
        <v>102452.337214</v>
      </c>
      <c r="M55" s="1">
        <v>819618697713</v>
      </c>
    </row>
    <row r="56" spans="1:13" x14ac:dyDescent="0.5">
      <c r="A56" s="1" t="s">
        <v>31</v>
      </c>
      <c r="B56" s="7">
        <v>12278.535944699999</v>
      </c>
      <c r="C56" s="1">
        <v>36835607834</v>
      </c>
      <c r="D56" s="7">
        <v>12361.797892799999</v>
      </c>
      <c r="E56" s="1">
        <v>49447191571</v>
      </c>
      <c r="F56" s="7">
        <v>12310.0331494</v>
      </c>
      <c r="G56" s="1">
        <v>61550165747</v>
      </c>
      <c r="H56" s="7">
        <v>12469.3731646</v>
      </c>
      <c r="I56" s="1">
        <v>74816238987.5</v>
      </c>
      <c r="J56" s="7">
        <v>12305.3509964</v>
      </c>
      <c r="K56" s="1">
        <v>86137456975</v>
      </c>
      <c r="L56" s="7">
        <v>12505.1798026</v>
      </c>
      <c r="M56" s="1">
        <v>100041438420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A4" sqref="A4"/>
    </sheetView>
  </sheetViews>
  <sheetFormatPr defaultColWidth="11" defaultRowHeight="15.7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parallelism2</vt:lpstr>
      <vt:lpstr>parallelism</vt:lpstr>
      <vt:lpstr>final 1GB various db sizes</vt:lpstr>
      <vt:lpstr>final 1GB reconnect</vt:lpstr>
      <vt:lpstr>final 1GB</vt:lpstr>
      <vt:lpstr>1GB</vt:lpstr>
      <vt:lpstr>alignment test</vt:lpstr>
      <vt:lpstr>LR</vt:lpstr>
      <vt:lpstr>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2019-01-08T04:04:30Z</dcterms:modified>
</cp:coreProperties>
</file>