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920" yWindow="460" windowWidth="24680" windowHeight="15540" tabRatio="500" activeTab="1"/>
  </bookViews>
  <sheets>
    <sheet name="1GB" sheetId="2" r:id="rId1"/>
    <sheet name="alignment test" sheetId="8" r:id="rId2"/>
    <sheet name="LR" sheetId="7" r:id="rId3"/>
    <sheet name="Methodology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9" i="8"/>
  <c r="J10" i="8"/>
  <c r="J11" i="8"/>
  <c r="J12" i="8"/>
  <c r="I4" i="8"/>
  <c r="I5" i="8"/>
  <c r="I6" i="8"/>
  <c r="I7" i="8"/>
  <c r="I9" i="8"/>
  <c r="I10" i="8"/>
  <c r="I11" i="8"/>
  <c r="I12" i="8"/>
  <c r="C68" i="2"/>
  <c r="D68" i="2"/>
  <c r="E68" i="2"/>
  <c r="F68" i="2"/>
  <c r="G68" i="2"/>
  <c r="B68" i="2"/>
  <c r="C67" i="2"/>
  <c r="D67" i="2"/>
  <c r="E67" i="2"/>
  <c r="F67" i="2"/>
  <c r="G67" i="2"/>
  <c r="B67" i="2"/>
  <c r="C66" i="2"/>
  <c r="D66" i="2"/>
  <c r="E66" i="2"/>
  <c r="F66" i="2"/>
  <c r="G66" i="2"/>
  <c r="B66" i="2"/>
  <c r="C65" i="2"/>
  <c r="D65" i="2"/>
  <c r="E65" i="2"/>
  <c r="F65" i="2"/>
  <c r="G65" i="2"/>
  <c r="B65" i="2"/>
  <c r="C64" i="2"/>
  <c r="D64" i="2"/>
  <c r="E64" i="2"/>
  <c r="F64" i="2"/>
  <c r="G64" i="2"/>
  <c r="B64" i="2"/>
  <c r="C70" i="2"/>
  <c r="C71" i="2"/>
  <c r="C72" i="2"/>
  <c r="C73" i="2"/>
  <c r="C74" i="2"/>
  <c r="C75" i="2"/>
  <c r="C76" i="2"/>
  <c r="D70" i="2"/>
  <c r="D71" i="2"/>
  <c r="D72" i="2"/>
  <c r="D73" i="2"/>
  <c r="D74" i="2"/>
  <c r="D75" i="2"/>
  <c r="D76" i="2"/>
  <c r="E70" i="2"/>
  <c r="E71" i="2"/>
  <c r="E72" i="2"/>
  <c r="E73" i="2"/>
  <c r="E74" i="2"/>
  <c r="E75" i="2"/>
  <c r="E76" i="2"/>
  <c r="F70" i="2"/>
  <c r="F71" i="2"/>
  <c r="F72" i="2"/>
  <c r="F73" i="2"/>
  <c r="F74" i="2"/>
  <c r="F75" i="2"/>
  <c r="F76" i="2"/>
  <c r="G70" i="2"/>
  <c r="G71" i="2"/>
  <c r="G72" i="2"/>
  <c r="G73" i="2"/>
  <c r="G74" i="2"/>
  <c r="G75" i="2"/>
  <c r="G76" i="2"/>
  <c r="B70" i="2"/>
  <c r="B71" i="2"/>
  <c r="B72" i="2"/>
  <c r="B73" i="2"/>
  <c r="B74" i="2"/>
  <c r="B75" i="2"/>
  <c r="B76" i="2"/>
  <c r="B61" i="2"/>
  <c r="C63" i="2"/>
  <c r="D63" i="2"/>
  <c r="E63" i="2"/>
  <c r="F63" i="2"/>
  <c r="G63" i="2"/>
  <c r="B63" i="2"/>
  <c r="C62" i="2"/>
  <c r="D62" i="2"/>
  <c r="E62" i="2"/>
  <c r="F62" i="2"/>
  <c r="G62" i="2"/>
  <c r="B62" i="2"/>
  <c r="C61" i="2"/>
  <c r="D61" i="2"/>
  <c r="E61" i="2"/>
  <c r="F61" i="2"/>
  <c r="G61" i="2"/>
</calcChain>
</file>

<file path=xl/sharedStrings.xml><?xml version="1.0" encoding="utf-8"?>
<sst xmlns="http://schemas.openxmlformats.org/spreadsheetml/2006/main" count="160" uniqueCount="72">
  <si>
    <t>CPU_CLK_UNHALTED.THREAD_P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</si>
  <si>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</si>
  <si>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</si>
  <si>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</si>
  <si>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</si>
  <si>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</si>
  <si>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</si>
  <si>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</si>
  <si>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</si>
  <si>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</si>
  <si>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</si>
  <si>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</si>
  <si>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</si>
  <si>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base_usr</t>
  </si>
  <si>
    <t>IDQ_UOPS_NOT_DELIVERED.CORE</t>
  </si>
  <si>
    <t>IDQ_UOPS_NOT_DELIVERED.CORE,cmask=4</t>
  </si>
  <si>
    <t>ITLB_MISSES.WALK_COMPLETED_4K</t>
  </si>
  <si>
    <t>ITLB_MISSES.WALK_COMPLETED_2M_4M</t>
  </si>
  <si>
    <t>ITLB_MISSES.WALK_COMPLETED_1G</t>
  </si>
  <si>
    <t>IDQ_UOPS_NOT_DELIVERED.CORE,cmask=3</t>
  </si>
  <si>
    <t>IDQ_UOPS_NOT_DELIVERED.CORE,cmask=2</t>
  </si>
  <si>
    <t>IDQ_UOPS_NOT_DELIVERED.CORE,cmask=1</t>
  </si>
  <si>
    <t>MEM_UOPS_RETIRED.ALL_LOADS</t>
  </si>
  <si>
    <t>MEM_UOPS_RETIRED.STLB_MISS_LOADS</t>
  </si>
  <si>
    <t>DTLB_LOAD_MISSES.WALK_COMPLETED_4K</t>
  </si>
  <si>
    <t>DTLB_LOAD_MISSES.WALK_COMPLETED_2M_4M</t>
  </si>
  <si>
    <t>DTLB_LOAD_MISSES.WALK_COMPLETED_1G</t>
  </si>
  <si>
    <t>DTLB_STORE_MISSES.WALK_COMPLETED_4K</t>
  </si>
  <si>
    <t>DTLB_STORE_MISSES.WALK_COMPLETED_2M_4M</t>
  </si>
  <si>
    <t>DTLB_STORE_MISSES.WALK_COMPLETED_1G</t>
  </si>
  <si>
    <t>IDQ_UOPS_NOT_DELIVERED.CORE,cmask=1,inv</t>
  </si>
  <si>
    <t>RESOURCE_STALLS.ANY</t>
  </si>
  <si>
    <t>total (4000000)</t>
  </si>
  <si>
    <t>per transaction</t>
  </si>
  <si>
    <t>ITLB_MISSES.WALK_PENDING,cmask=2</t>
  </si>
  <si>
    <t>DTLB_LOAD_MISSES.WALK_PENDING,cmask=2</t>
  </si>
  <si>
    <t>DTLB_STORE_MISSES.WALK_PENDING,cmask=2</t>
  </si>
  <si>
    <t>total (8000000)</t>
  </si>
  <si>
    <t>shm_phys base_usr</t>
  </si>
  <si>
    <t>shm_phys base_usr dd(postgres, libcrypto)</t>
  </si>
  <si>
    <t>1G median</t>
  </si>
  <si>
    <t>Calculations</t>
  </si>
  <si>
    <t># ITLB misses = ITLB_MISSES.STLB_HIT + ITLB_MISSES.MISS_CAUSES_A_WALK</t>
  </si>
  <si>
    <t># load DTLB misses = DTLB_LOAD_MISSES.STLB_HIT + DTLB_LOAD_MISSES.MISS_CAUSES_A_WALK</t>
  </si>
  <si>
    <t># store DTLB misses = DTLB_STORE_MISSES.STLB_HIT + DTLB_STORE_MISSES.MISS_CAUSES_A_WALK</t>
  </si>
  <si>
    <t># cycles 0 uop delivered = IDQ_UOPS_NOT_DELIVERED.CORE,cmask=4</t>
  </si>
  <si>
    <t># cycles 1 uop delivered = IDQ_UOPS_NOT_DELIVERED.CORE,cmask=3 - IDQ_UOPS_NOT_DELIVERED.CORE,cmask=4</t>
  </si>
  <si>
    <t># cycles 2 uops delivered = IDQ_UOPS_NOT_DELIVERED.CORE,cmask=2 - IDQ_UOPS_NOT_DELIVERED.CORE,cmask=3</t>
  </si>
  <si>
    <t># cycles 3 uops delivered = IDQ_UOPS_NOT_DELIVERED.CORE,cmask=1 - IDQ_UOPS_NOT_DELIVERED.CORE,cmask=2</t>
  </si>
  <si>
    <t># cycles 4 uops delivered = IDQ_UOPS_NOT_DELIVERED.CORE,cmask=1,inv - RESOURCE_STALLS.ANY</t>
  </si>
  <si>
    <t xml:space="preserve"># cycles backend blocked uop delivery =  RESOURCE_STALLS.ANY </t>
  </si>
  <si>
    <t># cycles * uops delivered + # cycles backend blocking frontend</t>
  </si>
  <si>
    <t># ITLB misses / # * DTLB misses</t>
  </si>
  <si>
    <t>ITLB_MISSES.STLB_HIT / DTLB_*_MISSES.STLB_HIT</t>
  </si>
  <si>
    <t># store DTLB misses / # load DTLB misses</t>
  </si>
  <si>
    <t>itlb 2M walk / itlb 4K walk</t>
  </si>
  <si>
    <t>load dtlb 2M walk / load dtlb 4K walk</t>
  </si>
  <si>
    <t>total (3000000)</t>
  </si>
  <si>
    <t>total (5000000)</t>
  </si>
  <si>
    <t>total (6000000)</t>
  </si>
  <si>
    <t>total (7000000)</t>
  </si>
  <si>
    <t>force/base</t>
  </si>
  <si>
    <t>shared/base</t>
  </si>
  <si>
    <t>Ms_L</t>
  </si>
  <si>
    <t>Ms_Lf</t>
  </si>
  <si>
    <t>Mst_Lt</t>
  </si>
  <si>
    <t>2 cores, 2 clients, 1G</t>
  </si>
  <si>
    <t>Re-run 2 cores, 2 clients, 1G</t>
  </si>
  <si>
    <t>1 core, 1 client, 1G</t>
  </si>
  <si>
    <t>Run 1</t>
  </si>
  <si>
    <t>Run 2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</si>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</sst>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43" fontId="5" fillId="0" borderId="0" xfId="5" applyFont="1"/>
    <xf numFmtId="43" fontId="0" fillId="0" borderId="0" xfId="5" applyFont="1"/>
    <xf numFmtId="43" fontId="0" fillId="2" borderId="0" xfId="5" applyFont="1" applyFill="1"/>
    <xf numFmtId="43" fontId="4" fillId="2" borderId="0" xfId="5" applyFont="1" applyFill="1"/>
    <xf numFmtId="43" fontId="0" fillId="0" borderId="0" xfId="5" applyFont="1" applyFill="1"/>
    <xf numFmtId="4" fontId="0" fillId="2" borderId="0" xfId="0" applyNumberFormat="1" applyFill="1"/>
    <xf numFmtId="4" fontId="0" fillId="0" borderId="0" xfId="0" applyNumberFormat="1" applyFill="1"/>
    <xf numFmtId="43" fontId="0" fillId="0" borderId="0" xfId="5" applyFont="1" applyAlignment="1">
      <alignment horizontal="center"/>
    </xf>
    <xf numFmtId="4" fontId="0" fillId="0" borderId="0" xfId="0" applyNumberFormat="1" applyAlignment="1">
      <alignment horizontal="center"/>
    </xf>
    <xf numFmtId="4" fontId="5" fillId="0" borderId="0" xfId="0" applyNumberFormat="1" applyFont="1"/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:G3"/>
    </sheetView>
  </sheetViews>
  <sheetFormatPr baseColWidth="10" defaultColWidth="42.6640625" defaultRowHeight="16" x14ac:dyDescent="0.2"/>
  <cols>
    <col min="1" max="1" width="43" style="3" customWidth="1"/>
    <col min="2" max="2" width="14" style="4" customWidth="1"/>
    <col min="3" max="3" width="20.6640625" style="3" customWidth="1"/>
    <col min="4" max="4" width="13.83203125" style="4" customWidth="1"/>
    <col min="5" max="5" width="20.83203125" style="3" customWidth="1"/>
    <col min="6" max="6" width="15.6640625" style="4" customWidth="1"/>
    <col min="7" max="7" width="19.6640625" style="3" customWidth="1"/>
    <col min="8" max="16384" width="42.6640625" style="3"/>
  </cols>
  <sheetData>
    <row r="1" spans="1:7" x14ac:dyDescent="0.2">
      <c r="A1" s="2" t="s">
        <v>40</v>
      </c>
    </row>
    <row r="2" spans="1:7" x14ac:dyDescent="0.2">
      <c r="A2" s="2"/>
      <c r="B2" s="9" t="s">
        <v>13</v>
      </c>
      <c r="C2" s="9"/>
      <c r="D2" s="9" t="s">
        <v>38</v>
      </c>
      <c r="E2" s="9"/>
      <c r="F2" s="9" t="s">
        <v>39</v>
      </c>
      <c r="G2" s="9"/>
    </row>
    <row r="3" spans="1:7" x14ac:dyDescent="0.2">
      <c r="B3" s="4" t="s">
        <v>33</v>
      </c>
      <c r="C3" s="3" t="s">
        <v>37</v>
      </c>
      <c r="D3" s="4" t="s">
        <v>33</v>
      </c>
      <c r="E3" s="3" t="s">
        <v>37</v>
      </c>
      <c r="F3" s="4" t="s">
        <v>33</v>
      </c>
      <c r="G3" s="3" t="s">
        <v>37</v>
      </c>
    </row>
    <row r="4" spans="1:7" x14ac:dyDescent="0.2">
      <c r="A4" s="3" t="s">
        <v>0</v>
      </c>
      <c r="B4" s="4">
        <v>145993.62463199999</v>
      </c>
      <c r="C4" s="3">
        <v>1167948997060</v>
      </c>
      <c r="D4" s="4">
        <v>151694.92680399999</v>
      </c>
      <c r="E4" s="3">
        <v>1213559414430</v>
      </c>
      <c r="F4" s="5">
        <v>147050.44406899999</v>
      </c>
      <c r="G4" s="3">
        <v>1176403552560</v>
      </c>
    </row>
    <row r="5" spans="1:7" x14ac:dyDescent="0.2">
      <c r="A5" s="3" t="s">
        <v>1</v>
      </c>
      <c r="B5" s="4">
        <v>13.591039500000001</v>
      </c>
      <c r="C5" s="3">
        <v>108728316</v>
      </c>
      <c r="D5" s="4">
        <v>29.122707375000001</v>
      </c>
      <c r="E5" s="3">
        <v>232981659</v>
      </c>
      <c r="F5" s="5">
        <v>12.435398624999999</v>
      </c>
      <c r="G5" s="3">
        <v>99483189</v>
      </c>
    </row>
    <row r="6" spans="1:7" x14ac:dyDescent="0.2">
      <c r="A6" s="3" t="s">
        <v>2</v>
      </c>
      <c r="B6" s="4">
        <v>4.5775798749999996</v>
      </c>
      <c r="C6" s="3">
        <v>36620639</v>
      </c>
      <c r="D6" s="4">
        <v>17.074865687500001</v>
      </c>
      <c r="E6" s="3">
        <v>136598925.5</v>
      </c>
      <c r="F6" s="5">
        <v>3.5362865000000001</v>
      </c>
      <c r="G6" s="3">
        <v>28290292</v>
      </c>
    </row>
    <row r="7" spans="1:7" x14ac:dyDescent="0.2">
      <c r="A7" s="3" t="s">
        <v>16</v>
      </c>
      <c r="B7" s="4">
        <v>4.5771398124999996</v>
      </c>
      <c r="C7" s="3">
        <v>36617118.5</v>
      </c>
      <c r="D7" s="4">
        <v>17.074861062499998</v>
      </c>
      <c r="E7" s="3">
        <v>136598888.5</v>
      </c>
      <c r="F7" s="5">
        <v>3.5356533749999999</v>
      </c>
      <c r="G7" s="3">
        <v>28285227</v>
      </c>
    </row>
    <row r="8" spans="1:7" x14ac:dyDescent="0.2">
      <c r="F8" s="5"/>
    </row>
    <row r="9" spans="1:7" x14ac:dyDescent="0.2">
      <c r="A9" s="3" t="s">
        <v>0</v>
      </c>
      <c r="B9" s="4">
        <v>145940.75660399999</v>
      </c>
      <c r="C9" s="3">
        <v>1167526052840</v>
      </c>
      <c r="D9" s="4">
        <v>151915.34424199999</v>
      </c>
      <c r="E9" s="3">
        <v>1215322753940</v>
      </c>
      <c r="F9" s="5">
        <v>147122.22117100001</v>
      </c>
      <c r="G9" s="3">
        <v>1176977769370</v>
      </c>
    </row>
    <row r="10" spans="1:7" x14ac:dyDescent="0.2">
      <c r="A10" s="3" t="s">
        <v>17</v>
      </c>
      <c r="B10" s="4">
        <v>4.8231249999999999E-4</v>
      </c>
      <c r="C10" s="3">
        <v>3858.5</v>
      </c>
      <c r="D10" s="4">
        <v>1.14375E-5</v>
      </c>
      <c r="E10" s="3">
        <v>91.5</v>
      </c>
      <c r="F10" s="5">
        <v>7.796875E-4</v>
      </c>
      <c r="G10" s="3">
        <v>6237.5</v>
      </c>
    </row>
    <row r="11" spans="1:7" x14ac:dyDescent="0.2">
      <c r="A11" s="3" t="s">
        <v>18</v>
      </c>
      <c r="B11" s="4">
        <v>3.3749999999999999E-6</v>
      </c>
      <c r="C11" s="3">
        <v>27</v>
      </c>
      <c r="D11" s="4">
        <v>3.3749999999999999E-6</v>
      </c>
      <c r="E11" s="3">
        <v>27</v>
      </c>
      <c r="F11" s="5">
        <v>3.3749999999999999E-6</v>
      </c>
      <c r="G11" s="3">
        <v>27</v>
      </c>
    </row>
    <row r="12" spans="1:7" x14ac:dyDescent="0.2">
      <c r="A12" s="3" t="s">
        <v>3</v>
      </c>
      <c r="B12" s="4">
        <v>46.517503812500003</v>
      </c>
      <c r="C12" s="3">
        <v>372140030.5</v>
      </c>
      <c r="D12" s="4">
        <v>613.87337418699997</v>
      </c>
      <c r="E12" s="3">
        <v>4910986993.5</v>
      </c>
      <c r="F12" s="5">
        <v>45.454881937499998</v>
      </c>
      <c r="G12" s="3">
        <v>363639055.5</v>
      </c>
    </row>
    <row r="13" spans="1:7" x14ac:dyDescent="0.2">
      <c r="F13" s="5"/>
    </row>
    <row r="14" spans="1:7" x14ac:dyDescent="0.2">
      <c r="A14" s="3" t="s">
        <v>0</v>
      </c>
      <c r="B14" s="4">
        <v>145790.089393</v>
      </c>
      <c r="C14" s="3">
        <v>1166320715140</v>
      </c>
      <c r="D14" s="4">
        <v>152037.97592200001</v>
      </c>
      <c r="E14" s="3">
        <v>1216303807370</v>
      </c>
      <c r="F14" s="5">
        <v>147011.13771800001</v>
      </c>
      <c r="G14" s="3">
        <v>1176089101740</v>
      </c>
    </row>
    <row r="15" spans="1:7" x14ac:dyDescent="0.2">
      <c r="A15" s="3" t="s">
        <v>4</v>
      </c>
      <c r="B15" s="4">
        <v>366.09604124999998</v>
      </c>
      <c r="C15" s="3">
        <v>2928768330</v>
      </c>
      <c r="D15" s="4">
        <v>1257.73267313</v>
      </c>
      <c r="E15" s="3">
        <v>10061861385</v>
      </c>
      <c r="F15" s="5">
        <v>400.332799438</v>
      </c>
      <c r="G15" s="3">
        <v>3202662395.5</v>
      </c>
    </row>
    <row r="16" spans="1:7" x14ac:dyDescent="0.2">
      <c r="A16" s="3" t="s">
        <v>34</v>
      </c>
      <c r="B16" s="4">
        <v>0</v>
      </c>
      <c r="C16" s="3">
        <v>0</v>
      </c>
      <c r="D16" s="4">
        <v>0</v>
      </c>
      <c r="E16" s="3">
        <v>0</v>
      </c>
      <c r="F16" s="5">
        <v>0</v>
      </c>
      <c r="G16" s="3">
        <v>0</v>
      </c>
    </row>
    <row r="17" spans="1:7" x14ac:dyDescent="0.2">
      <c r="A17" s="3" t="s">
        <v>14</v>
      </c>
      <c r="B17" s="4">
        <v>133386.42149499999</v>
      </c>
      <c r="C17" s="3">
        <v>1067091371960</v>
      </c>
      <c r="D17" s="4">
        <v>146730.96722600001</v>
      </c>
      <c r="E17" s="3">
        <v>1173847737800</v>
      </c>
      <c r="F17" s="5">
        <v>135732.71883900001</v>
      </c>
      <c r="G17" s="3">
        <v>1085861750710</v>
      </c>
    </row>
    <row r="18" spans="1:7" x14ac:dyDescent="0.2">
      <c r="F18" s="5"/>
    </row>
    <row r="19" spans="1:7" x14ac:dyDescent="0.2">
      <c r="A19" s="3" t="s">
        <v>0</v>
      </c>
      <c r="B19" s="4">
        <v>146029.19568500001</v>
      </c>
      <c r="C19" s="3">
        <v>1168233565480</v>
      </c>
      <c r="D19" s="4">
        <v>151827.26446999999</v>
      </c>
      <c r="E19" s="3">
        <v>1214618115760</v>
      </c>
      <c r="F19" s="5">
        <v>146331.316723</v>
      </c>
      <c r="G19" s="3">
        <v>1170650533780</v>
      </c>
    </row>
    <row r="20" spans="1:7" x14ac:dyDescent="0.2">
      <c r="A20" s="3" t="s">
        <v>15</v>
      </c>
      <c r="B20" s="4">
        <v>23964.339151100001</v>
      </c>
      <c r="C20" s="3">
        <v>191714713208</v>
      </c>
      <c r="D20" s="4">
        <v>26870.877729899999</v>
      </c>
      <c r="E20" s="3">
        <v>214967021840</v>
      </c>
      <c r="F20" s="5">
        <v>24078.1630549</v>
      </c>
      <c r="G20" s="3">
        <v>192625304439</v>
      </c>
    </row>
    <row r="21" spans="1:7" x14ac:dyDescent="0.2">
      <c r="A21" s="3" t="s">
        <v>19</v>
      </c>
      <c r="B21" s="4">
        <v>29393.6968437</v>
      </c>
      <c r="C21" s="3">
        <v>235149574750</v>
      </c>
      <c r="D21" s="4">
        <v>32371.334365300001</v>
      </c>
      <c r="E21" s="3">
        <v>258970674922</v>
      </c>
      <c r="F21" s="5">
        <v>29511.239284899999</v>
      </c>
      <c r="G21" s="3">
        <v>236089914279</v>
      </c>
    </row>
    <row r="22" spans="1:7" x14ac:dyDescent="0.2">
      <c r="A22" s="3" t="s">
        <v>20</v>
      </c>
      <c r="B22" s="4">
        <v>36921.814270000003</v>
      </c>
      <c r="C22" s="3">
        <v>295374514160</v>
      </c>
      <c r="D22" s="4">
        <v>40004.782532099998</v>
      </c>
      <c r="E22" s="3">
        <v>320038260257</v>
      </c>
      <c r="F22" s="5">
        <v>37024.523390100003</v>
      </c>
      <c r="G22" s="3">
        <v>296196187121</v>
      </c>
    </row>
    <row r="23" spans="1:7" x14ac:dyDescent="0.2">
      <c r="F23" s="5"/>
    </row>
    <row r="24" spans="1:7" x14ac:dyDescent="0.2">
      <c r="A24" s="3" t="s">
        <v>0</v>
      </c>
      <c r="B24" s="4">
        <v>145948.06063200001</v>
      </c>
      <c r="C24" s="3">
        <v>1167584485050</v>
      </c>
      <c r="D24" s="4">
        <v>152805.54539799999</v>
      </c>
      <c r="E24" s="3">
        <v>1222444363180</v>
      </c>
      <c r="F24" s="5">
        <v>146157.017551</v>
      </c>
      <c r="G24" s="3">
        <v>1169256140400</v>
      </c>
    </row>
    <row r="25" spans="1:7" x14ac:dyDescent="0.2">
      <c r="A25" s="3" t="s">
        <v>21</v>
      </c>
      <c r="B25" s="4">
        <v>43694.3472521</v>
      </c>
      <c r="C25" s="3">
        <v>349554778016</v>
      </c>
      <c r="D25" s="4">
        <v>47592.242384199999</v>
      </c>
      <c r="E25" s="3">
        <v>380737939074</v>
      </c>
      <c r="F25" s="5">
        <v>43789.709430100003</v>
      </c>
      <c r="G25" s="3">
        <v>350317675440</v>
      </c>
    </row>
    <row r="26" spans="1:7" x14ac:dyDescent="0.2">
      <c r="A26" s="3" t="s">
        <v>22</v>
      </c>
      <c r="B26" s="4">
        <v>29096.1750416</v>
      </c>
      <c r="C26" s="3">
        <v>232769400333</v>
      </c>
      <c r="D26" s="4">
        <v>29098.026615899998</v>
      </c>
      <c r="E26" s="3">
        <v>232784212927</v>
      </c>
      <c r="F26" s="5">
        <v>29095.992427500001</v>
      </c>
      <c r="G26" s="3">
        <v>232767939420</v>
      </c>
    </row>
    <row r="27" spans="1:7" x14ac:dyDescent="0.2">
      <c r="A27" s="3" t="s">
        <v>23</v>
      </c>
      <c r="B27" s="4">
        <v>2.3611301875000001</v>
      </c>
      <c r="C27" s="3">
        <v>18889041.5</v>
      </c>
      <c r="D27" s="4">
        <v>10.516632812499999</v>
      </c>
      <c r="E27" s="3">
        <v>84133062.5</v>
      </c>
      <c r="F27" s="5">
        <v>2.3740259374999999</v>
      </c>
      <c r="G27" s="3">
        <v>18992207.5</v>
      </c>
    </row>
    <row r="28" spans="1:7" x14ac:dyDescent="0.2">
      <c r="F28" s="5"/>
    </row>
    <row r="29" spans="1:7" x14ac:dyDescent="0.2">
      <c r="A29" s="3" t="s">
        <v>0</v>
      </c>
      <c r="B29" s="4">
        <v>145769.41538600001</v>
      </c>
      <c r="C29" s="3">
        <v>1166155323090</v>
      </c>
      <c r="D29" s="4">
        <v>151686.916914</v>
      </c>
      <c r="E29" s="3">
        <v>1213495335310</v>
      </c>
      <c r="F29" s="5">
        <v>146924.60766499999</v>
      </c>
      <c r="G29" s="3">
        <v>1175396861320</v>
      </c>
    </row>
    <row r="30" spans="1:7" x14ac:dyDescent="0.2">
      <c r="A30" s="3" t="s">
        <v>6</v>
      </c>
      <c r="B30" s="4">
        <v>3.7245841875000001</v>
      </c>
      <c r="C30" s="3">
        <v>29796673.5</v>
      </c>
      <c r="D30" s="4">
        <v>11.107981125</v>
      </c>
      <c r="E30" s="3">
        <v>88863849</v>
      </c>
      <c r="F30" s="5">
        <v>3.6189936249999999</v>
      </c>
      <c r="G30" s="3">
        <v>28951949</v>
      </c>
    </row>
    <row r="31" spans="1:7" x14ac:dyDescent="0.2">
      <c r="A31" s="3" t="s">
        <v>7</v>
      </c>
      <c r="B31" s="4">
        <v>2.4255953125</v>
      </c>
      <c r="C31" s="3">
        <v>19404762.5</v>
      </c>
      <c r="D31" s="4">
        <v>10.415671187499999</v>
      </c>
      <c r="E31" s="3">
        <v>83325369.5</v>
      </c>
      <c r="F31" s="5">
        <v>2.5792907500000002</v>
      </c>
      <c r="G31" s="3">
        <v>20634326</v>
      </c>
    </row>
    <row r="32" spans="1:7" x14ac:dyDescent="0.2">
      <c r="A32" s="3" t="s">
        <v>24</v>
      </c>
      <c r="B32" s="4">
        <v>1.2823309375</v>
      </c>
      <c r="C32" s="3">
        <v>10258647.5</v>
      </c>
      <c r="D32" s="4">
        <v>7.7965574999999996</v>
      </c>
      <c r="E32" s="3">
        <v>62372460</v>
      </c>
      <c r="F32" s="5">
        <v>1.3380743749999999</v>
      </c>
      <c r="G32" s="3">
        <v>10704595</v>
      </c>
    </row>
    <row r="33" spans="1:7" x14ac:dyDescent="0.2">
      <c r="F33" s="5"/>
    </row>
    <row r="34" spans="1:7" x14ac:dyDescent="0.2">
      <c r="A34" s="3" t="s">
        <v>0</v>
      </c>
      <c r="B34" s="4">
        <v>146499.444494</v>
      </c>
      <c r="C34" s="3">
        <v>1171995555950</v>
      </c>
      <c r="D34" s="4">
        <v>151912.647008</v>
      </c>
      <c r="E34" s="3">
        <v>1215301176060</v>
      </c>
      <c r="F34" s="5">
        <v>146109.13954999999</v>
      </c>
      <c r="G34" s="3">
        <v>1168873116400</v>
      </c>
    </row>
    <row r="35" spans="1:7" x14ac:dyDescent="0.2">
      <c r="A35" s="3" t="s">
        <v>25</v>
      </c>
      <c r="B35" s="4">
        <v>1.1782068125</v>
      </c>
      <c r="C35" s="3">
        <v>9425654.5</v>
      </c>
      <c r="D35" s="4">
        <v>2.6632609999999999</v>
      </c>
      <c r="E35" s="3">
        <v>21306088</v>
      </c>
      <c r="F35" s="5">
        <v>1.2190464999999999</v>
      </c>
      <c r="G35" s="3">
        <v>9752372</v>
      </c>
    </row>
    <row r="36" spans="1:7" x14ac:dyDescent="0.2">
      <c r="A36" s="3" t="s">
        <v>26</v>
      </c>
      <c r="B36" s="4">
        <v>3.3749999999999999E-6</v>
      </c>
      <c r="C36" s="3">
        <v>27</v>
      </c>
      <c r="D36" s="4">
        <v>3.3749999999999999E-6</v>
      </c>
      <c r="E36" s="3">
        <v>27</v>
      </c>
      <c r="F36" s="5">
        <v>4.1875000000000001E-6</v>
      </c>
      <c r="G36" s="3">
        <v>33.5</v>
      </c>
    </row>
    <row r="37" spans="1:7" x14ac:dyDescent="0.2">
      <c r="A37" s="3" t="s">
        <v>8</v>
      </c>
      <c r="B37" s="4">
        <v>2263.3466252500002</v>
      </c>
      <c r="C37" s="3">
        <v>18106773002</v>
      </c>
      <c r="D37" s="4">
        <v>2336.50883763</v>
      </c>
      <c r="E37" s="3">
        <v>18692070701</v>
      </c>
      <c r="F37" s="5">
        <v>2272.61397356</v>
      </c>
      <c r="G37" s="3">
        <v>18180911788.5</v>
      </c>
    </row>
    <row r="38" spans="1:7" x14ac:dyDescent="0.2">
      <c r="F38" s="5"/>
    </row>
    <row r="39" spans="1:7" x14ac:dyDescent="0.2">
      <c r="A39" s="3" t="s">
        <v>0</v>
      </c>
      <c r="B39" s="4">
        <v>146075.785458</v>
      </c>
      <c r="C39" s="3">
        <v>1168606283660</v>
      </c>
      <c r="D39" s="4">
        <v>152509.80844699999</v>
      </c>
      <c r="E39" s="3">
        <v>1220078467580</v>
      </c>
      <c r="F39" s="5">
        <v>146225.39822100001</v>
      </c>
      <c r="G39" s="3">
        <v>1169803185760</v>
      </c>
    </row>
    <row r="40" spans="1:7" x14ac:dyDescent="0.2">
      <c r="A40" s="3" t="s">
        <v>5</v>
      </c>
      <c r="B40" s="4">
        <v>228.22401475000001</v>
      </c>
      <c r="C40" s="3">
        <v>1825792118</v>
      </c>
      <c r="D40" s="4">
        <v>805.57885124999996</v>
      </c>
      <c r="E40" s="3">
        <v>6444630810</v>
      </c>
      <c r="F40" s="5">
        <v>226.215279125</v>
      </c>
      <c r="G40" s="3">
        <v>1809722233</v>
      </c>
    </row>
    <row r="41" spans="1:7" x14ac:dyDescent="0.2">
      <c r="A41" s="3" t="s">
        <v>35</v>
      </c>
      <c r="B41" s="4">
        <v>6.6600976875000004</v>
      </c>
      <c r="C41" s="3">
        <v>53280781.5</v>
      </c>
      <c r="D41" s="4">
        <v>11.135187875</v>
      </c>
      <c r="E41" s="3">
        <v>89081503</v>
      </c>
      <c r="F41" s="5">
        <v>5.8365411250000001</v>
      </c>
      <c r="G41" s="3">
        <v>46692329</v>
      </c>
    </row>
    <row r="42" spans="1:7" x14ac:dyDescent="0.2">
      <c r="A42" s="3" t="s">
        <v>10</v>
      </c>
      <c r="B42" s="4">
        <v>0.199364875</v>
      </c>
      <c r="C42" s="3">
        <v>1594919</v>
      </c>
      <c r="D42" s="4">
        <v>0.30285600000000001</v>
      </c>
      <c r="E42" s="3">
        <v>2422848</v>
      </c>
      <c r="F42" s="5">
        <v>0.193229875</v>
      </c>
      <c r="G42" s="3">
        <v>1545839</v>
      </c>
    </row>
    <row r="43" spans="1:7" x14ac:dyDescent="0.2">
      <c r="F43" s="5"/>
    </row>
    <row r="44" spans="1:7" x14ac:dyDescent="0.2">
      <c r="A44" s="3" t="s">
        <v>0</v>
      </c>
      <c r="B44" s="4">
        <v>146010.24333200001</v>
      </c>
      <c r="C44" s="3">
        <v>1168081946660</v>
      </c>
      <c r="D44" s="4">
        <v>152530.38626500001</v>
      </c>
      <c r="E44" s="3">
        <v>1220243090120</v>
      </c>
      <c r="F44" s="5">
        <v>146927.559068</v>
      </c>
      <c r="G44" s="3">
        <v>1175420472540</v>
      </c>
    </row>
    <row r="45" spans="1:7" x14ac:dyDescent="0.2">
      <c r="A45" s="3" t="s">
        <v>11</v>
      </c>
      <c r="B45" s="4">
        <v>4.4104499999999998E-2</v>
      </c>
      <c r="C45" s="3">
        <v>352836</v>
      </c>
      <c r="D45" s="4">
        <v>0.228482875</v>
      </c>
      <c r="E45" s="3">
        <v>1827863</v>
      </c>
      <c r="F45" s="5">
        <v>2.4215E-2</v>
      </c>
      <c r="G45" s="3">
        <v>193720</v>
      </c>
    </row>
    <row r="46" spans="1:7" x14ac:dyDescent="0.2">
      <c r="A46" s="3" t="s">
        <v>27</v>
      </c>
      <c r="B46" s="4">
        <v>4.4101874999999999E-2</v>
      </c>
      <c r="C46" s="3">
        <v>352815</v>
      </c>
      <c r="D46" s="4">
        <v>0.2284125625</v>
      </c>
      <c r="E46" s="3">
        <v>1827300.5</v>
      </c>
      <c r="F46" s="5">
        <v>2.42095625E-2</v>
      </c>
      <c r="G46" s="3">
        <v>193676.5</v>
      </c>
    </row>
    <row r="47" spans="1:7" x14ac:dyDescent="0.2">
      <c r="A47" s="3" t="s">
        <v>28</v>
      </c>
      <c r="B47" s="4">
        <v>6.9375000000000001E-6</v>
      </c>
      <c r="C47" s="3">
        <v>55.5</v>
      </c>
      <c r="D47" s="4">
        <v>7.3875000000000007E-5</v>
      </c>
      <c r="E47" s="3">
        <v>591</v>
      </c>
      <c r="F47" s="5">
        <v>9.0000000000000002E-6</v>
      </c>
      <c r="G47" s="3">
        <v>72</v>
      </c>
    </row>
    <row r="48" spans="1:7" x14ac:dyDescent="0.2">
      <c r="F48" s="5"/>
    </row>
    <row r="49" spans="1:7" x14ac:dyDescent="0.2">
      <c r="A49" s="3" t="s">
        <v>0</v>
      </c>
      <c r="B49" s="4">
        <v>146702.326329</v>
      </c>
      <c r="C49" s="3">
        <v>1173618610630</v>
      </c>
      <c r="D49" s="4">
        <v>151751.526518</v>
      </c>
      <c r="E49" s="3">
        <v>1214012212140</v>
      </c>
      <c r="F49" s="5">
        <v>146029.50209299999</v>
      </c>
      <c r="G49" s="3">
        <v>1168236016750</v>
      </c>
    </row>
    <row r="50" spans="1:7" x14ac:dyDescent="0.2">
      <c r="A50" s="3" t="s">
        <v>29</v>
      </c>
      <c r="B50" s="4">
        <v>3.7500000000000001E-6</v>
      </c>
      <c r="C50" s="3">
        <v>30</v>
      </c>
      <c r="D50" s="4">
        <v>3.3749999999999999E-6</v>
      </c>
      <c r="E50" s="3">
        <v>27</v>
      </c>
      <c r="F50" s="5">
        <v>3.3749999999999999E-6</v>
      </c>
      <c r="G50" s="3">
        <v>27</v>
      </c>
    </row>
    <row r="51" spans="1:7" x14ac:dyDescent="0.2">
      <c r="A51" s="3" t="s">
        <v>12</v>
      </c>
      <c r="B51" s="4">
        <v>506.36459031300001</v>
      </c>
      <c r="C51" s="3">
        <v>4050916722.5</v>
      </c>
      <c r="D51" s="4">
        <v>507.11190349999998</v>
      </c>
      <c r="E51" s="3">
        <v>4056895228</v>
      </c>
      <c r="F51" s="5">
        <v>508.907056813</v>
      </c>
      <c r="G51" s="3">
        <v>4071256454.5</v>
      </c>
    </row>
    <row r="52" spans="1:7" x14ac:dyDescent="0.2">
      <c r="A52" s="3" t="s">
        <v>9</v>
      </c>
      <c r="B52" s="4">
        <v>9.3467985000000002</v>
      </c>
      <c r="C52" s="3">
        <v>74774388</v>
      </c>
      <c r="D52" s="4">
        <v>21.476178375</v>
      </c>
      <c r="E52" s="3">
        <v>171809427</v>
      </c>
      <c r="F52" s="5">
        <v>9.6774743749999992</v>
      </c>
      <c r="G52" s="3">
        <v>77419795</v>
      </c>
    </row>
    <row r="53" spans="1:7" x14ac:dyDescent="0.2">
      <c r="F53" s="5"/>
    </row>
    <row r="54" spans="1:7" x14ac:dyDescent="0.2">
      <c r="A54" s="3" t="s">
        <v>0</v>
      </c>
      <c r="B54" s="4">
        <v>146013.80974299999</v>
      </c>
      <c r="C54" s="3">
        <v>1168110477950</v>
      </c>
      <c r="D54" s="4">
        <v>151900.736061</v>
      </c>
      <c r="E54" s="3">
        <v>1215205888490</v>
      </c>
      <c r="F54" s="5">
        <v>146411.28494899999</v>
      </c>
      <c r="G54" s="3">
        <v>1171290279590</v>
      </c>
    </row>
    <row r="55" spans="1:7" x14ac:dyDescent="0.2">
      <c r="A55" s="3" t="s">
        <v>36</v>
      </c>
      <c r="B55" s="4">
        <v>4.7904999999999996E-3</v>
      </c>
      <c r="C55" s="3">
        <v>38324</v>
      </c>
      <c r="D55" s="4">
        <v>6.2110000000000004E-3</v>
      </c>
      <c r="E55" s="3">
        <v>49688</v>
      </c>
      <c r="F55" s="5">
        <v>7.3532500000000004E-3</v>
      </c>
      <c r="G55" s="3">
        <v>58826</v>
      </c>
    </row>
    <row r="56" spans="1:7" x14ac:dyDescent="0.2">
      <c r="A56" s="3" t="s">
        <v>30</v>
      </c>
      <c r="B56" s="4">
        <v>102452.337214</v>
      </c>
      <c r="C56" s="3">
        <v>819618697713</v>
      </c>
      <c r="D56" s="4">
        <v>104864.07140299999</v>
      </c>
      <c r="E56" s="3">
        <v>838912571222</v>
      </c>
      <c r="F56" s="5">
        <v>102559.643582</v>
      </c>
      <c r="G56" s="3">
        <v>820477148656</v>
      </c>
    </row>
    <row r="57" spans="1:7" x14ac:dyDescent="0.2">
      <c r="A57" s="3" t="s">
        <v>31</v>
      </c>
      <c r="B57" s="4">
        <v>12505.1798026</v>
      </c>
      <c r="C57" s="3">
        <v>100041438420</v>
      </c>
      <c r="D57" s="4">
        <v>11971.740710100001</v>
      </c>
      <c r="E57" s="3">
        <v>95773925680.5</v>
      </c>
      <c r="F57" s="5">
        <v>12344.939738700001</v>
      </c>
      <c r="G57" s="3">
        <v>98759517910</v>
      </c>
    </row>
    <row r="58" spans="1:7" x14ac:dyDescent="0.2">
      <c r="F58" s="5"/>
    </row>
    <row r="60" spans="1:7" x14ac:dyDescent="0.2">
      <c r="A60" s="2" t="s">
        <v>41</v>
      </c>
    </row>
    <row r="61" spans="1:7" x14ac:dyDescent="0.2">
      <c r="A61" s="3" t="s">
        <v>42</v>
      </c>
      <c r="B61" s="4">
        <f>B5+B12</f>
        <v>60.108543312500004</v>
      </c>
      <c r="C61" s="6">
        <f t="shared" ref="C61:G61" si="0">C5+C12</f>
        <v>480868346.5</v>
      </c>
      <c r="D61" s="4">
        <f t="shared" si="0"/>
        <v>642.99608156199997</v>
      </c>
      <c r="E61" s="6">
        <f t="shared" si="0"/>
        <v>5143968652.5</v>
      </c>
      <c r="F61" s="4">
        <f t="shared" si="0"/>
        <v>57.890280562499996</v>
      </c>
      <c r="G61" s="6">
        <f t="shared" si="0"/>
        <v>463122244.5</v>
      </c>
    </row>
    <row r="62" spans="1:7" x14ac:dyDescent="0.2">
      <c r="A62" s="3" t="s">
        <v>43</v>
      </c>
      <c r="B62" s="4">
        <f>B30+B37</f>
        <v>2267.0712094375003</v>
      </c>
      <c r="C62" s="6">
        <f t="shared" ref="C62:G62" si="1">C30+C37</f>
        <v>18136569675.5</v>
      </c>
      <c r="D62" s="4">
        <f t="shared" si="1"/>
        <v>2347.6168187550002</v>
      </c>
      <c r="E62" s="6">
        <f t="shared" si="1"/>
        <v>18780934550</v>
      </c>
      <c r="F62" s="4">
        <f t="shared" si="1"/>
        <v>2276.2329671849998</v>
      </c>
      <c r="G62" s="6">
        <f t="shared" si="1"/>
        <v>18209863737.5</v>
      </c>
    </row>
    <row r="63" spans="1:7" x14ac:dyDescent="0.2">
      <c r="A63" s="3" t="s">
        <v>44</v>
      </c>
      <c r="B63" s="4">
        <f>B42+B51</f>
        <v>506.56395518800002</v>
      </c>
      <c r="C63" s="6">
        <f t="shared" ref="C63:G63" si="2">C42+C51</f>
        <v>4052511641.5</v>
      </c>
      <c r="D63" s="4">
        <f t="shared" si="2"/>
        <v>507.4147595</v>
      </c>
      <c r="E63" s="6">
        <f t="shared" si="2"/>
        <v>4059318076</v>
      </c>
      <c r="F63" s="4">
        <f t="shared" si="2"/>
        <v>509.10028668799998</v>
      </c>
      <c r="G63" s="6">
        <f t="shared" si="2"/>
        <v>4072802293.5</v>
      </c>
    </row>
    <row r="64" spans="1:7" x14ac:dyDescent="0.2">
      <c r="A64" s="3" t="s">
        <v>54</v>
      </c>
      <c r="B64" s="4">
        <f>B63/B62</f>
        <v>0.22344421872557207</v>
      </c>
      <c r="C64" s="6">
        <f t="shared" ref="C64:G64" si="3">C63/C62</f>
        <v>0.22344421872535153</v>
      </c>
      <c r="D64" s="4">
        <f t="shared" si="3"/>
        <v>0.21614036645430693</v>
      </c>
      <c r="E64" s="6">
        <f t="shared" si="3"/>
        <v>0.21614036645476728</v>
      </c>
      <c r="F64" s="4">
        <f t="shared" si="3"/>
        <v>0.22365913068977314</v>
      </c>
      <c r="G64" s="6">
        <f t="shared" si="3"/>
        <v>0.22365913068930782</v>
      </c>
    </row>
    <row r="65" spans="1:7" x14ac:dyDescent="0.2">
      <c r="A65" s="3" t="s">
        <v>52</v>
      </c>
      <c r="B65" s="4">
        <f>B61/(B62+B63)</f>
        <v>2.1671395026683669E-2</v>
      </c>
      <c r="C65" s="6">
        <f t="shared" ref="C65:G65" si="4">C61/(C62+C63)</f>
        <v>2.1671395026687575E-2</v>
      </c>
      <c r="D65" s="4">
        <f t="shared" si="4"/>
        <v>0.22521505067029773</v>
      </c>
      <c r="E65" s="6">
        <f t="shared" si="4"/>
        <v>0.22521505067086731</v>
      </c>
      <c r="F65" s="4">
        <f t="shared" si="4"/>
        <v>2.0783969200814191E-2</v>
      </c>
      <c r="G65" s="6">
        <f t="shared" si="4"/>
        <v>2.0783969200799265E-2</v>
      </c>
    </row>
    <row r="66" spans="1:7" x14ac:dyDescent="0.2">
      <c r="A66" s="3" t="s">
        <v>53</v>
      </c>
      <c r="B66" s="4">
        <f>B12/(B37+B51)</f>
        <v>1.6795073634795668E-2</v>
      </c>
      <c r="C66" s="6">
        <f t="shared" ref="C66:G66" si="5">C12/(C37+C51)</f>
        <v>1.67950736347987E-2</v>
      </c>
      <c r="D66" s="4">
        <f t="shared" si="5"/>
        <v>0.21587737257221529</v>
      </c>
      <c r="E66" s="6">
        <f t="shared" si="5"/>
        <v>0.2158773725727707</v>
      </c>
      <c r="F66" s="4">
        <f t="shared" si="5"/>
        <v>1.6341735849253865E-2</v>
      </c>
      <c r="G66" s="6">
        <f t="shared" si="5"/>
        <v>1.6341735849242114E-2</v>
      </c>
    </row>
    <row r="67" spans="1:7" x14ac:dyDescent="0.2">
      <c r="A67" s="3" t="s">
        <v>55</v>
      </c>
      <c r="B67" s="4">
        <f>B10/B7</f>
        <v>1.0537421179113262E-4</v>
      </c>
      <c r="C67" s="6">
        <f t="shared" ref="C67:G67" si="6">C10/C7</f>
        <v>1.053742117911326E-4</v>
      </c>
      <c r="D67" s="4">
        <f t="shared" si="6"/>
        <v>6.6984439628145299E-7</v>
      </c>
      <c r="E67" s="6">
        <f t="shared" si="6"/>
        <v>6.6984439628145288E-7</v>
      </c>
      <c r="F67" s="4">
        <f t="shared" si="6"/>
        <v>2.2052147575128177E-4</v>
      </c>
      <c r="G67" s="6">
        <f t="shared" si="6"/>
        <v>2.2052147575128177E-4</v>
      </c>
    </row>
    <row r="68" spans="1:7" x14ac:dyDescent="0.2">
      <c r="A68" s="3" t="s">
        <v>56</v>
      </c>
      <c r="B68" s="4">
        <f>B35/B32</f>
        <v>0.91880089456236802</v>
      </c>
      <c r="C68" s="6">
        <f t="shared" ref="C68:G68" si="7">C35/C32</f>
        <v>0.91880089456236802</v>
      </c>
      <c r="D68" s="4">
        <f t="shared" si="7"/>
        <v>0.34159447935835785</v>
      </c>
      <c r="E68" s="6">
        <f t="shared" si="7"/>
        <v>0.34159447935835785</v>
      </c>
      <c r="F68" s="4">
        <f t="shared" si="7"/>
        <v>0.91104539685994657</v>
      </c>
      <c r="G68" s="6">
        <f t="shared" si="7"/>
        <v>0.91104539685994657</v>
      </c>
    </row>
    <row r="69" spans="1:7" x14ac:dyDescent="0.2">
      <c r="C69" s="6"/>
      <c r="E69" s="6"/>
      <c r="G69" s="6"/>
    </row>
    <row r="70" spans="1:7" x14ac:dyDescent="0.2">
      <c r="A70" s="3" t="s">
        <v>45</v>
      </c>
      <c r="B70" s="4">
        <f>B20</f>
        <v>23964.339151100001</v>
      </c>
      <c r="C70" s="6">
        <f t="shared" ref="C70:G70" si="8">C20</f>
        <v>191714713208</v>
      </c>
      <c r="D70" s="4">
        <f t="shared" si="8"/>
        <v>26870.877729899999</v>
      </c>
      <c r="E70" s="6">
        <f t="shared" si="8"/>
        <v>214967021840</v>
      </c>
      <c r="F70" s="4">
        <f t="shared" si="8"/>
        <v>24078.1630549</v>
      </c>
      <c r="G70" s="6">
        <f t="shared" si="8"/>
        <v>192625304439</v>
      </c>
    </row>
    <row r="71" spans="1:7" x14ac:dyDescent="0.2">
      <c r="A71" s="3" t="s">
        <v>46</v>
      </c>
      <c r="B71" s="4">
        <f>B21-B20</f>
        <v>5429.3576925999987</v>
      </c>
      <c r="C71" s="6">
        <f t="shared" ref="C71:G71" si="9">C21-C20</f>
        <v>43434861542</v>
      </c>
      <c r="D71" s="4">
        <f t="shared" si="9"/>
        <v>5500.4566354000017</v>
      </c>
      <c r="E71" s="6">
        <f t="shared" si="9"/>
        <v>44003653082</v>
      </c>
      <c r="F71" s="4">
        <f t="shared" si="9"/>
        <v>5433.0762299999988</v>
      </c>
      <c r="G71" s="6">
        <f t="shared" si="9"/>
        <v>43464609840</v>
      </c>
    </row>
    <row r="72" spans="1:7" x14ac:dyDescent="0.2">
      <c r="A72" s="3" t="s">
        <v>47</v>
      </c>
      <c r="B72" s="4">
        <f>B22-B21</f>
        <v>7528.117426300003</v>
      </c>
      <c r="C72" s="6">
        <f t="shared" ref="C72:G72" si="10">C22-C21</f>
        <v>60224939410</v>
      </c>
      <c r="D72" s="4">
        <f t="shared" si="10"/>
        <v>7633.4481667999971</v>
      </c>
      <c r="E72" s="6">
        <f t="shared" si="10"/>
        <v>61067585335</v>
      </c>
      <c r="F72" s="4">
        <f t="shared" si="10"/>
        <v>7513.284105200004</v>
      </c>
      <c r="G72" s="6">
        <f t="shared" si="10"/>
        <v>60106272842</v>
      </c>
    </row>
    <row r="73" spans="1:7" x14ac:dyDescent="0.2">
      <c r="A73" s="3" t="s">
        <v>48</v>
      </c>
      <c r="B73" s="4">
        <f>B25-B22</f>
        <v>6772.5329820999978</v>
      </c>
      <c r="C73" s="6">
        <f t="shared" ref="C73:G73" si="11">C25-C22</f>
        <v>54180263856</v>
      </c>
      <c r="D73" s="4">
        <f t="shared" si="11"/>
        <v>7587.4598521000007</v>
      </c>
      <c r="E73" s="6">
        <f t="shared" si="11"/>
        <v>60699678817</v>
      </c>
      <c r="F73" s="4">
        <f t="shared" si="11"/>
        <v>6765.1860400000005</v>
      </c>
      <c r="G73" s="6">
        <f t="shared" si="11"/>
        <v>54121488319</v>
      </c>
    </row>
    <row r="74" spans="1:7" x14ac:dyDescent="0.2">
      <c r="A74" s="3" t="s">
        <v>49</v>
      </c>
      <c r="B74" s="4">
        <f>B56-B57</f>
        <v>89947.157411399996</v>
      </c>
      <c r="C74" s="6">
        <f t="shared" ref="C74:G74" si="12">C56-C57</f>
        <v>719577259293</v>
      </c>
      <c r="D74" s="4">
        <f t="shared" si="12"/>
        <v>92892.330692899995</v>
      </c>
      <c r="E74" s="6">
        <f t="shared" si="12"/>
        <v>743138645541.5</v>
      </c>
      <c r="F74" s="4">
        <f t="shared" si="12"/>
        <v>90214.703843299998</v>
      </c>
      <c r="G74" s="6">
        <f t="shared" si="12"/>
        <v>721717630746</v>
      </c>
    </row>
    <row r="75" spans="1:7" x14ac:dyDescent="0.2">
      <c r="A75" s="3" t="s">
        <v>50</v>
      </c>
      <c r="B75" s="4">
        <f>B57</f>
        <v>12505.1798026</v>
      </c>
      <c r="C75" s="6">
        <f t="shared" ref="C75:G75" si="13">C57</f>
        <v>100041438420</v>
      </c>
      <c r="D75" s="4">
        <f t="shared" si="13"/>
        <v>11971.740710100001</v>
      </c>
      <c r="E75" s="6">
        <f t="shared" si="13"/>
        <v>95773925680.5</v>
      </c>
      <c r="F75" s="4">
        <f t="shared" si="13"/>
        <v>12344.939738700001</v>
      </c>
      <c r="G75" s="6">
        <f t="shared" si="13"/>
        <v>98759517910</v>
      </c>
    </row>
    <row r="76" spans="1:7" x14ac:dyDescent="0.2">
      <c r="A76" s="3" t="s">
        <v>51</v>
      </c>
      <c r="B76" s="4">
        <f>B70+B71+B72+B73+B74+B75</f>
        <v>146146.68446610001</v>
      </c>
      <c r="C76" s="6">
        <f t="shared" ref="C76:G76" si="14">C70+C71+C72+C73+C74+C75</f>
        <v>1169173475729</v>
      </c>
      <c r="D76" s="4">
        <f t="shared" si="14"/>
        <v>152456.31378719999</v>
      </c>
      <c r="E76" s="6">
        <f t="shared" si="14"/>
        <v>1219650510296</v>
      </c>
      <c r="F76" s="4">
        <f t="shared" si="14"/>
        <v>146349.35301209998</v>
      </c>
      <c r="G76" s="6">
        <f t="shared" si="14"/>
        <v>1170794824096</v>
      </c>
    </row>
  </sheetData>
  <mergeCells count="3">
    <mergeCell ref="B2:C2"/>
    <mergeCell ref="D2:E2"/>
    <mergeCell ref="F2:G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A23" sqref="A23:XFD23"/>
    </sheetView>
  </sheetViews>
  <sheetFormatPr baseColWidth="10" defaultRowHeight="16" x14ac:dyDescent="0.2"/>
  <cols>
    <col min="1" max="1" width="37.33203125" style="1" customWidth="1"/>
    <col min="2" max="2" width="14.33203125" style="1" customWidth="1"/>
    <col min="3" max="3" width="19.6640625" style="1" customWidth="1"/>
    <col min="4" max="4" width="14.1640625" style="1" customWidth="1"/>
    <col min="5" max="5" width="18.83203125" style="1" bestFit="1" customWidth="1"/>
    <col min="6" max="6" width="14.1640625" style="1" customWidth="1"/>
    <col min="7" max="7" width="18.83203125" style="1" customWidth="1"/>
    <col min="8" max="16384" width="10.83203125" style="1"/>
  </cols>
  <sheetData>
    <row r="1" spans="1:10" x14ac:dyDescent="0.2">
      <c r="B1" s="10" t="s">
        <v>63</v>
      </c>
      <c r="C1" s="10"/>
      <c r="D1" s="10" t="s">
        <v>64</v>
      </c>
      <c r="E1" s="10"/>
      <c r="F1" s="10" t="s">
        <v>65</v>
      </c>
      <c r="G1" s="10"/>
    </row>
    <row r="2" spans="1:10" x14ac:dyDescent="0.2">
      <c r="B2" s="6" t="s">
        <v>33</v>
      </c>
      <c r="C2" s="3" t="s">
        <v>37</v>
      </c>
      <c r="D2" s="6" t="s">
        <v>33</v>
      </c>
      <c r="E2" s="3" t="s">
        <v>37</v>
      </c>
      <c r="F2" s="6" t="s">
        <v>33</v>
      </c>
      <c r="G2" s="3" t="s">
        <v>37</v>
      </c>
      <c r="I2" s="1" t="s">
        <v>61</v>
      </c>
      <c r="J2" s="1" t="s">
        <v>62</v>
      </c>
    </row>
    <row r="3" spans="1:10" x14ac:dyDescent="0.2">
      <c r="A3" s="11" t="s">
        <v>66</v>
      </c>
    </row>
    <row r="4" spans="1:10" x14ac:dyDescent="0.2">
      <c r="A4" s="3" t="s">
        <v>0</v>
      </c>
      <c r="B4" s="7">
        <v>140403.96484500001</v>
      </c>
      <c r="C4" s="1">
        <v>1123231718763.5</v>
      </c>
      <c r="D4" s="7">
        <v>145435.15202400001</v>
      </c>
      <c r="E4" s="1">
        <v>1163481216192.5</v>
      </c>
      <c r="F4" s="7">
        <v>140926.72194799999</v>
      </c>
      <c r="G4" s="1">
        <v>1127413775585.5</v>
      </c>
      <c r="I4" s="1">
        <f t="shared" ref="I4:I12" si="0">E4/C4</f>
        <v>1.0358336545849225</v>
      </c>
      <c r="J4" s="1">
        <f t="shared" ref="J4:J12" si="1">G4/C4</f>
        <v>1.0037232360448329</v>
      </c>
    </row>
    <row r="5" spans="1:10" x14ac:dyDescent="0.2">
      <c r="A5" s="3" t="s">
        <v>1</v>
      </c>
      <c r="B5" s="7">
        <v>28.554079999999999</v>
      </c>
      <c r="C5" s="1">
        <v>228432639.5</v>
      </c>
      <c r="D5" s="7">
        <v>26.626676</v>
      </c>
      <c r="E5" s="1">
        <v>213013409</v>
      </c>
      <c r="F5" s="7">
        <v>14.53087</v>
      </c>
      <c r="G5" s="1">
        <v>116246957.5</v>
      </c>
      <c r="I5" s="1">
        <f t="shared" si="0"/>
        <v>0.93249988034218723</v>
      </c>
      <c r="J5" s="1">
        <f t="shared" si="1"/>
        <v>0.50888943784235352</v>
      </c>
    </row>
    <row r="6" spans="1:10" x14ac:dyDescent="0.2">
      <c r="A6" s="3" t="s">
        <v>2</v>
      </c>
      <c r="B6" s="7">
        <v>10.944258</v>
      </c>
      <c r="C6" s="1">
        <v>87554067</v>
      </c>
      <c r="D6" s="7">
        <v>12.925743000000001</v>
      </c>
      <c r="E6" s="1">
        <v>103405943</v>
      </c>
      <c r="F6" s="7">
        <v>5.9714359999999997</v>
      </c>
      <c r="G6" s="1">
        <v>47771488</v>
      </c>
      <c r="I6" s="1">
        <f t="shared" si="0"/>
        <v>1.181052423298623</v>
      </c>
      <c r="J6" s="1">
        <f t="shared" si="1"/>
        <v>0.54562271790298444</v>
      </c>
    </row>
    <row r="7" spans="1:10" x14ac:dyDescent="0.2">
      <c r="A7" s="3" t="s">
        <v>16</v>
      </c>
      <c r="B7" s="7">
        <v>10.943394</v>
      </c>
      <c r="C7" s="1">
        <v>87547152.5</v>
      </c>
      <c r="D7" s="7">
        <v>12.925741</v>
      </c>
      <c r="E7" s="1">
        <v>103405928.5</v>
      </c>
      <c r="F7" s="7">
        <v>5.9696889999999998</v>
      </c>
      <c r="G7" s="1">
        <v>47757510</v>
      </c>
      <c r="I7" s="1">
        <f t="shared" si="0"/>
        <v>1.1811455375433255</v>
      </c>
      <c r="J7" s="1">
        <f t="shared" si="1"/>
        <v>0.54550614881506287</v>
      </c>
    </row>
    <row r="8" spans="1:10" x14ac:dyDescent="0.2">
      <c r="A8" s="3"/>
      <c r="B8" s="7"/>
      <c r="D8" s="7"/>
      <c r="F8" s="7"/>
    </row>
    <row r="9" spans="1:10" x14ac:dyDescent="0.2">
      <c r="A9" s="3" t="s">
        <v>4</v>
      </c>
      <c r="B9" s="7">
        <v>773.14375399999994</v>
      </c>
      <c r="C9" s="1">
        <v>6185150034.5</v>
      </c>
      <c r="D9" s="7">
        <v>1124.52547</v>
      </c>
      <c r="E9" s="1">
        <v>8996203760</v>
      </c>
      <c r="F9" s="7">
        <v>428.18488100000002</v>
      </c>
      <c r="G9" s="1">
        <v>3425479049</v>
      </c>
      <c r="I9" s="1">
        <f t="shared" si="0"/>
        <v>1.4544843229057163</v>
      </c>
      <c r="J9" s="1">
        <f t="shared" si="1"/>
        <v>0.55382311340761381</v>
      </c>
    </row>
    <row r="10" spans="1:10" x14ac:dyDescent="0.2">
      <c r="A10" s="3" t="s">
        <v>17</v>
      </c>
      <c r="B10" s="7">
        <v>8.1999999999999998E-4</v>
      </c>
      <c r="C10" s="1">
        <v>6562.5</v>
      </c>
      <c r="D10" s="7">
        <v>3.9999999999999998E-6</v>
      </c>
      <c r="E10" s="1">
        <v>35</v>
      </c>
      <c r="F10" s="7">
        <v>1.4607999999999999E-2</v>
      </c>
      <c r="G10" s="1">
        <v>116865.5</v>
      </c>
      <c r="I10" s="1">
        <f t="shared" si="0"/>
        <v>5.3333333333333332E-3</v>
      </c>
      <c r="J10" s="1">
        <f t="shared" si="1"/>
        <v>17.808076190476189</v>
      </c>
    </row>
    <row r="11" spans="1:10" x14ac:dyDescent="0.2">
      <c r="A11" s="3" t="s">
        <v>18</v>
      </c>
      <c r="B11" s="7">
        <v>3.0000000000000001E-6</v>
      </c>
      <c r="C11" s="1">
        <v>20.5</v>
      </c>
      <c r="D11" s="7">
        <v>3.9999999999999998E-6</v>
      </c>
      <c r="E11" s="1">
        <v>30</v>
      </c>
      <c r="F11" s="7">
        <v>3.0000000000000001E-6</v>
      </c>
      <c r="G11" s="1">
        <v>27.5</v>
      </c>
      <c r="I11" s="1">
        <f t="shared" si="0"/>
        <v>1.4634146341463414</v>
      </c>
      <c r="J11" s="1">
        <f t="shared" si="1"/>
        <v>1.3414634146341464</v>
      </c>
    </row>
    <row r="12" spans="1:10" x14ac:dyDescent="0.2">
      <c r="A12" s="3" t="s">
        <v>3</v>
      </c>
      <c r="B12" s="7">
        <v>50.312914999999997</v>
      </c>
      <c r="C12" s="1">
        <v>402503318</v>
      </c>
      <c r="D12" s="7">
        <v>625.74868200000003</v>
      </c>
      <c r="E12" s="1">
        <v>5005989457.5</v>
      </c>
      <c r="F12" s="7">
        <v>53.105401000000001</v>
      </c>
      <c r="G12" s="1">
        <v>424843206.5</v>
      </c>
      <c r="I12" s="1">
        <f t="shared" si="0"/>
        <v>12.437138362919036</v>
      </c>
      <c r="J12" s="1">
        <f t="shared" si="1"/>
        <v>1.0555023710388396</v>
      </c>
    </row>
    <row r="13" spans="1:10" x14ac:dyDescent="0.2">
      <c r="A13" s="11" t="s">
        <v>67</v>
      </c>
    </row>
    <row r="14" spans="1:10" x14ac:dyDescent="0.2">
      <c r="D14" s="1">
        <v>140447.25551799999</v>
      </c>
      <c r="E14" s="1">
        <v>1123578044142</v>
      </c>
      <c r="F14" s="1">
        <v>139853.61392999999</v>
      </c>
      <c r="G14" s="1">
        <v>1118828911444</v>
      </c>
    </row>
    <row r="15" spans="1:10" x14ac:dyDescent="0.2">
      <c r="D15" s="1">
        <v>10.607939999999999</v>
      </c>
      <c r="E15" s="1">
        <v>84863516.5</v>
      </c>
      <c r="F15" s="1">
        <v>15.165372</v>
      </c>
      <c r="G15" s="1">
        <v>121322979.5</v>
      </c>
    </row>
    <row r="16" spans="1:10" x14ac:dyDescent="0.2">
      <c r="D16" s="1">
        <v>3.6480079999999999</v>
      </c>
      <c r="E16" s="1">
        <v>29184064</v>
      </c>
      <c r="F16" s="1">
        <v>5.9287380000000001</v>
      </c>
      <c r="G16" s="1">
        <v>47429904</v>
      </c>
    </row>
    <row r="17" spans="1:7" x14ac:dyDescent="0.2">
      <c r="D17" s="1">
        <v>3.6466409999999998</v>
      </c>
      <c r="E17" s="1">
        <v>29173127</v>
      </c>
      <c r="F17" s="1">
        <v>5.9264429999999999</v>
      </c>
      <c r="G17" s="1">
        <v>47411542.5</v>
      </c>
    </row>
    <row r="19" spans="1:7" x14ac:dyDescent="0.2">
      <c r="D19" s="1">
        <v>375.49195500000002</v>
      </c>
      <c r="E19" s="1">
        <v>3003935643.5</v>
      </c>
      <c r="F19" s="1">
        <v>415.12147900000002</v>
      </c>
      <c r="G19" s="1">
        <v>3320971828.5</v>
      </c>
    </row>
    <row r="20" spans="1:7" x14ac:dyDescent="0.2">
      <c r="D20" s="1">
        <v>1.639E-3</v>
      </c>
      <c r="E20" s="1">
        <v>13115.5</v>
      </c>
      <c r="F20" s="1">
        <v>2.1970000000000002E-3</v>
      </c>
      <c r="G20" s="1">
        <v>17574.5</v>
      </c>
    </row>
    <row r="21" spans="1:7" x14ac:dyDescent="0.2">
      <c r="D21" s="1">
        <v>3.9999999999999998E-6</v>
      </c>
      <c r="E21" s="1">
        <v>30.5</v>
      </c>
      <c r="F21" s="1">
        <v>3.9999999999999998E-6</v>
      </c>
      <c r="G21" s="1">
        <v>35</v>
      </c>
    </row>
    <row r="22" spans="1:7" x14ac:dyDescent="0.2">
      <c r="D22" s="1">
        <v>50.376511999999998</v>
      </c>
      <c r="E22" s="1">
        <v>403012099.5</v>
      </c>
      <c r="F22" s="1">
        <v>53.54824</v>
      </c>
      <c r="G22" s="1">
        <v>428385921.5</v>
      </c>
    </row>
    <row r="24" spans="1:7" x14ac:dyDescent="0.2">
      <c r="A24" s="11" t="s">
        <v>68</v>
      </c>
    </row>
    <row r="25" spans="1:7" x14ac:dyDescent="0.2">
      <c r="A25" s="1" t="s">
        <v>64</v>
      </c>
      <c r="C25" s="1" t="s">
        <v>69</v>
      </c>
      <c r="E25" s="1" t="s">
        <v>70</v>
      </c>
      <c r="G25" s="1" t="s">
        <v>71</v>
      </c>
    </row>
    <row r="26" spans="1:7" x14ac:dyDescent="0.2">
      <c r="A26" s="3" t="s">
        <v>0</v>
      </c>
      <c r="C26" s="1">
        <v>877280361133</v>
      </c>
      <c r="E26" s="1">
        <v>878772319920</v>
      </c>
      <c r="G26" s="1">
        <v>877464443912</v>
      </c>
    </row>
    <row r="27" spans="1:7" x14ac:dyDescent="0.2">
      <c r="A27" s="3" t="s">
        <v>1</v>
      </c>
      <c r="C27" s="1">
        <v>210538810</v>
      </c>
      <c r="E27" s="1">
        <v>356654916</v>
      </c>
      <c r="G27" s="1">
        <v>195628734</v>
      </c>
    </row>
    <row r="28" spans="1:7" x14ac:dyDescent="0.2">
      <c r="A28" s="3" t="s">
        <v>2</v>
      </c>
      <c r="C28" s="1">
        <v>123363462</v>
      </c>
      <c r="E28" s="1">
        <v>228892890</v>
      </c>
      <c r="G28" s="1">
        <v>119632667</v>
      </c>
    </row>
    <row r="29" spans="1:7" x14ac:dyDescent="0.2">
      <c r="A29" s="3" t="s">
        <v>16</v>
      </c>
      <c r="C29" s="1">
        <v>123361377</v>
      </c>
      <c r="E29" s="1">
        <v>228890858</v>
      </c>
      <c r="G29" s="1">
        <v>119630592</v>
      </c>
    </row>
    <row r="30" spans="1:7" x14ac:dyDescent="0.2">
      <c r="A30" s="3"/>
    </row>
    <row r="31" spans="1:7" x14ac:dyDescent="0.2">
      <c r="A31" s="3" t="s">
        <v>4</v>
      </c>
      <c r="C31" s="1">
        <v>6461413845</v>
      </c>
      <c r="E31" s="1">
        <v>6913162471</v>
      </c>
      <c r="G31" s="1">
        <v>6144949457</v>
      </c>
    </row>
    <row r="32" spans="1:7" x14ac:dyDescent="0.2">
      <c r="A32" s="3" t="s">
        <v>17</v>
      </c>
      <c r="C32" s="1">
        <v>2204</v>
      </c>
      <c r="E32" s="1">
        <v>2035</v>
      </c>
      <c r="G32" s="1">
        <v>2155</v>
      </c>
    </row>
    <row r="33" spans="1:7" x14ac:dyDescent="0.2">
      <c r="A33" s="3" t="s">
        <v>18</v>
      </c>
      <c r="C33" s="1">
        <v>36</v>
      </c>
      <c r="E33" s="1">
        <v>36</v>
      </c>
      <c r="G33" s="1">
        <v>36</v>
      </c>
    </row>
    <row r="34" spans="1:7" x14ac:dyDescent="0.2">
      <c r="A34" s="3" t="s">
        <v>3</v>
      </c>
      <c r="C34" s="1">
        <v>389807917</v>
      </c>
      <c r="E34" s="1">
        <v>400868717</v>
      </c>
      <c r="G34" s="1">
        <v>402446396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G11" sqref="G11"/>
    </sheetView>
  </sheetViews>
  <sheetFormatPr baseColWidth="10" defaultRowHeight="16" x14ac:dyDescent="0.2"/>
  <cols>
    <col min="1" max="1" width="42.1640625" style="1" customWidth="1"/>
    <col min="2" max="2" width="13.6640625" style="7" customWidth="1"/>
    <col min="3" max="3" width="18.83203125" style="1" customWidth="1"/>
    <col min="4" max="4" width="14.1640625" style="7" customWidth="1"/>
    <col min="5" max="5" width="18.33203125" style="1" customWidth="1"/>
    <col min="6" max="6" width="13.6640625" style="7" customWidth="1"/>
    <col min="7" max="7" width="17.5" style="1" customWidth="1"/>
    <col min="8" max="8" width="14" style="7" customWidth="1"/>
    <col min="9" max="9" width="17.5" style="1" customWidth="1"/>
    <col min="10" max="10" width="13.83203125" style="7" customWidth="1"/>
    <col min="11" max="11" width="20" style="1" customWidth="1"/>
    <col min="12" max="12" width="13.5" style="7" customWidth="1"/>
    <col min="13" max="13" width="19.6640625" style="1" customWidth="1"/>
    <col min="14" max="16384" width="10.83203125" style="1"/>
  </cols>
  <sheetData>
    <row r="1" spans="1:13" x14ac:dyDescent="0.2">
      <c r="B1" s="8"/>
      <c r="C1" s="8"/>
      <c r="D1" s="8"/>
      <c r="E1" s="8"/>
      <c r="F1" s="8"/>
      <c r="H1" s="1"/>
      <c r="J1" s="1"/>
      <c r="L1" s="1"/>
    </row>
    <row r="2" spans="1:13" x14ac:dyDescent="0.2">
      <c r="B2" s="4" t="s">
        <v>33</v>
      </c>
      <c r="C2" s="3" t="s">
        <v>57</v>
      </c>
      <c r="D2" s="4" t="s">
        <v>33</v>
      </c>
      <c r="E2" s="3" t="s">
        <v>32</v>
      </c>
      <c r="F2" s="4" t="s">
        <v>33</v>
      </c>
      <c r="G2" s="3" t="s">
        <v>58</v>
      </c>
      <c r="H2" s="4" t="s">
        <v>33</v>
      </c>
      <c r="I2" s="3" t="s">
        <v>59</v>
      </c>
      <c r="J2" s="4" t="s">
        <v>33</v>
      </c>
      <c r="K2" s="3" t="s">
        <v>60</v>
      </c>
      <c r="L2" s="4" t="s">
        <v>33</v>
      </c>
      <c r="M2" s="3" t="s">
        <v>37</v>
      </c>
    </row>
    <row r="3" spans="1:13" x14ac:dyDescent="0.2">
      <c r="A3" s="1" t="s">
        <v>0</v>
      </c>
      <c r="B3" s="7">
        <v>146181.42487300001</v>
      </c>
      <c r="C3" s="1">
        <v>438544274619</v>
      </c>
      <c r="D3" s="7">
        <v>146059.26422800001</v>
      </c>
      <c r="E3" s="1">
        <v>584237056911</v>
      </c>
      <c r="F3" s="7">
        <v>146075.54160500001</v>
      </c>
      <c r="G3" s="1">
        <v>730377708026</v>
      </c>
      <c r="H3" s="7">
        <v>146140.94582299999</v>
      </c>
      <c r="I3" s="1">
        <v>876845674938</v>
      </c>
      <c r="J3" s="7">
        <v>146003.546443</v>
      </c>
      <c r="K3" s="1">
        <v>1022024825100</v>
      </c>
      <c r="L3" s="7">
        <v>145993.62463199999</v>
      </c>
      <c r="M3" s="1">
        <v>1167948997060</v>
      </c>
    </row>
    <row r="4" spans="1:13" x14ac:dyDescent="0.2">
      <c r="A4" s="1" t="s">
        <v>1</v>
      </c>
      <c r="B4" s="7">
        <v>13.572931666700001</v>
      </c>
      <c r="C4" s="1">
        <v>40718795</v>
      </c>
      <c r="D4" s="7">
        <v>12.402465375</v>
      </c>
      <c r="E4" s="1">
        <v>49609861.5</v>
      </c>
      <c r="F4" s="7">
        <v>18.753535899999999</v>
      </c>
      <c r="G4" s="1">
        <v>93767679.5</v>
      </c>
      <c r="H4" s="7">
        <v>16.893944250000001</v>
      </c>
      <c r="I4" s="1">
        <v>101363665.5</v>
      </c>
      <c r="J4" s="7">
        <v>15.266482142899999</v>
      </c>
      <c r="K4" s="1">
        <v>106865375</v>
      </c>
      <c r="L4" s="7">
        <v>13.591039500000001</v>
      </c>
      <c r="M4" s="1">
        <v>108728316</v>
      </c>
    </row>
    <row r="5" spans="1:13" x14ac:dyDescent="0.2">
      <c r="A5" s="1" t="s">
        <v>2</v>
      </c>
      <c r="B5" s="7">
        <v>4.9428536666699996</v>
      </c>
      <c r="C5" s="1">
        <v>14828561</v>
      </c>
      <c r="D5" s="7">
        <v>3.5765205</v>
      </c>
      <c r="E5" s="1">
        <v>14306082</v>
      </c>
      <c r="F5" s="7">
        <v>6.3283699000000002</v>
      </c>
      <c r="G5" s="1">
        <v>31641849.5</v>
      </c>
      <c r="H5" s="7">
        <v>5.6443484166699998</v>
      </c>
      <c r="I5" s="1">
        <v>33866090.5</v>
      </c>
      <c r="J5" s="7">
        <v>5.4943316428599998</v>
      </c>
      <c r="K5" s="1">
        <v>38460321.5</v>
      </c>
      <c r="L5" s="7">
        <v>4.5775798749999996</v>
      </c>
      <c r="M5" s="1">
        <v>36620639</v>
      </c>
    </row>
    <row r="6" spans="1:13" x14ac:dyDescent="0.2">
      <c r="A6" s="1" t="s">
        <v>16</v>
      </c>
      <c r="B6" s="7">
        <v>4.942374</v>
      </c>
      <c r="C6" s="1">
        <v>14827122</v>
      </c>
      <c r="D6" s="7">
        <v>3.5761076250000001</v>
      </c>
      <c r="E6" s="1">
        <v>14304430.5</v>
      </c>
      <c r="F6" s="7">
        <v>6.3279987000000002</v>
      </c>
      <c r="G6" s="1">
        <v>31639993.5</v>
      </c>
      <c r="H6" s="7">
        <v>5.6439327500000003</v>
      </c>
      <c r="I6" s="1">
        <v>33863596.5</v>
      </c>
      <c r="J6" s="7">
        <v>5.4938678571399997</v>
      </c>
      <c r="K6" s="1">
        <v>38457075</v>
      </c>
      <c r="L6" s="7">
        <v>4.5771398124999996</v>
      </c>
      <c r="M6" s="1">
        <v>36617118.5</v>
      </c>
    </row>
    <row r="8" spans="1:13" x14ac:dyDescent="0.2">
      <c r="A8" s="1" t="s">
        <v>0</v>
      </c>
      <c r="B8" s="7">
        <v>146640.87405300001</v>
      </c>
      <c r="C8" s="1">
        <v>439922622160</v>
      </c>
      <c r="D8" s="7">
        <v>145665.30964600001</v>
      </c>
      <c r="E8" s="1">
        <v>582661238582</v>
      </c>
      <c r="F8" s="7">
        <v>146553.30256700001</v>
      </c>
      <c r="G8" s="1">
        <v>732766512834</v>
      </c>
      <c r="H8" s="7">
        <v>146814.38376500001</v>
      </c>
      <c r="I8" s="1">
        <v>880886302590</v>
      </c>
      <c r="J8" s="7">
        <v>145874.70897899999</v>
      </c>
      <c r="K8" s="1">
        <v>1021122962850</v>
      </c>
      <c r="L8" s="7">
        <v>145940.75660399999</v>
      </c>
      <c r="M8" s="1">
        <v>1167526052840</v>
      </c>
    </row>
    <row r="9" spans="1:13" x14ac:dyDescent="0.2">
      <c r="A9" s="1" t="s">
        <v>17</v>
      </c>
      <c r="B9" s="7">
        <v>6.2216666666699998E-4</v>
      </c>
      <c r="C9" s="1">
        <v>1866.5</v>
      </c>
      <c r="D9" s="7">
        <v>4.2450000000000002E-4</v>
      </c>
      <c r="E9" s="1">
        <v>1698</v>
      </c>
      <c r="F9" s="7">
        <v>4.7189999999999998E-4</v>
      </c>
      <c r="G9" s="1">
        <v>2359.5</v>
      </c>
      <c r="H9" s="7">
        <v>4.6175833333299996E-3</v>
      </c>
      <c r="I9" s="1">
        <v>27705.5</v>
      </c>
      <c r="J9" s="7">
        <v>3.8642857142900001E-4</v>
      </c>
      <c r="K9" s="1">
        <v>2705</v>
      </c>
      <c r="L9" s="7">
        <v>4.8231249999999999E-4</v>
      </c>
      <c r="M9" s="1">
        <v>3858.5</v>
      </c>
    </row>
    <row r="10" spans="1:13" x14ac:dyDescent="0.2">
      <c r="A10" s="1" t="s">
        <v>18</v>
      </c>
      <c r="B10" s="7">
        <v>9.0000000000000002E-6</v>
      </c>
      <c r="C10" s="1">
        <v>27</v>
      </c>
      <c r="D10" s="7">
        <v>6.6250000000000001E-6</v>
      </c>
      <c r="E10" s="1">
        <v>26.5</v>
      </c>
      <c r="F10" s="7">
        <v>5.4E-6</v>
      </c>
      <c r="G10" s="1">
        <v>27</v>
      </c>
      <c r="H10" s="7">
        <v>5.0000000000000004E-6</v>
      </c>
      <c r="I10" s="1">
        <v>30</v>
      </c>
      <c r="J10" s="7">
        <v>4.2857142857100003E-6</v>
      </c>
      <c r="K10" s="1">
        <v>30</v>
      </c>
      <c r="L10" s="7">
        <v>3.3749999999999999E-6</v>
      </c>
      <c r="M10" s="1">
        <v>27</v>
      </c>
    </row>
    <row r="11" spans="1:13" x14ac:dyDescent="0.2">
      <c r="A11" s="1" t="s">
        <v>3</v>
      </c>
      <c r="B11" s="7">
        <v>46.293632333300003</v>
      </c>
      <c r="C11" s="1">
        <v>138880897</v>
      </c>
      <c r="D11" s="7">
        <v>46.321434875000001</v>
      </c>
      <c r="E11" s="1">
        <v>185285739.5</v>
      </c>
      <c r="F11" s="7">
        <v>46.417938300000003</v>
      </c>
      <c r="G11" s="1">
        <v>232089691.5</v>
      </c>
      <c r="H11" s="7">
        <v>46.2378935833</v>
      </c>
      <c r="I11" s="1">
        <v>277427361.5</v>
      </c>
      <c r="J11" s="7">
        <v>46.107139142900003</v>
      </c>
      <c r="K11" s="1">
        <v>322749974</v>
      </c>
      <c r="L11" s="7">
        <v>46.517503812500003</v>
      </c>
      <c r="M11" s="1">
        <v>372140030.5</v>
      </c>
    </row>
    <row r="13" spans="1:13" x14ac:dyDescent="0.2">
      <c r="A13" s="1" t="s">
        <v>0</v>
      </c>
      <c r="B13" s="7">
        <v>146972.33174699999</v>
      </c>
      <c r="C13" s="1">
        <v>440916995242</v>
      </c>
      <c r="D13" s="7">
        <v>144561.89834499999</v>
      </c>
      <c r="E13" s="1">
        <v>578247593380</v>
      </c>
      <c r="F13" s="7">
        <v>146043.54131199999</v>
      </c>
      <c r="G13" s="1">
        <v>730217706558</v>
      </c>
      <c r="H13" s="7">
        <v>146227.774404</v>
      </c>
      <c r="I13" s="1">
        <v>877366646424</v>
      </c>
      <c r="J13" s="7">
        <v>146148.53178300001</v>
      </c>
      <c r="K13" s="1">
        <v>1023039722480</v>
      </c>
      <c r="L13" s="7">
        <v>145790.089393</v>
      </c>
      <c r="M13" s="1">
        <v>1166320715140</v>
      </c>
    </row>
    <row r="14" spans="1:13" x14ac:dyDescent="0.2">
      <c r="A14" s="1" t="s">
        <v>4</v>
      </c>
      <c r="B14" s="7">
        <v>387.47520483300002</v>
      </c>
      <c r="C14" s="1">
        <v>1162425614.5</v>
      </c>
      <c r="D14" s="7">
        <v>313.17943187499998</v>
      </c>
      <c r="E14" s="1">
        <v>1252717727.5</v>
      </c>
      <c r="F14" s="7">
        <v>356.60112809999998</v>
      </c>
      <c r="G14" s="1">
        <v>1783005640.5</v>
      </c>
      <c r="H14" s="7">
        <v>402.82389000000001</v>
      </c>
      <c r="I14" s="1">
        <v>2416943340</v>
      </c>
      <c r="J14" s="7">
        <v>392.38054578600003</v>
      </c>
      <c r="K14" s="1">
        <v>2746663820.5</v>
      </c>
      <c r="L14" s="7">
        <v>366.09604124999998</v>
      </c>
      <c r="M14" s="1">
        <v>2928768330</v>
      </c>
    </row>
    <row r="15" spans="1:13" x14ac:dyDescent="0.2">
      <c r="A15" s="1" t="s">
        <v>34</v>
      </c>
      <c r="B15" s="7">
        <v>0</v>
      </c>
      <c r="C15" s="1">
        <v>0</v>
      </c>
      <c r="D15" s="7">
        <v>0</v>
      </c>
      <c r="E15" s="1">
        <v>0</v>
      </c>
      <c r="F15" s="7">
        <v>0</v>
      </c>
      <c r="G15" s="1">
        <v>0</v>
      </c>
      <c r="H15" s="7">
        <v>0</v>
      </c>
      <c r="I15" s="1">
        <v>0</v>
      </c>
      <c r="J15" s="7">
        <v>0</v>
      </c>
      <c r="K15" s="1">
        <v>0</v>
      </c>
      <c r="L15" s="7">
        <v>0</v>
      </c>
      <c r="M15" s="1">
        <v>0</v>
      </c>
    </row>
    <row r="16" spans="1:13" x14ac:dyDescent="0.2">
      <c r="A16" s="1" t="s">
        <v>14</v>
      </c>
      <c r="B16" s="7">
        <v>135934.611378</v>
      </c>
      <c r="C16" s="1">
        <v>407803834134</v>
      </c>
      <c r="D16" s="7">
        <v>133311.08370300001</v>
      </c>
      <c r="E16" s="1">
        <v>533244334811</v>
      </c>
      <c r="F16" s="7">
        <v>133776.78176899999</v>
      </c>
      <c r="G16" s="1">
        <v>668883908846</v>
      </c>
      <c r="H16" s="7">
        <v>134154.69336100001</v>
      </c>
      <c r="I16" s="1">
        <v>804928160169</v>
      </c>
      <c r="J16" s="7">
        <v>134195.23639599999</v>
      </c>
      <c r="K16" s="1">
        <v>939366654772</v>
      </c>
      <c r="L16" s="7">
        <v>133386.42149499999</v>
      </c>
      <c r="M16" s="1">
        <v>1067091371960</v>
      </c>
    </row>
    <row r="18" spans="1:13" x14ac:dyDescent="0.2">
      <c r="A18" s="1" t="s">
        <v>0</v>
      </c>
      <c r="B18" s="7">
        <v>146468.290748</v>
      </c>
      <c r="C18" s="1">
        <v>439404872245</v>
      </c>
      <c r="D18" s="7">
        <v>146007.207272</v>
      </c>
      <c r="E18" s="1">
        <v>584028829088</v>
      </c>
      <c r="F18" s="7">
        <v>146793.781445</v>
      </c>
      <c r="G18" s="1">
        <v>733968907226</v>
      </c>
      <c r="H18" s="7">
        <v>146526.015552</v>
      </c>
      <c r="I18" s="1">
        <v>879156093312</v>
      </c>
      <c r="J18" s="7">
        <v>146163.21470099999</v>
      </c>
      <c r="K18" s="1">
        <v>1023142502910</v>
      </c>
      <c r="L18" s="7">
        <v>146029.19568500001</v>
      </c>
      <c r="M18" s="1">
        <v>1168233565480</v>
      </c>
    </row>
    <row r="19" spans="1:13" x14ac:dyDescent="0.2">
      <c r="A19" s="1" t="s">
        <v>15</v>
      </c>
      <c r="B19" s="7">
        <v>24169.2723568</v>
      </c>
      <c r="C19" s="1">
        <v>72507817070.5</v>
      </c>
      <c r="D19" s="7">
        <v>23890.025096400001</v>
      </c>
      <c r="E19" s="1">
        <v>95560100385.5</v>
      </c>
      <c r="F19" s="7">
        <v>24279.1960588</v>
      </c>
      <c r="G19" s="1">
        <v>121395980294</v>
      </c>
      <c r="H19" s="7">
        <v>24211.656805800001</v>
      </c>
      <c r="I19" s="1">
        <v>145269940835</v>
      </c>
      <c r="J19" s="7">
        <v>24003.637663699999</v>
      </c>
      <c r="K19" s="1">
        <v>168025463646</v>
      </c>
      <c r="L19" s="7">
        <v>23964.339151100001</v>
      </c>
      <c r="M19" s="1">
        <v>191714713208</v>
      </c>
    </row>
    <row r="20" spans="1:13" x14ac:dyDescent="0.2">
      <c r="A20" s="1" t="s">
        <v>19</v>
      </c>
      <c r="B20" s="7">
        <v>29590.375867499999</v>
      </c>
      <c r="C20" s="1">
        <v>88771127602.5</v>
      </c>
      <c r="D20" s="7">
        <v>29326.274529300001</v>
      </c>
      <c r="E20" s="1">
        <v>117305098117</v>
      </c>
      <c r="F20" s="7">
        <v>29709.231503999999</v>
      </c>
      <c r="G20" s="1">
        <v>148546157520</v>
      </c>
      <c r="H20" s="7">
        <v>29647.935525699999</v>
      </c>
      <c r="I20" s="1">
        <v>177887613154</v>
      </c>
      <c r="J20" s="7">
        <v>29433.1877504</v>
      </c>
      <c r="K20" s="1">
        <v>206032314252</v>
      </c>
      <c r="L20" s="7">
        <v>29393.6968437</v>
      </c>
      <c r="M20" s="1">
        <v>235149574750</v>
      </c>
    </row>
    <row r="21" spans="1:13" x14ac:dyDescent="0.2">
      <c r="A21" s="1" t="s">
        <v>20</v>
      </c>
      <c r="B21" s="7">
        <v>37130.471285200001</v>
      </c>
      <c r="C21" s="1">
        <v>111391413856</v>
      </c>
      <c r="D21" s="7">
        <v>36872.224123100001</v>
      </c>
      <c r="E21" s="1">
        <v>147488896492</v>
      </c>
      <c r="F21" s="7">
        <v>37243.709031300001</v>
      </c>
      <c r="G21" s="1">
        <v>186218545156</v>
      </c>
      <c r="H21" s="7">
        <v>37185.833315099997</v>
      </c>
      <c r="I21" s="1">
        <v>223114999890</v>
      </c>
      <c r="J21" s="7">
        <v>36966.1178545</v>
      </c>
      <c r="K21" s="1">
        <v>258762824982</v>
      </c>
      <c r="L21" s="7">
        <v>36921.814270000003</v>
      </c>
      <c r="M21" s="1">
        <v>295374514160</v>
      </c>
    </row>
    <row r="23" spans="1:13" x14ac:dyDescent="0.2">
      <c r="A23" s="1" t="s">
        <v>0</v>
      </c>
      <c r="B23" s="7">
        <v>146576.13367400001</v>
      </c>
      <c r="C23" s="1">
        <v>439728401022</v>
      </c>
      <c r="D23" s="7">
        <v>146839.848065</v>
      </c>
      <c r="E23" s="1">
        <v>587359392261</v>
      </c>
      <c r="F23" s="7">
        <v>146205.40705099999</v>
      </c>
      <c r="G23" s="1">
        <v>731027035256</v>
      </c>
      <c r="H23" s="7">
        <v>145711.81626399999</v>
      </c>
      <c r="I23" s="1">
        <v>874270897586</v>
      </c>
      <c r="J23" s="7">
        <v>146610.60146100001</v>
      </c>
      <c r="K23" s="1">
        <v>1026274210230</v>
      </c>
      <c r="L23" s="7">
        <v>145948.06063200001</v>
      </c>
      <c r="M23" s="1">
        <v>1167584485050</v>
      </c>
    </row>
    <row r="24" spans="1:13" x14ac:dyDescent="0.2">
      <c r="A24" s="1" t="s">
        <v>21</v>
      </c>
      <c r="B24" s="7">
        <v>43826.757599700002</v>
      </c>
      <c r="C24" s="1">
        <v>131480272799</v>
      </c>
      <c r="D24" s="7">
        <v>44120.850101800002</v>
      </c>
      <c r="E24" s="1">
        <v>176483400407</v>
      </c>
      <c r="F24" s="7">
        <v>43758.919690000002</v>
      </c>
      <c r="G24" s="1">
        <v>218794598450</v>
      </c>
      <c r="H24" s="7">
        <v>43651.847816000001</v>
      </c>
      <c r="I24" s="1">
        <v>261911086896</v>
      </c>
      <c r="J24" s="7">
        <v>44058.508983400003</v>
      </c>
      <c r="K24" s="1">
        <v>308409562884</v>
      </c>
      <c r="L24" s="7">
        <v>43694.3472521</v>
      </c>
      <c r="M24" s="1">
        <v>349554778016</v>
      </c>
    </row>
    <row r="25" spans="1:13" x14ac:dyDescent="0.2">
      <c r="A25" s="1" t="s">
        <v>22</v>
      </c>
      <c r="B25" s="7">
        <v>29100.0028595</v>
      </c>
      <c r="C25" s="1">
        <v>87300008578.5</v>
      </c>
      <c r="D25" s="7">
        <v>29097.685120900001</v>
      </c>
      <c r="E25" s="1">
        <v>116390740484</v>
      </c>
      <c r="F25" s="7">
        <v>29097.079088099999</v>
      </c>
      <c r="G25" s="1">
        <v>145485395440</v>
      </c>
      <c r="H25" s="7">
        <v>29096.924922400001</v>
      </c>
      <c r="I25" s="1">
        <v>174581549534</v>
      </c>
      <c r="J25" s="7">
        <v>29097.5845004</v>
      </c>
      <c r="K25" s="1">
        <v>203683091502</v>
      </c>
      <c r="L25" s="7">
        <v>29096.1750416</v>
      </c>
      <c r="M25" s="1">
        <v>232769400333</v>
      </c>
    </row>
    <row r="26" spans="1:13" x14ac:dyDescent="0.2">
      <c r="A26" s="1" t="s">
        <v>23</v>
      </c>
      <c r="B26" s="7">
        <v>2.6166653333299998</v>
      </c>
      <c r="C26" s="1">
        <v>7849996</v>
      </c>
      <c r="D26" s="7">
        <v>2.3487407500000002</v>
      </c>
      <c r="E26" s="1">
        <v>9394963</v>
      </c>
      <c r="F26" s="7">
        <v>2.3921907999999998</v>
      </c>
      <c r="G26" s="1">
        <v>11960954</v>
      </c>
      <c r="H26" s="7">
        <v>2.4018541666700002</v>
      </c>
      <c r="I26" s="1">
        <v>14411125</v>
      </c>
      <c r="J26" s="7">
        <v>2.3736208571400002</v>
      </c>
      <c r="K26" s="1">
        <v>16615346</v>
      </c>
      <c r="L26" s="7">
        <v>2.3611301875000001</v>
      </c>
      <c r="M26" s="1">
        <v>18889041.5</v>
      </c>
    </row>
    <row r="28" spans="1:13" x14ac:dyDescent="0.2">
      <c r="A28" s="1" t="s">
        <v>0</v>
      </c>
      <c r="B28" s="7">
        <v>146059.86992600001</v>
      </c>
      <c r="C28" s="1">
        <v>438179609779</v>
      </c>
      <c r="D28" s="7">
        <v>146635.78678900001</v>
      </c>
      <c r="E28" s="1">
        <v>586543147158</v>
      </c>
      <c r="F28" s="7">
        <v>146670.416922</v>
      </c>
      <c r="G28" s="1">
        <v>733352084612</v>
      </c>
      <c r="H28" s="7">
        <v>146196.347178</v>
      </c>
      <c r="I28" s="1">
        <v>877178083068</v>
      </c>
      <c r="J28" s="7">
        <v>146424.76983100001</v>
      </c>
      <c r="K28" s="1">
        <v>1024973388820</v>
      </c>
      <c r="L28" s="7">
        <v>145769.41538600001</v>
      </c>
      <c r="M28" s="1">
        <v>1166155323090</v>
      </c>
    </row>
    <row r="29" spans="1:13" x14ac:dyDescent="0.2">
      <c r="A29" s="1" t="s">
        <v>6</v>
      </c>
      <c r="B29" s="7">
        <v>3.7899430000000001</v>
      </c>
      <c r="C29" s="1">
        <v>11369829</v>
      </c>
      <c r="D29" s="7">
        <v>3.7619820000000002</v>
      </c>
      <c r="E29" s="1">
        <v>15047928</v>
      </c>
      <c r="F29" s="7">
        <v>3.5705787</v>
      </c>
      <c r="G29" s="1">
        <v>17852893.5</v>
      </c>
      <c r="H29" s="7">
        <v>3.7371612500000002</v>
      </c>
      <c r="I29" s="1">
        <v>22422967.5</v>
      </c>
      <c r="J29" s="7">
        <v>3.6328233571399999</v>
      </c>
      <c r="K29" s="1">
        <v>25429763.5</v>
      </c>
      <c r="L29" s="7">
        <v>3.7245841875000001</v>
      </c>
      <c r="M29" s="1">
        <v>29796673.5</v>
      </c>
    </row>
    <row r="30" spans="1:13" x14ac:dyDescent="0.2">
      <c r="A30" s="1" t="s">
        <v>7</v>
      </c>
      <c r="B30" s="7">
        <v>2.5330816666699998</v>
      </c>
      <c r="C30" s="1">
        <v>7599245</v>
      </c>
      <c r="D30" s="7">
        <v>2.5597121249999999</v>
      </c>
      <c r="E30" s="1">
        <v>10238848.5</v>
      </c>
      <c r="F30" s="7">
        <v>2.4161153999999998</v>
      </c>
      <c r="G30" s="1">
        <v>12080577</v>
      </c>
      <c r="H30" s="7">
        <v>2.5828090833299999</v>
      </c>
      <c r="I30" s="1">
        <v>15496854.5</v>
      </c>
      <c r="J30" s="7">
        <v>2.5117483571400001</v>
      </c>
      <c r="K30" s="1">
        <v>17582238.5</v>
      </c>
      <c r="L30" s="7">
        <v>2.4255953125</v>
      </c>
      <c r="M30" s="1">
        <v>19404762.5</v>
      </c>
    </row>
    <row r="31" spans="1:13" x14ac:dyDescent="0.2">
      <c r="A31" s="1" t="s">
        <v>24</v>
      </c>
      <c r="B31" s="7">
        <v>1.3407163333300001</v>
      </c>
      <c r="C31" s="1">
        <v>4022149</v>
      </c>
      <c r="D31" s="7">
        <v>1.3606115000000001</v>
      </c>
      <c r="E31" s="1">
        <v>5442446</v>
      </c>
      <c r="F31" s="7">
        <v>1.2705799</v>
      </c>
      <c r="G31" s="1">
        <v>6352899.5</v>
      </c>
      <c r="H31" s="7">
        <v>1.37040241667</v>
      </c>
      <c r="I31" s="1">
        <v>8222414.5</v>
      </c>
      <c r="J31" s="7">
        <v>1.3367700714299999</v>
      </c>
      <c r="K31" s="1">
        <v>9357390.5</v>
      </c>
      <c r="L31" s="7">
        <v>1.2823309375</v>
      </c>
      <c r="M31" s="1">
        <v>10258647.5</v>
      </c>
    </row>
    <row r="33" spans="1:13" x14ac:dyDescent="0.2">
      <c r="A33" s="1" t="s">
        <v>0</v>
      </c>
      <c r="B33" s="7">
        <v>146310.581538</v>
      </c>
      <c r="C33" s="1">
        <v>438931744615</v>
      </c>
      <c r="D33" s="7">
        <v>145908.716652</v>
      </c>
      <c r="E33" s="1">
        <v>583634866610</v>
      </c>
      <c r="F33" s="7">
        <v>146010.20239600001</v>
      </c>
      <c r="G33" s="1">
        <v>730051011978</v>
      </c>
      <c r="H33" s="7">
        <v>146233.83835199999</v>
      </c>
      <c r="I33" s="1">
        <v>877403030115</v>
      </c>
      <c r="J33" s="7">
        <v>145980.47322399999</v>
      </c>
      <c r="K33" s="1">
        <v>1021863312570</v>
      </c>
      <c r="L33" s="7">
        <v>146499.444494</v>
      </c>
      <c r="M33" s="1">
        <v>1171995555950</v>
      </c>
    </row>
    <row r="34" spans="1:13" x14ac:dyDescent="0.2">
      <c r="A34" s="1" t="s">
        <v>25</v>
      </c>
      <c r="B34" s="7">
        <v>1.17737916667</v>
      </c>
      <c r="C34" s="1">
        <v>3532137.5</v>
      </c>
      <c r="D34" s="7">
        <v>1.1704738750000001</v>
      </c>
      <c r="E34" s="1">
        <v>4681895.5</v>
      </c>
      <c r="F34" s="7">
        <v>1.1846460999999999</v>
      </c>
      <c r="G34" s="1">
        <v>5923230.5</v>
      </c>
      <c r="H34" s="7">
        <v>1.17001983333</v>
      </c>
      <c r="I34" s="1">
        <v>7020119</v>
      </c>
      <c r="J34" s="7">
        <v>1.18892107143</v>
      </c>
      <c r="K34" s="1">
        <v>8322447.5</v>
      </c>
      <c r="L34" s="7">
        <v>1.1782068125</v>
      </c>
      <c r="M34" s="1">
        <v>9425654.5</v>
      </c>
    </row>
    <row r="35" spans="1:13" x14ac:dyDescent="0.2">
      <c r="A35" s="1" t="s">
        <v>26</v>
      </c>
      <c r="B35" s="7">
        <v>9.0000000000000002E-6</v>
      </c>
      <c r="C35" s="1">
        <v>27</v>
      </c>
      <c r="D35" s="7">
        <v>6.7499999999999997E-6</v>
      </c>
      <c r="E35" s="1">
        <v>27</v>
      </c>
      <c r="F35" s="7">
        <v>5.4E-6</v>
      </c>
      <c r="G35" s="1">
        <v>27</v>
      </c>
      <c r="H35" s="7">
        <v>4.5000000000000001E-6</v>
      </c>
      <c r="I35" s="1">
        <v>27</v>
      </c>
      <c r="J35" s="7">
        <v>4.2857142857100003E-6</v>
      </c>
      <c r="K35" s="1">
        <v>30</v>
      </c>
      <c r="L35" s="7">
        <v>3.3749999999999999E-6</v>
      </c>
      <c r="M35" s="1">
        <v>27</v>
      </c>
    </row>
    <row r="36" spans="1:13" x14ac:dyDescent="0.2">
      <c r="A36" s="1" t="s">
        <v>8</v>
      </c>
      <c r="B36" s="7">
        <v>2267.5156136700002</v>
      </c>
      <c r="C36" s="1">
        <v>6802546841</v>
      </c>
      <c r="D36" s="7">
        <v>2265.35840788</v>
      </c>
      <c r="E36" s="1">
        <v>9061433631.5</v>
      </c>
      <c r="F36" s="7">
        <v>2264.1965108999998</v>
      </c>
      <c r="G36" s="1">
        <v>11320982554.5</v>
      </c>
      <c r="H36" s="7">
        <v>2263.35941658</v>
      </c>
      <c r="I36" s="1">
        <v>13580156499.5</v>
      </c>
      <c r="J36" s="7">
        <v>2265.6197614299999</v>
      </c>
      <c r="K36" s="1">
        <v>15859338330</v>
      </c>
      <c r="L36" s="7">
        <v>2263.3466252500002</v>
      </c>
      <c r="M36" s="1">
        <v>18106773002</v>
      </c>
    </row>
    <row r="38" spans="1:13" x14ac:dyDescent="0.2">
      <c r="A38" s="1" t="s">
        <v>0</v>
      </c>
      <c r="B38" s="7">
        <v>146143.478046</v>
      </c>
      <c r="C38" s="1">
        <v>438430434138</v>
      </c>
      <c r="D38" s="7">
        <v>145953.00098499999</v>
      </c>
      <c r="E38" s="1">
        <v>583812003940</v>
      </c>
      <c r="F38" s="7">
        <v>145888.81652699999</v>
      </c>
      <c r="G38" s="1">
        <v>729444082636</v>
      </c>
      <c r="H38" s="7">
        <v>146839.52203699999</v>
      </c>
      <c r="I38" s="1">
        <v>881037132221</v>
      </c>
      <c r="J38" s="7">
        <v>146180.68334600001</v>
      </c>
      <c r="K38" s="1">
        <v>1023264783420</v>
      </c>
      <c r="L38" s="7">
        <v>146075.785458</v>
      </c>
      <c r="M38" s="1">
        <v>1168606283660</v>
      </c>
    </row>
    <row r="39" spans="1:13" x14ac:dyDescent="0.2">
      <c r="A39" s="1" t="s">
        <v>5</v>
      </c>
      <c r="B39" s="7">
        <v>223.89510016700001</v>
      </c>
      <c r="C39" s="1">
        <v>671685300.5</v>
      </c>
      <c r="D39" s="7">
        <v>227.346839625</v>
      </c>
      <c r="E39" s="1">
        <v>909387358.5</v>
      </c>
      <c r="F39" s="7">
        <v>234.06007930000001</v>
      </c>
      <c r="G39" s="1">
        <v>1170300396.5</v>
      </c>
      <c r="H39" s="7">
        <v>236.408364917</v>
      </c>
      <c r="I39" s="1">
        <v>1418450189.5</v>
      </c>
      <c r="J39" s="7">
        <v>231.66631185700001</v>
      </c>
      <c r="K39" s="1">
        <v>1621664183</v>
      </c>
      <c r="L39" s="7">
        <v>228.22401475000001</v>
      </c>
      <c r="M39" s="1">
        <v>1825792118</v>
      </c>
    </row>
    <row r="40" spans="1:13" x14ac:dyDescent="0.2">
      <c r="A40" s="1" t="s">
        <v>35</v>
      </c>
      <c r="B40" s="7">
        <v>6.7365181666699998</v>
      </c>
      <c r="C40" s="1">
        <v>20209554.5</v>
      </c>
      <c r="D40" s="7">
        <v>7.0341620000000002</v>
      </c>
      <c r="E40" s="1">
        <v>28136648</v>
      </c>
      <c r="F40" s="7">
        <v>7.6592061999999999</v>
      </c>
      <c r="G40" s="1">
        <v>38296031</v>
      </c>
      <c r="H40" s="7">
        <v>7.4174567500000004</v>
      </c>
      <c r="I40" s="1">
        <v>44504740.5</v>
      </c>
      <c r="J40" s="7">
        <v>7.1745176428599997</v>
      </c>
      <c r="K40" s="1">
        <v>50221623.5</v>
      </c>
      <c r="L40" s="7">
        <v>6.6600976875000004</v>
      </c>
      <c r="M40" s="1">
        <v>53280781.5</v>
      </c>
    </row>
    <row r="41" spans="1:13" x14ac:dyDescent="0.2">
      <c r="A41" s="1" t="s">
        <v>10</v>
      </c>
      <c r="B41" s="7">
        <v>0.19518566666699999</v>
      </c>
      <c r="C41" s="1">
        <v>585557</v>
      </c>
      <c r="D41" s="7">
        <v>0.21201349999999999</v>
      </c>
      <c r="E41" s="1">
        <v>848054</v>
      </c>
      <c r="F41" s="7">
        <v>0.19432389999999999</v>
      </c>
      <c r="G41" s="1">
        <v>971619.5</v>
      </c>
      <c r="H41" s="7">
        <v>0.20175316666699999</v>
      </c>
      <c r="I41" s="1">
        <v>1210519</v>
      </c>
      <c r="J41" s="7">
        <v>0.206312</v>
      </c>
      <c r="K41" s="1">
        <v>1444184</v>
      </c>
      <c r="L41" s="7">
        <v>0.199364875</v>
      </c>
      <c r="M41" s="1">
        <v>1594919</v>
      </c>
    </row>
    <row r="43" spans="1:13" x14ac:dyDescent="0.2">
      <c r="A43" s="1" t="s">
        <v>0</v>
      </c>
      <c r="B43" s="7">
        <v>146783.14275999999</v>
      </c>
      <c r="C43" s="1">
        <v>440349428280</v>
      </c>
      <c r="D43" s="7">
        <v>145996.92498899999</v>
      </c>
      <c r="E43" s="1">
        <v>583987699958</v>
      </c>
      <c r="F43" s="7">
        <v>145753.48465599999</v>
      </c>
      <c r="G43" s="1">
        <v>728767423280</v>
      </c>
      <c r="H43" s="7">
        <v>146032.11056900001</v>
      </c>
      <c r="I43" s="1">
        <v>876192663414</v>
      </c>
      <c r="J43" s="7">
        <v>146281.548094</v>
      </c>
      <c r="K43" s="1">
        <v>1023970836660</v>
      </c>
      <c r="L43" s="7">
        <v>146010.24333200001</v>
      </c>
      <c r="M43" s="1">
        <v>1168081946660</v>
      </c>
    </row>
    <row r="44" spans="1:13" x14ac:dyDescent="0.2">
      <c r="A44" s="1" t="s">
        <v>11</v>
      </c>
      <c r="B44" s="7">
        <v>2.38021666667E-2</v>
      </c>
      <c r="C44" s="1">
        <v>71406.5</v>
      </c>
      <c r="D44" s="7">
        <v>2.90785E-2</v>
      </c>
      <c r="E44" s="1">
        <v>116314</v>
      </c>
      <c r="F44" s="7">
        <v>2.3184900000000001E-2</v>
      </c>
      <c r="G44" s="1">
        <v>115924.5</v>
      </c>
      <c r="H44" s="7">
        <v>3.9622583333300002E-2</v>
      </c>
      <c r="I44" s="1">
        <v>237735.5</v>
      </c>
      <c r="J44" s="7">
        <v>2.6554928571399999E-2</v>
      </c>
      <c r="K44" s="1">
        <v>185884.5</v>
      </c>
      <c r="L44" s="7">
        <v>4.4104499999999998E-2</v>
      </c>
      <c r="M44" s="1">
        <v>352836</v>
      </c>
    </row>
    <row r="45" spans="1:13" x14ac:dyDescent="0.2">
      <c r="A45" s="1" t="s">
        <v>27</v>
      </c>
      <c r="B45" s="7">
        <v>2.3795833333300001E-2</v>
      </c>
      <c r="C45" s="1">
        <v>71387.5</v>
      </c>
      <c r="D45" s="7">
        <v>2.9075375000000001E-2</v>
      </c>
      <c r="E45" s="1">
        <v>116301.5</v>
      </c>
      <c r="F45" s="7">
        <v>2.3182299999999999E-2</v>
      </c>
      <c r="G45" s="1">
        <v>115911.5</v>
      </c>
      <c r="H45" s="7">
        <v>3.9619583333299999E-2</v>
      </c>
      <c r="I45" s="1">
        <v>237717.5</v>
      </c>
      <c r="J45" s="7">
        <v>2.65527142857E-2</v>
      </c>
      <c r="K45" s="1">
        <v>185869</v>
      </c>
      <c r="L45" s="7">
        <v>4.4101874999999999E-2</v>
      </c>
      <c r="M45" s="1">
        <v>352815</v>
      </c>
    </row>
    <row r="46" spans="1:13" x14ac:dyDescent="0.2">
      <c r="A46" s="1" t="s">
        <v>28</v>
      </c>
      <c r="B46" s="7">
        <v>1.5666666666699999E-5</v>
      </c>
      <c r="C46" s="1">
        <v>47</v>
      </c>
      <c r="D46" s="7">
        <v>1.0125E-5</v>
      </c>
      <c r="E46" s="1">
        <v>40.5</v>
      </c>
      <c r="F46" s="7">
        <v>8.1999999999999994E-6</v>
      </c>
      <c r="G46" s="1">
        <v>41</v>
      </c>
      <c r="H46" s="7">
        <v>8.2500000000000006E-6</v>
      </c>
      <c r="I46" s="1">
        <v>49.5</v>
      </c>
      <c r="J46" s="7">
        <v>6.6428571428600003E-6</v>
      </c>
      <c r="K46" s="1">
        <v>46.5</v>
      </c>
      <c r="L46" s="7">
        <v>6.9375000000000001E-6</v>
      </c>
      <c r="M46" s="1">
        <v>55.5</v>
      </c>
    </row>
    <row r="48" spans="1:13" x14ac:dyDescent="0.2">
      <c r="A48" s="1" t="s">
        <v>0</v>
      </c>
      <c r="B48" s="7">
        <v>146516.835043</v>
      </c>
      <c r="C48" s="1">
        <v>439550505128</v>
      </c>
      <c r="D48" s="7">
        <v>146006.95032999999</v>
      </c>
      <c r="E48" s="1">
        <v>584027801320</v>
      </c>
      <c r="F48" s="7">
        <v>146741.38931599999</v>
      </c>
      <c r="G48" s="1">
        <v>733706946582</v>
      </c>
      <c r="H48" s="7">
        <v>146564.02056800001</v>
      </c>
      <c r="I48" s="1">
        <v>879384123407</v>
      </c>
      <c r="J48" s="7">
        <v>145979.57366200001</v>
      </c>
      <c r="K48" s="1">
        <v>1021857015630</v>
      </c>
      <c r="L48" s="7">
        <v>146702.326329</v>
      </c>
      <c r="M48" s="1">
        <v>1173618610630</v>
      </c>
    </row>
    <row r="49" spans="1:13" x14ac:dyDescent="0.2">
      <c r="A49" s="1" t="s">
        <v>29</v>
      </c>
      <c r="B49" s="7">
        <v>9.0000000000000002E-6</v>
      </c>
      <c r="C49" s="1">
        <v>27</v>
      </c>
      <c r="D49" s="7">
        <v>6.7499999999999997E-6</v>
      </c>
      <c r="E49" s="1">
        <v>27</v>
      </c>
      <c r="F49" s="7">
        <v>6.0000000000000002E-6</v>
      </c>
      <c r="G49" s="1">
        <v>30</v>
      </c>
      <c r="H49" s="7">
        <v>4.5000000000000001E-6</v>
      </c>
      <c r="I49" s="1">
        <v>27</v>
      </c>
      <c r="J49" s="7">
        <v>3.85714285714E-6</v>
      </c>
      <c r="K49" s="1">
        <v>27</v>
      </c>
      <c r="L49" s="7">
        <v>3.7500000000000001E-6</v>
      </c>
      <c r="M49" s="1">
        <v>30</v>
      </c>
    </row>
    <row r="50" spans="1:13" x14ac:dyDescent="0.2">
      <c r="A50" s="1" t="s">
        <v>12</v>
      </c>
      <c r="B50" s="7">
        <v>509.07010200000002</v>
      </c>
      <c r="C50" s="1">
        <v>1527210306</v>
      </c>
      <c r="D50" s="7">
        <v>508.92242487499999</v>
      </c>
      <c r="E50" s="1">
        <v>2035689699.5</v>
      </c>
      <c r="F50" s="7">
        <v>505.96534129999998</v>
      </c>
      <c r="G50" s="1">
        <v>2529826706.5</v>
      </c>
      <c r="H50" s="7">
        <v>506.57185099999998</v>
      </c>
      <c r="I50" s="1">
        <v>3039431106</v>
      </c>
      <c r="J50" s="7">
        <v>510.52002750000003</v>
      </c>
      <c r="K50" s="1">
        <v>3573640192.5</v>
      </c>
      <c r="L50" s="7">
        <v>506.36459031300001</v>
      </c>
      <c r="M50" s="1">
        <v>4050916722.5</v>
      </c>
    </row>
    <row r="51" spans="1:13" x14ac:dyDescent="0.2">
      <c r="A51" s="1" t="s">
        <v>9</v>
      </c>
      <c r="B51" s="7">
        <v>9.9818478333300007</v>
      </c>
      <c r="C51" s="1">
        <v>29945543.5</v>
      </c>
      <c r="D51" s="7">
        <v>9.9706499999999991</v>
      </c>
      <c r="E51" s="1">
        <v>39882600</v>
      </c>
      <c r="F51" s="7">
        <v>9.8802515</v>
      </c>
      <c r="G51" s="1">
        <v>49401257.5</v>
      </c>
      <c r="H51" s="7">
        <v>9.4958646666700002</v>
      </c>
      <c r="I51" s="1">
        <v>56975188</v>
      </c>
      <c r="J51" s="7">
        <v>9.2645859999999995</v>
      </c>
      <c r="K51" s="1">
        <v>64852102</v>
      </c>
      <c r="L51" s="7">
        <v>9.3467985000000002</v>
      </c>
      <c r="M51" s="1">
        <v>74774388</v>
      </c>
    </row>
    <row r="53" spans="1:13" x14ac:dyDescent="0.2">
      <c r="A53" s="1" t="s">
        <v>0</v>
      </c>
      <c r="B53" s="7">
        <v>146359.45187200001</v>
      </c>
      <c r="C53" s="1">
        <v>439078355616</v>
      </c>
      <c r="D53" s="7">
        <v>146622.47189799999</v>
      </c>
      <c r="E53" s="1">
        <v>586489887594</v>
      </c>
      <c r="F53" s="7">
        <v>146661.86211799999</v>
      </c>
      <c r="G53" s="1">
        <v>733309310592</v>
      </c>
      <c r="H53" s="7">
        <v>146058.586129</v>
      </c>
      <c r="I53" s="1">
        <v>876351516772</v>
      </c>
      <c r="J53" s="7">
        <v>146098.106053</v>
      </c>
      <c r="K53" s="1">
        <v>1022686742370</v>
      </c>
      <c r="L53" s="7">
        <v>146013.80974299999</v>
      </c>
      <c r="M53" s="1">
        <v>1168110477950</v>
      </c>
    </row>
    <row r="54" spans="1:13" x14ac:dyDescent="0.2">
      <c r="A54" s="1" t="s">
        <v>36</v>
      </c>
      <c r="B54" s="7">
        <v>7.9116666666699999E-3</v>
      </c>
      <c r="C54" s="1">
        <v>23735</v>
      </c>
      <c r="D54" s="7">
        <v>6.3603749999999997E-3</v>
      </c>
      <c r="E54" s="1">
        <v>25441.5</v>
      </c>
      <c r="F54" s="7">
        <v>5.705E-3</v>
      </c>
      <c r="G54" s="1">
        <v>28525</v>
      </c>
      <c r="H54" s="7">
        <v>6.1339166666700001E-3</v>
      </c>
      <c r="I54" s="1">
        <v>36803.5</v>
      </c>
      <c r="J54" s="7">
        <v>5.3766428571399997E-3</v>
      </c>
      <c r="K54" s="1">
        <v>37636.5</v>
      </c>
      <c r="L54" s="7">
        <v>4.7904999999999996E-3</v>
      </c>
      <c r="M54" s="1">
        <v>38324</v>
      </c>
    </row>
    <row r="55" spans="1:13" x14ac:dyDescent="0.2">
      <c r="A55" s="1" t="s">
        <v>30</v>
      </c>
      <c r="B55" s="7">
        <v>102472.288386</v>
      </c>
      <c r="C55" s="1">
        <v>307416865159</v>
      </c>
      <c r="D55" s="7">
        <v>102607.84291599999</v>
      </c>
      <c r="E55" s="1">
        <v>410431371663</v>
      </c>
      <c r="F55" s="7">
        <v>102603.051336</v>
      </c>
      <c r="G55" s="1">
        <v>513015256679</v>
      </c>
      <c r="H55" s="7">
        <v>102420.685388</v>
      </c>
      <c r="I55" s="1">
        <v>614524112326</v>
      </c>
      <c r="J55" s="7">
        <v>102408.860915</v>
      </c>
      <c r="K55" s="1">
        <v>716862026408</v>
      </c>
      <c r="L55" s="7">
        <v>102452.337214</v>
      </c>
      <c r="M55" s="1">
        <v>819618697713</v>
      </c>
    </row>
    <row r="56" spans="1:13" x14ac:dyDescent="0.2">
      <c r="A56" s="1" t="s">
        <v>31</v>
      </c>
      <c r="B56" s="7">
        <v>12278.535944699999</v>
      </c>
      <c r="C56" s="1">
        <v>36835607834</v>
      </c>
      <c r="D56" s="7">
        <v>12361.797892799999</v>
      </c>
      <c r="E56" s="1">
        <v>49447191571</v>
      </c>
      <c r="F56" s="7">
        <v>12310.0331494</v>
      </c>
      <c r="G56" s="1">
        <v>61550165747</v>
      </c>
      <c r="H56" s="7">
        <v>12469.3731646</v>
      </c>
      <c r="I56" s="1">
        <v>74816238987.5</v>
      </c>
      <c r="J56" s="7">
        <v>12305.3509964</v>
      </c>
      <c r="K56" s="1">
        <v>86137456975</v>
      </c>
      <c r="L56" s="7">
        <v>12505.1798026</v>
      </c>
      <c r="M56" s="1">
        <v>100041438420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1GB</vt:lpstr>
      <vt:lpstr>alignment test</vt:lpstr>
      <vt:lpstr>LR</vt:lpstr>
      <vt:lpstr>Methodology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2018-05-29T19:52:08Z</dcterms:modified>
</cp:coreProperties>
</file>