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29e1f5b82a02f9e3/Paper/VEE_16/"/>
    </mc:Choice>
  </mc:AlternateContent>
  <bookViews>
    <workbookView xWindow="0" yWindow="0" windowWidth="13485" windowHeight="9255" firstSheet="2" activeTab="7"/>
  </bookViews>
  <sheets>
    <sheet name="ssh" sheetId="4" r:id="rId1"/>
    <sheet name="ssh_old" sheetId="3" r:id="rId2"/>
    <sheet name="sanity-check" sheetId="2" r:id="rId3"/>
    <sheet name="lmbench" sheetId="1" r:id="rId4"/>
    <sheet name="SVA-OS_lat_new" sheetId="10" r:id="rId5"/>
    <sheet name="lmbench_latency" sheetId="5" r:id="rId6"/>
    <sheet name="sshd_latency_new" sheetId="13" r:id="rId7"/>
    <sheet name="postmark" sheetId="14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3" l="1"/>
  <c r="G18" i="14" l="1"/>
  <c r="G17" i="14"/>
  <c r="G16" i="14"/>
  <c r="G15" i="14"/>
  <c r="G14" i="14"/>
  <c r="F18" i="14"/>
  <c r="F17" i="14"/>
  <c r="F16" i="14"/>
  <c r="F15" i="14"/>
  <c r="F14" i="14"/>
  <c r="G9" i="14"/>
  <c r="G8" i="14"/>
  <c r="G7" i="14"/>
  <c r="G6" i="14"/>
  <c r="G5" i="14"/>
  <c r="F9" i="14"/>
  <c r="F8" i="14"/>
  <c r="F7" i="14"/>
  <c r="F6" i="14"/>
  <c r="F5" i="14"/>
  <c r="D29" i="13" l="1"/>
  <c r="D28" i="13"/>
  <c r="D27" i="13"/>
  <c r="D26" i="13"/>
  <c r="D25" i="13"/>
  <c r="D21" i="13" l="1"/>
  <c r="D20" i="13"/>
  <c r="D19" i="13"/>
  <c r="D18" i="13"/>
  <c r="D17" i="13"/>
  <c r="G11" i="13" l="1"/>
  <c r="F11" i="13"/>
  <c r="E11" i="13"/>
  <c r="D11" i="13"/>
  <c r="C11" i="13"/>
  <c r="G10" i="13"/>
  <c r="F10" i="13"/>
  <c r="E10" i="13"/>
  <c r="D10" i="13"/>
  <c r="C10" i="13"/>
  <c r="G28" i="5" l="1"/>
  <c r="G29" i="5"/>
  <c r="G30" i="5"/>
  <c r="G31" i="5"/>
  <c r="G32" i="5"/>
  <c r="G33" i="5"/>
  <c r="G34" i="5"/>
  <c r="G27" i="5"/>
  <c r="F28" i="5"/>
  <c r="F29" i="5"/>
  <c r="F30" i="5"/>
  <c r="F31" i="5"/>
  <c r="F32" i="5"/>
  <c r="F33" i="5"/>
  <c r="F34" i="5"/>
  <c r="F27" i="5"/>
  <c r="E28" i="5"/>
  <c r="E29" i="5"/>
  <c r="E30" i="5"/>
  <c r="E31" i="5"/>
  <c r="E32" i="5"/>
  <c r="E33" i="5"/>
  <c r="E34" i="5"/>
  <c r="E27" i="5"/>
  <c r="D28" i="5"/>
  <c r="D29" i="5"/>
  <c r="D30" i="5"/>
  <c r="D31" i="5"/>
  <c r="D32" i="5"/>
  <c r="D33" i="5"/>
  <c r="D34" i="5"/>
  <c r="D27" i="5"/>
  <c r="C28" i="5"/>
  <c r="C29" i="5"/>
  <c r="C30" i="5"/>
  <c r="C31" i="5"/>
  <c r="C32" i="5"/>
  <c r="C33" i="5"/>
  <c r="C34" i="5"/>
  <c r="C27" i="5"/>
  <c r="G17" i="5"/>
  <c r="G18" i="5"/>
  <c r="G19" i="5"/>
  <c r="G20" i="5"/>
  <c r="G21" i="5"/>
  <c r="G22" i="5"/>
  <c r="G23" i="5"/>
  <c r="F17" i="5"/>
  <c r="F18" i="5"/>
  <c r="F19" i="5"/>
  <c r="F20" i="5"/>
  <c r="F21" i="5"/>
  <c r="F22" i="5"/>
  <c r="F23" i="5"/>
  <c r="E17" i="5"/>
  <c r="E18" i="5"/>
  <c r="E19" i="5"/>
  <c r="E20" i="5"/>
  <c r="E21" i="5"/>
  <c r="E22" i="5"/>
  <c r="E23" i="5"/>
  <c r="D17" i="5"/>
  <c r="D18" i="5"/>
  <c r="D19" i="5"/>
  <c r="D20" i="5"/>
  <c r="D21" i="5"/>
  <c r="D22" i="5"/>
  <c r="D23" i="5"/>
  <c r="C17" i="5"/>
  <c r="C18" i="5"/>
  <c r="C19" i="5"/>
  <c r="C20" i="5"/>
  <c r="C21" i="5"/>
  <c r="C22" i="5"/>
  <c r="C23" i="5"/>
  <c r="G16" i="5"/>
  <c r="F16" i="5"/>
  <c r="E16" i="5"/>
  <c r="D16" i="5"/>
  <c r="C16" i="5"/>
  <c r="D160" i="10" l="1"/>
  <c r="D140" i="10"/>
  <c r="G8" i="10" l="1"/>
  <c r="F8" i="10"/>
  <c r="D48" i="10" l="1"/>
  <c r="D29" i="10"/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40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60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80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100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20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40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60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80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100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20" i="4"/>
  <c r="I3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40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60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80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100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20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40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60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80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100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20" i="4"/>
  <c r="H23" i="4"/>
  <c r="H24" i="4"/>
  <c r="H25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20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0" i="4"/>
  <c r="G3" i="4"/>
</calcChain>
</file>

<file path=xl/sharedStrings.xml><?xml version="1.0" encoding="utf-8"?>
<sst xmlns="http://schemas.openxmlformats.org/spreadsheetml/2006/main" count="2146" uniqueCount="246">
  <si>
    <t>nullSyscall</t>
  </si>
  <si>
    <t>INSTR_RETIRED_ANY</t>
  </si>
  <si>
    <t>DTLB_LOAD_MISSES.MISS_CAUSES_A_WALK</t>
  </si>
  <si>
    <t>DTLB_STORE_MISSES.MISS_CAUSES_A_WALK</t>
  </si>
  <si>
    <t>ITLB_MISSES.MISS_CAUSES_A_WALK</t>
  </si>
  <si>
    <t>ICACHE.MISSES</t>
  </si>
  <si>
    <t>L2_RQSTS.CODE_RD_MISS</t>
  </si>
  <si>
    <t>L2_RQSTS.DEMAND_DATA_RD_MISS</t>
  </si>
  <si>
    <t>L2_RQSTS.RFO_MISS</t>
  </si>
  <si>
    <t>L2_RQSTS.ALL_DEMAND_MISS</t>
  </si>
  <si>
    <t>L2_RQSTS.MISS</t>
  </si>
  <si>
    <t>LONGEST_LAT_CACHE.MISS</t>
  </si>
  <si>
    <t>BR_MISP_EXEC.RETURN_NEAR</t>
  </si>
  <si>
    <t>BR_MISP_EXEC.DIRECT_NEAR_CALL</t>
  </si>
  <si>
    <t>BR_MISP_EXEC.INDIRECT_NEAR_CALL</t>
  </si>
  <si>
    <t>BR_MISP_EXEC.COND</t>
  </si>
  <si>
    <t>BR_MISP_EXEC.INDIRECT_JMP_NON_CALL_RET</t>
  </si>
  <si>
    <t>forkSyscall</t>
  </si>
  <si>
    <t>svaKernel</t>
  </si>
  <si>
    <t>svaKernel_virt_inst_set</t>
  </si>
  <si>
    <t>svaKernel_cfi</t>
  </si>
  <si>
    <t>baseline</t>
  </si>
  <si>
    <t>svaKerel_sfi</t>
  </si>
  <si>
    <t>Values</t>
  </si>
  <si>
    <t>standard deviation</t>
  </si>
  <si>
    <t>CPU_CLK_UNHALTED.THREAD_P</t>
  </si>
  <si>
    <t>pgSyscall</t>
  </si>
  <si>
    <t>values</t>
  </si>
  <si>
    <t>standard deviation / values (%)</t>
  </si>
  <si>
    <t>baseline_9.0</t>
  </si>
  <si>
    <t>baseline_9.3</t>
  </si>
  <si>
    <t>BR_MISP_EXEC.NONTAKEN_COND</t>
  </si>
  <si>
    <t>BR_MISP_EXEC.TAKEN_COND</t>
  </si>
  <si>
    <t>9.0 mode</t>
  </si>
  <si>
    <t>64KB</t>
  </si>
  <si>
    <t>1KB</t>
  </si>
  <si>
    <t>4MB</t>
  </si>
  <si>
    <t>std deviation / mean</t>
  </si>
  <si>
    <t>download</t>
  </si>
  <si>
    <t>upload</t>
  </si>
  <si>
    <t>svaKerel_pcid_cfi</t>
  </si>
  <si>
    <t>svaKernel_pcid_cfi</t>
  </si>
  <si>
    <t>openSyscall</t>
  </si>
  <si>
    <t>execSyscall</t>
  </si>
  <si>
    <t>mmapSyscall</t>
  </si>
  <si>
    <t>catchSig</t>
  </si>
  <si>
    <t>installSig</t>
  </si>
  <si>
    <t>overhead</t>
  </si>
  <si>
    <t>sva_trapframe</t>
  </si>
  <si>
    <t>sva_update_l1_mapping</t>
  </si>
  <si>
    <t>sva_update_l4_mapping</t>
  </si>
  <si>
    <t>sva_init_stack</t>
  </si>
  <si>
    <t>sva_remove_page_2</t>
  </si>
  <si>
    <t>sva_remove_mapping</t>
  </si>
  <si>
    <t>sva_declare_l2_page</t>
  </si>
  <si>
    <t>sva_update_l2_mapping</t>
  </si>
  <si>
    <t>sva_swap_integer_2</t>
  </si>
  <si>
    <t>sva_update_l3_mapping</t>
  </si>
  <si>
    <t>sva_declare_l4_page</t>
  </si>
  <si>
    <t>sva_declare_l1_page</t>
  </si>
  <si>
    <t>sva_declare_l3_page</t>
  </si>
  <si>
    <t>sva_mm_load_pgtable</t>
  </si>
  <si>
    <t>sva_translate_1</t>
  </si>
  <si>
    <t>sva_invokestrncpy_2</t>
  </si>
  <si>
    <t>sva_reinit_icontext_3</t>
  </si>
  <si>
    <t>-</t>
  </si>
  <si>
    <t xml:space="preserve">Processor: 3.4GHz, smp disabled </t>
  </si>
  <si>
    <t>ctx: x1 microseconds (I-K)</t>
  </si>
  <si>
    <t>syscall x10ns (C-E)</t>
  </si>
  <si>
    <t>with sva</t>
  </si>
  <si>
    <t>sys_fork() and sys_execve() latency</t>
  </si>
  <si>
    <t>sys_fork() avg cycles</t>
  </si>
  <si>
    <t>sys_fork() std dev</t>
  </si>
  <si>
    <t>sys_exec() avg cycles</t>
  </si>
  <si>
    <t>sys_exec() std dev</t>
  </si>
  <si>
    <t>with sva while measuring SVA-OS API latency</t>
  </si>
  <si>
    <t>API name</t>
  </si>
  <si>
    <t>per-round # of invocation (avg)</t>
  </si>
  <si>
    <t>per-round # of invocation (std dev)</t>
  </si>
  <si>
    <t>sys_fork()</t>
  </si>
  <si>
    <t>sys_execve()</t>
  </si>
  <si>
    <t>per-round aggregate latency (avg)</t>
  </si>
  <si>
    <t>avg of per-round aggregate latency in [10, 100)</t>
  </si>
  <si>
    <t>std dev of per-round aggregate latency in [10, 100)</t>
  </si>
  <si>
    <t># of per-round aggregate latency that is [10, 100)</t>
  </si>
  <si>
    <t>avg of per-round aggregate latency in [100, 1000)</t>
  </si>
  <si>
    <t>std dev of per-round aggregate latency in [100, 1000)</t>
  </si>
  <si>
    <t># of per-round aggregate latency that is [100, 1000)</t>
  </si>
  <si>
    <t>avg of per-round aggregate latency in [1000, 10000)</t>
  </si>
  <si>
    <t>std dev of per-round aggregate latency in [1000, 10000)</t>
  </si>
  <si>
    <t># of per-round aggregate latency that is [1000, 10000)</t>
  </si>
  <si>
    <t>avg of per-round aggregate latency in [10000, 100000)</t>
  </si>
  <si>
    <t>std dev of per-round aggregate latency in [10000, 100000)</t>
  </si>
  <si>
    <t># of per-round aggregate latency that is [10000, 100000)</t>
  </si>
  <si>
    <t>avg of per-round aggregate latency in [100000, +inf)</t>
  </si>
  <si>
    <t>std dev of per-round aggregate latency in [100000, +inf)</t>
  </si>
  <si>
    <t># of per-round aggregate latency that is [100000, +inf)</t>
  </si>
  <si>
    <t>per-round aggregate latency distribution (cycles)</t>
  </si>
  <si>
    <t>Baseline</t>
  </si>
  <si>
    <t>per-round aggregate latency (std dev)</t>
  </si>
  <si>
    <t>pte_store() called by sys_execve()</t>
  </si>
  <si>
    <t>Others</t>
  </si>
  <si>
    <t>manipulating WP bit</t>
  </si>
  <si>
    <t>300 rounds: 123,000 cycles</t>
  </si>
  <si>
    <t>page_entry_store</t>
  </si>
  <si>
    <t>with sva (optimized)</t>
  </si>
  <si>
    <t>with sva while measuring SVA-OS API latency (optimized)</t>
  </si>
  <si>
    <t>original SVA</t>
  </si>
  <si>
    <t>Optmized SVA</t>
  </si>
  <si>
    <t>sva_remove_mapping_batch</t>
  </si>
  <si>
    <t>pmap_kenter</t>
  </si>
  <si>
    <t>pmap_kenter_attr</t>
  </si>
  <si>
    <t>pmap_qenter</t>
  </si>
  <si>
    <t>pmap_fill_ptp</t>
  </si>
  <si>
    <t>Fills a page table page with mappings to consecutive physical pages.</t>
  </si>
  <si>
    <t>pmap_protect</t>
  </si>
  <si>
    <t>Set the physical protection on the specified range of this map as requested.</t>
  </si>
  <si>
    <t>pmap_promote_pde</t>
  </si>
  <si>
    <t>Tries to promote the 512, contiguous 4KB page mappings that are within a single page table page (PTP) to a single 2MB page mapping.</t>
  </si>
  <si>
    <t>pmap_enter</t>
  </si>
  <si>
    <t>Insert the given physical page (p) at the specified virtual address (v) in the target physical map with the protection requested.</t>
  </si>
  <si>
    <t>pmap_enter_quick_locked</t>
  </si>
  <si>
    <t>pmap_change_wiring</t>
  </si>
  <si>
    <t>Change the wiring attribute for a map/virtual-address pair.</t>
  </si>
  <si>
    <t>pmap_remove_write</t>
  </si>
  <si>
    <t>Clear the write and modified bits in each of the given page's mappings.</t>
  </si>
  <si>
    <t>pmap_ts_referenced</t>
  </si>
  <si>
    <t>Return a count of reference bits for a page, clearing those bits.</t>
  </si>
  <si>
    <t>pmap_clear_modify</t>
  </si>
  <si>
    <t>Clear the modify bits on the specified physical page.</t>
  </si>
  <si>
    <t>pmap_clear_reference</t>
  </si>
  <si>
    <t>Clear the reference bit on the specified physical page.</t>
  </si>
  <si>
    <t>pmap_pte_attr</t>
  </si>
  <si>
    <t>Adjust the cache mode for a 4KB page mapped via a PTE.</t>
  </si>
  <si>
    <t>avg cycles</t>
  </si>
  <si>
    <t>std dev</t>
  </si>
  <si>
    <t>sva_icontext_setretval</t>
  </si>
  <si>
    <t>sva_syscall_trapframe</t>
  </si>
  <si>
    <t>sva_release_stack_1</t>
  </si>
  <si>
    <t>sva_release_stack_2</t>
  </si>
  <si>
    <t>pmap_copy</t>
  </si>
  <si>
    <t>Copy the range specified by src_addr/len from the source map to the range dst_addr/len in the destination map.</t>
  </si>
  <si>
    <t xml:space="preserve">distribution of the invocation of sva_update_l1_mapping() or sva_update_l1_mapping_batch() </t>
  </si>
  <si>
    <t># of invocation during sys_fork()</t>
  </si>
  <si>
    <t># of invocation during sys_execve()</t>
  </si>
  <si>
    <t>caller function name (all in sys/amd64/amd64/pmap.c)</t>
  </si>
  <si>
    <t>explanation</t>
  </si>
  <si>
    <t>called by pmap_enter_quick_locked(), a faster version of pmap_enter, with the following assumptions: 1. Current pmap &amp; pmap exists; 2. Not wired; 3. Read access; 4. No page table pages.</t>
  </si>
  <si>
    <t>54 (pmap_enter_object() prefault)</t>
  </si>
  <si>
    <t>46 (copy on write) bitmask to be atomically taken off from the PTE, double check the previous PTE is not changed</t>
  </si>
  <si>
    <t>sva_copy_1_mapping_batch</t>
  </si>
  <si>
    <t>with sva (optimized v2.0)</t>
  </si>
  <si>
    <t>with sva while measuring SVA-OS API latency (optimized v2.0)</t>
  </si>
  <si>
    <t>Optmized SVA v2.0</t>
  </si>
  <si>
    <t>sva_copy_l1_mapping_batch</t>
  </si>
  <si>
    <t>sva_protect_l1_mapping_batch</t>
  </si>
  <si>
    <t>sva_update_l1_mapping_batch</t>
  </si>
  <si>
    <t>caller</t>
  </si>
  <si>
    <t>pmap_copy()</t>
  </si>
  <si>
    <t>pmap_remove_pages()</t>
  </si>
  <si>
    <t>Description</t>
  </si>
  <si>
    <t>remove PTEs in batch mode</t>
  </si>
  <si>
    <t>change access permission of l1 PTEs in batch mode, where each is updated atomically</t>
  </si>
  <si>
    <t>copy l1 ptes from the parent to the child in batch mode</t>
  </si>
  <si>
    <t>pmap_protect()</t>
  </si>
  <si>
    <t>pmap_enter_object()</t>
  </si>
  <si>
    <t>Batch-version SVA APIs related to updating l1 PTEs</t>
  </si>
  <si>
    <t>prefault l1 PTEs in batch mode</t>
  </si>
  <si>
    <t>mmap user program: calls mmap(), access part of the file mapped and then call unmap()</t>
  </si>
  <si>
    <t>latency</t>
  </si>
  <si>
    <t>Distribution</t>
  </si>
  <si>
    <t>sys_mmap</t>
  </si>
  <si>
    <t>svaKernel_opt_no_instr</t>
  </si>
  <si>
    <t>svaKernel_opt_sfi</t>
  </si>
  <si>
    <t>svaKerel_opt_cfi</t>
  </si>
  <si>
    <t>svaKerel_opt</t>
  </si>
  <si>
    <t>svaKernel_default</t>
  </si>
  <si>
    <t>latency normalized to the baseline</t>
  </si>
  <si>
    <t>Bandwidth std dev</t>
  </si>
  <si>
    <t>latency avg over 10 rounds</t>
  </si>
  <si>
    <t>Bandwidth (bytes per second) avg over 20 rounds</t>
  </si>
  <si>
    <t>sva_save_icontext_3</t>
  </si>
  <si>
    <t>sva_load_icontext_3</t>
  </si>
  <si>
    <t>sva_ialloca</t>
  </si>
  <si>
    <t>sva_ipush_function5_3</t>
  </si>
  <si>
    <t>svaKernel_opt</t>
  </si>
  <si>
    <t>SVA-OS API</t>
  </si>
  <si>
    <t>cfi</t>
  </si>
  <si>
    <t>sfi</t>
  </si>
  <si>
    <t>svaKernel_opt_no_instrumentation without check in the four batch-version APIs</t>
  </si>
  <si>
    <t>svaKernel_opt_no_instrumentation</t>
  </si>
  <si>
    <t>with sva (optimized) and no checks on batch-version APIS</t>
  </si>
  <si>
    <t>sva_opt without checks in batch-version APIs</t>
  </si>
  <si>
    <t>sys_fork</t>
  </si>
  <si>
    <t>sys_execve</t>
  </si>
  <si>
    <t>per-round # of invocation</t>
  </si>
  <si>
    <t>Per-round aggregate latency in cycles (avg)</t>
  </si>
  <si>
    <t>lat_fs bwm -d -rd</t>
  </si>
  <si>
    <t>1MB</t>
  </si>
  <si>
    <t>2MB</t>
  </si>
  <si>
    <t>file size</t>
  </si>
  <si>
    <t>Bandwidth reduction (fraction)</t>
  </si>
  <si>
    <t>svaKernel_opt_cfi</t>
  </si>
  <si>
    <t>per-scp latency avg over 20 rounds</t>
  </si>
  <si>
    <t>per-scp latency std dev</t>
  </si>
  <si>
    <t>Measured the same period where scp measure bandwitdth (bytes per second)</t>
  </si>
  <si>
    <t>normalied to the baseline</t>
  </si>
  <si>
    <t>Bandwidth (measured on the client)</t>
  </si>
  <si>
    <t>sva_copy_l1_mapping pgtable_batch</t>
  </si>
  <si>
    <t>per-API overhead in cycles over 20 rounds (on svaKernel_opt_no_instr)</t>
  </si>
  <si>
    <t>latency (measured on the client) cycles</t>
  </si>
  <si>
    <t>latency (measured on the server) cycles</t>
  </si>
  <si>
    <t>per-scp-session latency avg over 20 rounds</t>
  </si>
  <si>
    <t>per-scp-session latency std dev</t>
  </si>
  <si>
    <t>normalized to the baseline</t>
  </si>
  <si>
    <t>raw data (microseconds)</t>
  </si>
  <si>
    <t>seconds avg</t>
  </si>
  <si>
    <t>seconds std dev</t>
  </si>
  <si>
    <t>cycles avg</t>
  </si>
  <si>
    <t>cyles std dev</t>
  </si>
  <si>
    <t>latency (20 rounds) on a 3.4GHz processor</t>
  </si>
  <si>
    <t>seconds normalied to the baseline</t>
  </si>
  <si>
    <t>cycles normalized to the baseline</t>
  </si>
  <si>
    <t xml:space="preserve">per sva API overhead </t>
  </si>
  <si>
    <t>avg of per-round aggregate latency in [10^5, 10^6)</t>
  </si>
  <si>
    <t>std dev of per-round aggregate latency in [10^5, 10^6)</t>
  </si>
  <si>
    <t># of per-round aggregate latency that is [10^5, 10^6)</t>
  </si>
  <si>
    <t>avg of per-round aggregate latency in [10^6, 10^7)</t>
  </si>
  <si>
    <t>std dev of per-round aggregate latency in [10^6, 10^7)</t>
  </si>
  <si>
    <t># of per-round aggregate latency that is [10^6, 10^7)</t>
  </si>
  <si>
    <t>avg of per-round aggregate latency in [10^7, 10^8)</t>
  </si>
  <si>
    <t>std dev of per-round aggregate latency in [10^7, 10^8)</t>
  </si>
  <si>
    <t># of per-round aggregate latency that is [10^7, 10^8)</t>
  </si>
  <si>
    <t>avg of per-round aggregate latency in [10^8, 10^9)</t>
  </si>
  <si>
    <t>std dev of per-round aggregate latency in [10^8, 10^9)</t>
  </si>
  <si>
    <t># of per-round aggregate latency that is [10^8, 10^9)</t>
  </si>
  <si>
    <t>avg of per-round aggregate latency in [10^9, +inf)</t>
  </si>
  <si>
    <t>std dev of per-round aggregate latency in [10^9, +inf)</t>
  </si>
  <si>
    <t># of per-round aggregate latency that is [10^9, +inf)</t>
  </si>
  <si>
    <t>svaKernel_opt_no_check</t>
  </si>
  <si>
    <t>all files are stored under root directory</t>
  </si>
  <si>
    <t>all files are stored under /usr</t>
  </si>
  <si>
    <t>all files stored under root directory</t>
  </si>
  <si>
    <t>all files stored under /usr</t>
  </si>
  <si>
    <t>after commenting out the "MOV XXX, CR0" instruction for enabling paging</t>
  </si>
  <si>
    <t>with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</si>
</sst>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3" fillId="0" borderId="0" applyNumberFormat="0" applyFill="0" applyBorder="0" applyAlignment="0" applyProtection="0"/>
    <xf numFmtId="0" fontId="1" fillId="9" borderId="10" applyNumberFormat="0" applyFont="0" applyAlignment="0" applyProtection="0"/>
    <xf numFmtId="0" fontId="24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25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04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43" fontId="2" fillId="0" borderId="0" xfId="1" applyFont="1" applyAlignment="1">
      <alignment wrapText="1"/>
    </xf>
    <xf numFmtId="11" fontId="0" fillId="0" borderId="0" xfId="0" applyNumberFormat="1"/>
    <xf numFmtId="11" fontId="0" fillId="0" borderId="0" xfId="1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Border="1" applyAlignment="1">
      <alignment wrapText="1"/>
    </xf>
    <xf numFmtId="0" fontId="4" fillId="0" borderId="1" xfId="0" applyFont="1" applyBorder="1" applyAlignment="1">
      <alignment wrapText="1"/>
    </xf>
    <xf numFmtId="11" fontId="0" fillId="0" borderId="0" xfId="0" applyNumberFormat="1" applyBorder="1"/>
    <xf numFmtId="11" fontId="0" fillId="0" borderId="1" xfId="0" applyNumberFormat="1" applyBorder="1"/>
    <xf numFmtId="11" fontId="0" fillId="0" borderId="0" xfId="1" applyNumberFormat="1" applyFont="1" applyBorder="1"/>
    <xf numFmtId="11" fontId="0" fillId="0" borderId="1" xfId="1" applyNumberFormat="1" applyFont="1" applyBorder="1"/>
    <xf numFmtId="0" fontId="0" fillId="0" borderId="0" xfId="0" applyBorder="1"/>
    <xf numFmtId="0" fontId="0" fillId="0" borderId="1" xfId="0" applyBorder="1"/>
    <xf numFmtId="0" fontId="4" fillId="0" borderId="2" xfId="0" applyFont="1" applyBorder="1" applyAlignment="1">
      <alignment wrapText="1"/>
    </xf>
    <xf numFmtId="11" fontId="0" fillId="0" borderId="2" xfId="0" applyNumberFormat="1" applyBorder="1"/>
    <xf numFmtId="11" fontId="0" fillId="0" borderId="2" xfId="1" applyNumberFormat="1" applyFont="1" applyBorder="1"/>
    <xf numFmtId="0" fontId="0" fillId="0" borderId="2" xfId="0" applyBorder="1"/>
    <xf numFmtId="11" fontId="3" fillId="0" borderId="0" xfId="0" applyNumberFormat="1" applyFont="1" applyBorder="1"/>
    <xf numFmtId="11" fontId="3" fillId="0" borderId="0" xfId="1" applyNumberFormat="1" applyFont="1" applyBorder="1"/>
    <xf numFmtId="11" fontId="3" fillId="0" borderId="0" xfId="0" applyNumberFormat="1" applyFont="1"/>
    <xf numFmtId="11" fontId="3" fillId="0" borderId="2" xfId="1" applyNumberFormat="1" applyFont="1" applyBorder="1"/>
    <xf numFmtId="11" fontId="5" fillId="0" borderId="1" xfId="0" applyNumberFormat="1" applyFont="1" applyBorder="1"/>
    <xf numFmtId="11" fontId="5" fillId="0" borderId="2" xfId="1" applyNumberFormat="1" applyFont="1" applyBorder="1"/>
    <xf numFmtId="11" fontId="5" fillId="0" borderId="0" xfId="1" applyNumberFormat="1" applyFont="1" applyBorder="1"/>
    <xf numFmtId="11" fontId="5" fillId="0" borderId="0" xfId="0" applyNumberFormat="1" applyFont="1"/>
    <xf numFmtId="11" fontId="5" fillId="0" borderId="1" xfId="1" applyNumberFormat="1" applyFont="1" applyBorder="1"/>
    <xf numFmtId="11" fontId="3" fillId="0" borderId="1" xfId="1" applyNumberFormat="1" applyFont="1" applyBorder="1"/>
    <xf numFmtId="11" fontId="6" fillId="0" borderId="0" xfId="1" applyNumberFormat="1" applyFont="1" applyBorder="1"/>
    <xf numFmtId="11" fontId="5" fillId="0" borderId="2" xfId="0" applyNumberFormat="1" applyFont="1" applyBorder="1"/>
    <xf numFmtId="9" fontId="0" fillId="0" borderId="0" xfId="2" applyFont="1"/>
    <xf numFmtId="0" fontId="2" fillId="0" borderId="0" xfId="0" applyFont="1"/>
    <xf numFmtId="0" fontId="3" fillId="0" borderId="0" xfId="0" applyFont="1"/>
    <xf numFmtId="0" fontId="6" fillId="0" borderId="0" xfId="0" applyFont="1"/>
    <xf numFmtId="9" fontId="3" fillId="0" borderId="0" xfId="2" applyFont="1"/>
    <xf numFmtId="9" fontId="6" fillId="0" borderId="0" xfId="2" applyFont="1"/>
    <xf numFmtId="3" fontId="0" fillId="0" borderId="0" xfId="0" applyNumberFormat="1"/>
    <xf numFmtId="43" fontId="2" fillId="0" borderId="0" xfId="1" applyFont="1"/>
    <xf numFmtId="9" fontId="2" fillId="0" borderId="0" xfId="2" applyFont="1"/>
    <xf numFmtId="0" fontId="5" fillId="0" borderId="0" xfId="0" applyFont="1"/>
    <xf numFmtId="0" fontId="7" fillId="0" borderId="0" xfId="0" applyFont="1"/>
    <xf numFmtId="2" fontId="0" fillId="0" borderId="0" xfId="0" applyNumberFormat="1"/>
    <xf numFmtId="2" fontId="2" fillId="0" borderId="0" xfId="0" applyNumberFormat="1" applyFont="1"/>
    <xf numFmtId="0" fontId="0" fillId="2" borderId="0" xfId="0" applyFill="1"/>
    <xf numFmtId="0" fontId="6" fillId="2" borderId="0" xfId="0" applyFont="1" applyFill="1"/>
    <xf numFmtId="43" fontId="0" fillId="0" borderId="0" xfId="0" applyNumberFormat="1"/>
    <xf numFmtId="0" fontId="8" fillId="0" borderId="0" xfId="0" applyFont="1" applyAlignment="1">
      <alignment wrapText="1"/>
    </xf>
    <xf numFmtId="43" fontId="3" fillId="0" borderId="0" xfId="1" applyFont="1"/>
    <xf numFmtId="43" fontId="0" fillId="0" borderId="0" xfId="1" applyFont="1" applyBorder="1"/>
    <xf numFmtId="43" fontId="0" fillId="0" borderId="0" xfId="1" applyFont="1" applyBorder="1" applyAlignment="1">
      <alignment wrapText="1"/>
    </xf>
    <xf numFmtId="2" fontId="0" fillId="0" borderId="0" xfId="1" applyNumberFormat="1" applyFont="1"/>
    <xf numFmtId="2" fontId="0" fillId="0" borderId="0" xfId="1" applyNumberFormat="1" applyFont="1" applyAlignment="1">
      <alignment wrapText="1"/>
    </xf>
    <xf numFmtId="2" fontId="0" fillId="0" borderId="0" xfId="1" applyNumberFormat="1" applyFont="1" applyBorder="1" applyAlignment="1">
      <alignment wrapText="1"/>
    </xf>
    <xf numFmtId="2" fontId="0" fillId="0" borderId="2" xfId="1" applyNumberFormat="1" applyFont="1" applyBorder="1" applyAlignment="1">
      <alignment wrapText="1"/>
    </xf>
    <xf numFmtId="43" fontId="8" fillId="0" borderId="0" xfId="1" applyFont="1"/>
    <xf numFmtId="0" fontId="0" fillId="0" borderId="0" xfId="1" applyNumberFormat="1" applyFont="1" applyBorder="1"/>
    <xf numFmtId="0" fontId="0" fillId="0" borderId="0" xfId="1" applyNumberFormat="1" applyFont="1"/>
    <xf numFmtId="43" fontId="9" fillId="0" borderId="0" xfId="1" applyFont="1"/>
    <xf numFmtId="0" fontId="0" fillId="0" borderId="0" xfId="1" applyNumberFormat="1" applyFont="1" applyBorder="1" applyAlignment="1">
      <alignment wrapText="1"/>
    </xf>
    <xf numFmtId="0" fontId="0" fillId="0" borderId="1" xfId="1" applyNumberFormat="1" applyFont="1" applyBorder="1" applyAlignment="1">
      <alignment wrapText="1"/>
    </xf>
    <xf numFmtId="0" fontId="9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0" fontId="11" fillId="0" borderId="0" xfId="0" applyFont="1"/>
    <xf numFmtId="43" fontId="0" fillId="0" borderId="0" xfId="1" applyFont="1" applyAlignment="1">
      <alignment wrapText="1"/>
    </xf>
    <xf numFmtId="43" fontId="0" fillId="0" borderId="2" xfId="1" applyFont="1" applyBorder="1" applyAlignment="1">
      <alignment wrapText="1"/>
    </xf>
    <xf numFmtId="43" fontId="0" fillId="0" borderId="1" xfId="1" applyFon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9" fillId="0" borderId="0" xfId="0" applyFont="1" applyAlignment="1">
      <alignment wrapText="1"/>
    </xf>
    <xf numFmtId="43" fontId="4" fillId="0" borderId="0" xfId="1" applyFont="1"/>
    <xf numFmtId="2" fontId="8" fillId="0" borderId="0" xfId="0" applyNumberFormat="1" applyFont="1" applyAlignment="1">
      <alignment wrapText="1"/>
    </xf>
    <xf numFmtId="2" fontId="0" fillId="0" borderId="0" xfId="0" applyNumberFormat="1" applyFont="1"/>
    <xf numFmtId="2" fontId="1" fillId="0" borderId="0" xfId="1" applyNumberFormat="1" applyFont="1"/>
    <xf numFmtId="2" fontId="2" fillId="0" borderId="0" xfId="1" applyNumberFormat="1" applyFont="1"/>
    <xf numFmtId="0" fontId="0" fillId="0" borderId="0" xfId="0"/>
    <xf numFmtId="0" fontId="26" fillId="0" borderId="0" xfId="0" applyFont="1" applyAlignment="1">
      <alignment wrapText="1"/>
    </xf>
    <xf numFmtId="2" fontId="4" fillId="0" borderId="0" xfId="0" applyNumberFormat="1" applyFont="1"/>
    <xf numFmtId="0" fontId="0" fillId="0" borderId="0" xfId="0" applyFont="1"/>
    <xf numFmtId="0" fontId="27" fillId="0" borderId="0" xfId="0" applyFont="1"/>
    <xf numFmtId="9" fontId="2" fillId="0" borderId="0" xfId="2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2" xfId="2" applyFont="1" applyBorder="1" applyAlignment="1">
      <alignment horizontal="center"/>
    </xf>
    <xf numFmtId="43" fontId="4" fillId="0" borderId="2" xfId="1" applyFont="1" applyBorder="1" applyAlignment="1">
      <alignment horizontal="center"/>
    </xf>
    <xf numFmtId="43" fontId="4" fillId="0" borderId="0" xfId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43" fontId="0" fillId="0" borderId="0" xfId="1" applyFont="1" applyAlignment="1">
      <alignment horizontal="center" wrapText="1"/>
    </xf>
    <xf numFmtId="2" fontId="8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normalized to the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lmbench_latency!$B$15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lmbench_latency!$B$16:$B$23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9-4F23-ABDF-53F043807CAF}"/>
            </c:ext>
          </c:extLst>
        </c:ser>
        <c:ser>
          <c:idx val="1"/>
          <c:order val="1"/>
          <c:tx>
            <c:strRef>
              <c:f>lmbench_latency!$C$15</c:f>
              <c:strCache>
                <c:ptCount val="1"/>
                <c:pt idx="0">
                  <c:v>svaKernel_opt_no_instr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lmbench_latency!$C$16:$C$23</c:f>
              <c:numCache>
                <c:formatCode>0.00</c:formatCode>
                <c:ptCount val="8"/>
                <c:pt idx="0">
                  <c:v>1.1379999064814998</c:v>
                </c:pt>
                <c:pt idx="1">
                  <c:v>1.6323152125795246</c:v>
                </c:pt>
                <c:pt idx="2">
                  <c:v>1.0470648452617022</c:v>
                </c:pt>
                <c:pt idx="3">
                  <c:v>2.2611457036114571</c:v>
                </c:pt>
                <c:pt idx="4">
                  <c:v>1.5932075074086267</c:v>
                </c:pt>
                <c:pt idx="5">
                  <c:v>1</c:v>
                </c:pt>
                <c:pt idx="6">
                  <c:v>1.7713062389560961</c:v>
                </c:pt>
                <c:pt idx="7">
                  <c:v>0.67625174672885324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9-4F23-ABDF-53F043807CAF}"/>
            </c:ext>
          </c:extLst>
        </c:ser>
        <c:ser>
          <c:idx val="2"/>
          <c:order val="2"/>
          <c:tx>
            <c:strRef>
              <c:f>lmbench_latency!$D$15</c:f>
              <c:strCache>
                <c:ptCount val="1"/>
                <c:pt idx="0">
                  <c:v>svaKernel_opt_sfi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lmbench_latency!$D$16:$D$23</c:f>
              <c:numCache>
                <c:formatCode>0.00</c:formatCode>
                <c:ptCount val="8"/>
                <c:pt idx="0">
                  <c:v>2.1655611443992435</c:v>
                </c:pt>
                <c:pt idx="1">
                  <c:v>2.168722742789094</c:v>
                </c:pt>
                <c:pt idx="2">
                  <c:v>1.1011001987364246</c:v>
                </c:pt>
                <c:pt idx="3">
                  <c:v>2.8865504358655043</c:v>
                </c:pt>
                <c:pt idx="4">
                  <c:v>2.1063121062451979</c:v>
                </c:pt>
                <c:pt idx="5">
                  <c:v>1</c:v>
                </c:pt>
                <c:pt idx="6">
                  <c:v>2.3266956639934757</c:v>
                </c:pt>
                <c:pt idx="7">
                  <c:v>0.93510335190461502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19-4F23-ABDF-53F043807CAF}"/>
            </c:ext>
          </c:extLst>
        </c:ser>
        <c:ser>
          <c:idx val="3"/>
          <c:order val="3"/>
          <c:tx>
            <c:strRef>
              <c:f>lmbench_latency!$E$15</c:f>
              <c:strCache>
                <c:ptCount val="1"/>
                <c:pt idx="0">
                  <c:v>svaKerel_opt_cfi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lmbench_latency!$E$16:$E$23</c:f>
              <c:numCache>
                <c:formatCode>0.00</c:formatCode>
                <c:ptCount val="8"/>
                <c:pt idx="0">
                  <c:v>1.3930649352384386</c:v>
                </c:pt>
                <c:pt idx="1">
                  <c:v>1.7029889507851514</c:v>
                </c:pt>
                <c:pt idx="2">
                  <c:v>1.0392523537879423</c:v>
                </c:pt>
                <c:pt idx="3">
                  <c:v>2.5144458281444586</c:v>
                </c:pt>
                <c:pt idx="4">
                  <c:v>1.6699852046976182</c:v>
                </c:pt>
                <c:pt idx="5">
                  <c:v>1</c:v>
                </c:pt>
                <c:pt idx="6">
                  <c:v>1.9546690226994698</c:v>
                </c:pt>
                <c:pt idx="7">
                  <c:v>0.76733571674863432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19-4F23-ABDF-53F043807CAF}"/>
            </c:ext>
          </c:extLst>
        </c:ser>
        <c:ser>
          <c:idx val="4"/>
          <c:order val="4"/>
          <c:tx>
            <c:strRef>
              <c:f>lmbench_latency!$F$15</c:f>
              <c:strCache>
                <c:ptCount val="1"/>
                <c:pt idx="0">
                  <c:v>svaKerel_opt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lmbench_latency!$F$16:$F$23</c:f>
              <c:numCache>
                <c:formatCode>0.00</c:formatCode>
                <c:ptCount val="8"/>
                <c:pt idx="0">
                  <c:v>2.4265111587610133</c:v>
                </c:pt>
                <c:pt idx="1">
                  <c:v>2.2201797707916575</c:v>
                </c:pt>
                <c:pt idx="2">
                  <c:v>1.1079206451239727</c:v>
                </c:pt>
                <c:pt idx="3">
                  <c:v>3.148567870485679</c:v>
                </c:pt>
                <c:pt idx="4">
                  <c:v>2.1841331138184614</c:v>
                </c:pt>
                <c:pt idx="5">
                  <c:v>1</c:v>
                </c:pt>
                <c:pt idx="6">
                  <c:v>2.5513796384395815</c:v>
                </c:pt>
                <c:pt idx="7">
                  <c:v>1.0100720468939983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19-4F23-ABDF-53F043807CAF}"/>
            </c:ext>
          </c:extLst>
        </c:ser>
        <c:ser>
          <c:idx val="5"/>
          <c:order val="5"/>
          <c:tx>
            <c:strRef>
              <c:f>lmbench_latency!$G$15</c:f>
              <c:strCache>
                <c:ptCount val="1"/>
                <c:pt idx="0">
                  <c:v>svaKernel_default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lmbench_latency!$G$16:$G$23</c:f>
              <c:numCache>
                <c:formatCode>0.00</c:formatCode>
                <c:ptCount val="8"/>
                <c:pt idx="0">
                  <c:v>2.4515073178226219</c:v>
                </c:pt>
                <c:pt idx="1">
                  <c:v>3.6649684816181316</c:v>
                </c:pt>
                <c:pt idx="2">
                  <c:v>1.1462677168447946</c:v>
                </c:pt>
                <c:pt idx="3">
                  <c:v>3.0849315068493151</c:v>
                </c:pt>
                <c:pt idx="4">
                  <c:v>3.4850855449456701</c:v>
                </c:pt>
                <c:pt idx="5">
                  <c:v>1</c:v>
                </c:pt>
                <c:pt idx="6">
                  <c:v>2.5150197091205655</c:v>
                </c:pt>
                <c:pt idx="7">
                  <c:v>0.98050922817269481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19-4F23-ABDF-53F043807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058256"/>
        <c:axId val="460058912"/>
      </c:barChart>
      <c:catAx>
        <c:axId val="46005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58912"/>
        <c:crosses val="autoZero"/>
        <c:auto val="1"/>
        <c:lblAlgn val="ctr"/>
        <c:lblOffset val="100"/>
        <c:noMultiLvlLbl val="0"/>
      </c:catAx>
      <c:valAx>
        <c:axId val="4600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5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Overhead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lmbench_latency!$C$26</c:f>
              <c:strCache>
                <c:ptCount val="1"/>
                <c:pt idx="0">
                  <c:v>SVA-OS API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lmbench_latency!$C$27:$C$34</c:f>
              <c:numCache>
                <c:formatCode>0.00</c:formatCode>
                <c:ptCount val="8"/>
                <c:pt idx="0">
                  <c:v>0.13799990648149985</c:v>
                </c:pt>
                <c:pt idx="1">
                  <c:v>0.63231521257952461</c:v>
                </c:pt>
                <c:pt idx="2">
                  <c:v>4.7064845261702182E-2</c:v>
                </c:pt>
                <c:pt idx="3">
                  <c:v>1.2611457036114571</c:v>
                </c:pt>
                <c:pt idx="4">
                  <c:v>0.59320750740862671</c:v>
                </c:pt>
                <c:pt idx="5">
                  <c:v>0</c:v>
                </c:pt>
                <c:pt idx="6">
                  <c:v>0.77130623895609607</c:v>
                </c:pt>
                <c:pt idx="7">
                  <c:v>-0.32374825327114676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9-40CF-B5E2-765FF473E260}"/>
            </c:ext>
          </c:extLst>
        </c:ser>
        <c:ser>
          <c:idx val="1"/>
          <c:order val="1"/>
          <c:tx>
            <c:strRef>
              <c:f>lmbench_latency!$D$26</c:f>
              <c:strCache>
                <c:ptCount val="1"/>
                <c:pt idx="0">
                  <c:v>sfi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lmbench_latency!$D$27:$D$34</c:f>
              <c:numCache>
                <c:formatCode>0.00</c:formatCode>
                <c:ptCount val="8"/>
                <c:pt idx="0">
                  <c:v>1.0275612379177437</c:v>
                </c:pt>
                <c:pt idx="1">
                  <c:v>0.53640753020956944</c:v>
                </c:pt>
                <c:pt idx="2">
                  <c:v>5.4035353474722436E-2</c:v>
                </c:pt>
                <c:pt idx="3">
                  <c:v>0.62540473225404725</c:v>
                </c:pt>
                <c:pt idx="4">
                  <c:v>0.51310459883657122</c:v>
                </c:pt>
                <c:pt idx="5">
                  <c:v>0</c:v>
                </c:pt>
                <c:pt idx="6">
                  <c:v>0.55538942503737965</c:v>
                </c:pt>
                <c:pt idx="7">
                  <c:v>0.25885160517576178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9-40CF-B5E2-765FF473E260}"/>
            </c:ext>
          </c:extLst>
        </c:ser>
        <c:ser>
          <c:idx val="2"/>
          <c:order val="2"/>
          <c:tx>
            <c:strRef>
              <c:f>lmbench_latency!$E$26</c:f>
              <c:strCache>
                <c:ptCount val="1"/>
                <c:pt idx="0">
                  <c:v>cfi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lmbench_latency!$E$27:$E$34</c:f>
              <c:numCache>
                <c:formatCode>0.00</c:formatCode>
                <c:ptCount val="8"/>
                <c:pt idx="0">
                  <c:v>0.25506502875693871</c:v>
                </c:pt>
                <c:pt idx="1">
                  <c:v>7.0673738205626835E-2</c:v>
                </c:pt>
                <c:pt idx="2">
                  <c:v>-7.8124914737598417E-3</c:v>
                </c:pt>
                <c:pt idx="3">
                  <c:v>0.25330012453300155</c:v>
                </c:pt>
                <c:pt idx="4">
                  <c:v>7.6777697288991531E-2</c:v>
                </c:pt>
                <c:pt idx="5">
                  <c:v>0</c:v>
                </c:pt>
                <c:pt idx="6">
                  <c:v>0.18336278374337378</c:v>
                </c:pt>
                <c:pt idx="7">
                  <c:v>9.108397001978108E-2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9-40CF-B5E2-765FF473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902808"/>
        <c:axId val="372903136"/>
      </c:barChart>
      <c:catAx>
        <c:axId val="37290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03136"/>
        <c:crosses val="autoZero"/>
        <c:auto val="1"/>
        <c:lblAlgn val="ctr"/>
        <c:lblOffset val="100"/>
        <c:noMultiLvlLbl val="0"/>
      </c:catAx>
      <c:valAx>
        <c:axId val="3729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0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92868</xdr:colOff>
      <xdr:row>10</xdr:row>
      <xdr:rowOff>150019</xdr:rowOff>
    </xdr:from>
    <xdr:to>
      <xdr:col>11</xdr:col>
      <xdr:colOff>645318</xdr:colOff>
      <xdr:row>25</xdr:row>
      <xdr:rowOff>178594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83343</xdr:colOff>
      <xdr:row>26</xdr:row>
      <xdr:rowOff>111918</xdr:rowOff>
    </xdr:from>
    <xdr:to>
      <xdr:col>11</xdr:col>
      <xdr:colOff>635793</xdr:colOff>
      <xdr:row>41</xdr:row>
      <xdr:rowOff>140493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B2" sqref="B2:F2"/>
    </sheetView>
  </sheetViews>
  <sheetFormatPr defaultRowHeight="14.25" x14ac:dyDescent="0.45"/>
  <cols>
    <col min="1" max="1" width="40.46484375" customWidth="1"/>
    <col min="2" max="2" width="15.86328125" style="1" customWidth="1"/>
    <col min="3" max="3" width="16.19921875" style="1" customWidth="1"/>
    <col min="4" max="4" width="17.06640625" style="1" customWidth="1"/>
    <col min="5" max="5" width="16.53125" style="1" customWidth="1"/>
    <col min="6" max="6" width="16.265625" style="44" customWidth="1"/>
    <col min="7" max="7" width="12.265625" style="44" customWidth="1"/>
    <col min="8" max="8" width="11.33203125" style="44" customWidth="1"/>
    <col min="9" max="9" width="10.73046875" style="44" customWidth="1"/>
  </cols>
  <sheetData>
    <row r="1" spans="1:10" s="34" customFormat="1" x14ac:dyDescent="0.45">
      <c r="A1" s="34" t="s">
        <v>38</v>
      </c>
      <c r="B1" s="40"/>
      <c r="C1" s="40"/>
      <c r="D1" s="40"/>
      <c r="E1" s="40"/>
      <c r="F1" s="45"/>
      <c r="G1" s="45"/>
      <c r="H1" s="45"/>
      <c r="I1" s="45"/>
    </row>
    <row r="2" spans="1:10" s="34" customFormat="1" x14ac:dyDescent="0.45">
      <c r="A2" s="34" t="s">
        <v>35</v>
      </c>
      <c r="B2" s="40" t="s">
        <v>21</v>
      </c>
      <c r="C2" s="40" t="s">
        <v>20</v>
      </c>
      <c r="D2" s="40" t="s">
        <v>22</v>
      </c>
      <c r="E2" s="34" t="s">
        <v>40</v>
      </c>
      <c r="F2" s="40" t="s">
        <v>18</v>
      </c>
      <c r="G2" s="45" t="s">
        <v>21</v>
      </c>
      <c r="H2" s="45" t="s">
        <v>20</v>
      </c>
      <c r="I2" s="45" t="s">
        <v>22</v>
      </c>
      <c r="J2" s="45" t="s">
        <v>18</v>
      </c>
    </row>
    <row r="3" spans="1:10" x14ac:dyDescent="0.45">
      <c r="A3" t="s">
        <v>1</v>
      </c>
      <c r="B3" s="1">
        <v>7393485623</v>
      </c>
      <c r="C3" s="1">
        <v>7783174833</v>
      </c>
      <c r="D3" s="1">
        <v>8697049201</v>
      </c>
      <c r="E3" s="1">
        <v>7782033274</v>
      </c>
      <c r="F3" s="1">
        <v>8946413978</v>
      </c>
      <c r="G3" s="44">
        <f t="shared" ref="G3:G18" si="0">B3/B3</f>
        <v>1</v>
      </c>
      <c r="H3" s="44">
        <f t="shared" ref="H3:H18" si="1">C3/B3</f>
        <v>1.0527071032352773</v>
      </c>
      <c r="I3" s="44">
        <f t="shared" ref="I3:I18" si="2">D3/B3</f>
        <v>1.1763124518623278</v>
      </c>
      <c r="J3" s="44">
        <f t="shared" ref="J3:J18" si="3">F3/B3</f>
        <v>1.2100400858519393</v>
      </c>
    </row>
    <row r="4" spans="1:10" x14ac:dyDescent="0.45">
      <c r="A4" t="s">
        <v>25</v>
      </c>
      <c r="B4" s="1">
        <v>4965140136</v>
      </c>
      <c r="C4" s="1">
        <v>5540111969</v>
      </c>
      <c r="D4" s="1">
        <v>5917334177</v>
      </c>
      <c r="E4" s="1">
        <v>6339983795</v>
      </c>
      <c r="F4" s="1">
        <v>6042437077</v>
      </c>
      <c r="G4" s="44">
        <f t="shared" si="0"/>
        <v>1</v>
      </c>
      <c r="H4" s="44">
        <f t="shared" si="1"/>
        <v>1.1158017331336003</v>
      </c>
      <c r="I4" s="44">
        <f t="shared" si="2"/>
        <v>1.1917758643096634</v>
      </c>
      <c r="J4" s="44">
        <f t="shared" si="3"/>
        <v>1.2169721118622623</v>
      </c>
    </row>
    <row r="5" spans="1:10" x14ac:dyDescent="0.45">
      <c r="A5" t="s">
        <v>2</v>
      </c>
      <c r="B5" s="1">
        <v>2181675</v>
      </c>
      <c r="C5" s="1">
        <v>2387412</v>
      </c>
      <c r="D5" s="1">
        <v>1921340</v>
      </c>
      <c r="E5" s="1">
        <v>5369700</v>
      </c>
      <c r="F5" s="1">
        <v>1992881</v>
      </c>
      <c r="G5" s="44">
        <f t="shared" si="0"/>
        <v>1</v>
      </c>
      <c r="H5" s="44">
        <f t="shared" si="1"/>
        <v>1.0943023135893293</v>
      </c>
      <c r="I5" s="44">
        <f t="shared" si="2"/>
        <v>0.88067196076409182</v>
      </c>
      <c r="J5" s="44">
        <f t="shared" si="3"/>
        <v>0.91346373772445488</v>
      </c>
    </row>
    <row r="6" spans="1:10" x14ac:dyDescent="0.45">
      <c r="A6" t="s">
        <v>3</v>
      </c>
      <c r="B6" s="1">
        <v>299273</v>
      </c>
      <c r="C6" s="1">
        <v>346600</v>
      </c>
      <c r="D6" s="1">
        <v>290362</v>
      </c>
      <c r="E6" s="1">
        <v>552678</v>
      </c>
      <c r="F6" s="1">
        <v>290992</v>
      </c>
      <c r="G6" s="44">
        <f t="shared" si="0"/>
        <v>1</v>
      </c>
      <c r="H6" s="44">
        <f t="shared" si="1"/>
        <v>1.1581398923391018</v>
      </c>
      <c r="I6" s="44">
        <f t="shared" si="2"/>
        <v>0.9702245107310048</v>
      </c>
      <c r="J6" s="44">
        <f t="shared" si="3"/>
        <v>0.97232961209330615</v>
      </c>
    </row>
    <row r="7" spans="1:10" x14ac:dyDescent="0.45">
      <c r="A7" t="s">
        <v>4</v>
      </c>
      <c r="B7" s="1">
        <v>1077523</v>
      </c>
      <c r="C7" s="1">
        <v>1038280</v>
      </c>
      <c r="D7" s="1">
        <v>1084387</v>
      </c>
      <c r="E7" s="1">
        <v>2747406</v>
      </c>
      <c r="F7" s="1">
        <v>1100601</v>
      </c>
      <c r="G7" s="44">
        <f t="shared" si="0"/>
        <v>1</v>
      </c>
      <c r="H7" s="44">
        <f t="shared" si="1"/>
        <v>0.96358035976958267</v>
      </c>
      <c r="I7" s="44">
        <f t="shared" si="2"/>
        <v>1.0063701656484363</v>
      </c>
      <c r="J7" s="44">
        <f t="shared" si="3"/>
        <v>1.0214176402731079</v>
      </c>
    </row>
    <row r="8" spans="1:10" x14ac:dyDescent="0.45">
      <c r="A8" s="46" t="s">
        <v>5</v>
      </c>
      <c r="B8" s="1">
        <v>11841336</v>
      </c>
      <c r="C8" s="1">
        <v>15653852</v>
      </c>
      <c r="D8" s="1">
        <v>23120391</v>
      </c>
      <c r="E8" s="1">
        <v>15425984</v>
      </c>
      <c r="F8" s="1">
        <v>27017386</v>
      </c>
      <c r="G8" s="44">
        <f t="shared" si="0"/>
        <v>1</v>
      </c>
      <c r="H8" s="44">
        <f t="shared" si="1"/>
        <v>1.3219667105130706</v>
      </c>
      <c r="I8" s="44">
        <f t="shared" si="2"/>
        <v>1.9525154087342846</v>
      </c>
      <c r="J8" s="44">
        <f t="shared" si="3"/>
        <v>2.2816163649101755</v>
      </c>
    </row>
    <row r="9" spans="1:10" x14ac:dyDescent="0.45">
      <c r="A9" s="46" t="s">
        <v>6</v>
      </c>
      <c r="B9" s="1">
        <v>13510502</v>
      </c>
      <c r="C9" s="1">
        <v>18262319</v>
      </c>
      <c r="D9" s="1">
        <v>31752733</v>
      </c>
      <c r="E9" s="1">
        <v>18157360</v>
      </c>
      <c r="F9" s="1">
        <v>36909202</v>
      </c>
      <c r="G9" s="44">
        <f t="shared" si="0"/>
        <v>1</v>
      </c>
      <c r="H9" s="44">
        <f t="shared" si="1"/>
        <v>1.3517128379093537</v>
      </c>
      <c r="I9" s="44">
        <f t="shared" si="2"/>
        <v>2.3502259945633406</v>
      </c>
      <c r="J9" s="44">
        <f t="shared" si="3"/>
        <v>2.7318897550957026</v>
      </c>
    </row>
    <row r="10" spans="1:10" x14ac:dyDescent="0.45">
      <c r="A10" t="s">
        <v>7</v>
      </c>
      <c r="B10" s="1">
        <v>9989753</v>
      </c>
      <c r="C10" s="1">
        <v>11411098</v>
      </c>
      <c r="D10" s="1">
        <v>12308376</v>
      </c>
      <c r="E10" s="1">
        <v>11143846</v>
      </c>
      <c r="F10" s="1">
        <v>13106154</v>
      </c>
      <c r="G10" s="44">
        <f t="shared" si="0"/>
        <v>1</v>
      </c>
      <c r="H10" s="44">
        <f t="shared" si="1"/>
        <v>1.1422802946178949</v>
      </c>
      <c r="I10" s="44">
        <f t="shared" si="2"/>
        <v>1.2321001330062915</v>
      </c>
      <c r="J10" s="44">
        <f t="shared" si="3"/>
        <v>1.311959765171371</v>
      </c>
    </row>
    <row r="11" spans="1:10" x14ac:dyDescent="0.45">
      <c r="A11" t="s">
        <v>8</v>
      </c>
      <c r="B11" s="1">
        <v>2712009</v>
      </c>
      <c r="C11" s="1">
        <v>3538483</v>
      </c>
      <c r="D11" s="1">
        <v>3835850</v>
      </c>
      <c r="E11" s="1">
        <v>3511170</v>
      </c>
      <c r="F11" s="1">
        <v>3932594</v>
      </c>
      <c r="G11" s="44">
        <f t="shared" si="0"/>
        <v>1</v>
      </c>
      <c r="H11" s="44">
        <f t="shared" si="1"/>
        <v>1.3047460388221426</v>
      </c>
      <c r="I11" s="44">
        <f t="shared" si="2"/>
        <v>1.4143942737653157</v>
      </c>
      <c r="J11" s="44">
        <f t="shared" si="3"/>
        <v>1.4500667217549794</v>
      </c>
    </row>
    <row r="12" spans="1:10" x14ac:dyDescent="0.45">
      <c r="A12" s="46" t="s">
        <v>9</v>
      </c>
      <c r="B12" s="1">
        <v>26226317</v>
      </c>
      <c r="C12" s="1">
        <v>33329577</v>
      </c>
      <c r="D12" s="1">
        <v>48062416</v>
      </c>
      <c r="E12" s="1">
        <v>32881245</v>
      </c>
      <c r="F12" s="1">
        <v>54340366</v>
      </c>
      <c r="G12" s="44">
        <f t="shared" si="0"/>
        <v>1</v>
      </c>
      <c r="H12" s="44">
        <f t="shared" si="1"/>
        <v>1.2708447396559723</v>
      </c>
      <c r="I12" s="44">
        <f t="shared" si="2"/>
        <v>1.8326025724466002</v>
      </c>
      <c r="J12" s="44">
        <f t="shared" si="3"/>
        <v>2.0719785397240491</v>
      </c>
    </row>
    <row r="13" spans="1:10" x14ac:dyDescent="0.45">
      <c r="A13" s="46" t="s">
        <v>10</v>
      </c>
      <c r="B13" s="1">
        <v>36081061</v>
      </c>
      <c r="C13" s="1">
        <v>43584541</v>
      </c>
      <c r="D13" s="1">
        <v>58669818</v>
      </c>
      <c r="E13" s="1">
        <v>43345253</v>
      </c>
      <c r="F13" s="1">
        <v>65046631</v>
      </c>
      <c r="G13" s="44">
        <f t="shared" si="0"/>
        <v>1</v>
      </c>
      <c r="H13" s="44">
        <f t="shared" si="1"/>
        <v>1.2079617337195268</v>
      </c>
      <c r="I13" s="44">
        <f t="shared" si="2"/>
        <v>1.6260557858872275</v>
      </c>
      <c r="J13" s="44">
        <f t="shared" si="3"/>
        <v>1.8027915254487665</v>
      </c>
    </row>
    <row r="14" spans="1:10" x14ac:dyDescent="0.45">
      <c r="A14" t="s">
        <v>11</v>
      </c>
      <c r="B14" s="1">
        <v>779025</v>
      </c>
      <c r="C14" s="1">
        <v>832772</v>
      </c>
      <c r="D14" s="1">
        <v>1005430</v>
      </c>
      <c r="E14" s="1">
        <v>712180</v>
      </c>
      <c r="F14" s="1">
        <v>832820</v>
      </c>
      <c r="G14" s="44">
        <f t="shared" si="0"/>
        <v>1</v>
      </c>
      <c r="H14" s="44">
        <f t="shared" si="1"/>
        <v>1.0689926510702481</v>
      </c>
      <c r="I14" s="44">
        <f t="shared" si="2"/>
        <v>1.2906261031417476</v>
      </c>
      <c r="J14" s="44">
        <f t="shared" si="3"/>
        <v>1.0690542665511376</v>
      </c>
    </row>
    <row r="15" spans="1:10" x14ac:dyDescent="0.45">
      <c r="A15" t="s">
        <v>31</v>
      </c>
      <c r="B15" s="1">
        <v>12168774</v>
      </c>
      <c r="C15" s="1">
        <v>12342750</v>
      </c>
      <c r="D15" s="1">
        <v>12135417</v>
      </c>
      <c r="E15" s="1">
        <v>12344834</v>
      </c>
      <c r="F15" s="1">
        <v>12266454</v>
      </c>
      <c r="G15" s="44">
        <f t="shared" si="0"/>
        <v>1</v>
      </c>
      <c r="H15" s="44">
        <f t="shared" si="1"/>
        <v>1.0142969209552253</v>
      </c>
      <c r="I15" s="44">
        <f t="shared" si="2"/>
        <v>0.9972588035573674</v>
      </c>
      <c r="J15" s="44">
        <f t="shared" si="3"/>
        <v>1.0080271028124936</v>
      </c>
    </row>
    <row r="16" spans="1:10" x14ac:dyDescent="0.45">
      <c r="A16" t="s">
        <v>32</v>
      </c>
      <c r="B16" s="1">
        <v>10177308</v>
      </c>
      <c r="C16" s="1">
        <v>10362732</v>
      </c>
      <c r="D16" s="1">
        <v>10166680</v>
      </c>
      <c r="E16" s="1">
        <v>10395039</v>
      </c>
      <c r="F16" s="1">
        <v>10396298</v>
      </c>
      <c r="G16" s="44">
        <f t="shared" si="0"/>
        <v>1</v>
      </c>
      <c r="H16" s="44">
        <f t="shared" si="1"/>
        <v>1.0182193562384081</v>
      </c>
      <c r="I16" s="44">
        <f t="shared" si="2"/>
        <v>0.99895571599090838</v>
      </c>
      <c r="J16" s="44">
        <f t="shared" si="3"/>
        <v>1.0215174779028011</v>
      </c>
    </row>
    <row r="17" spans="1:10" x14ac:dyDescent="0.45">
      <c r="A17" s="46" t="s">
        <v>16</v>
      </c>
      <c r="B17" s="1">
        <v>467548</v>
      </c>
      <c r="C17" s="1">
        <v>2140568</v>
      </c>
      <c r="D17" s="1">
        <v>491602</v>
      </c>
      <c r="E17" s="1">
        <v>2107224</v>
      </c>
      <c r="F17" s="1">
        <v>2267715</v>
      </c>
      <c r="G17" s="44">
        <f t="shared" si="0"/>
        <v>1</v>
      </c>
      <c r="H17" s="44">
        <f t="shared" si="1"/>
        <v>4.5782850103091022</v>
      </c>
      <c r="I17" s="44">
        <f t="shared" si="2"/>
        <v>1.0514471241455423</v>
      </c>
      <c r="J17" s="44">
        <f t="shared" si="3"/>
        <v>4.8502292812716554</v>
      </c>
    </row>
    <row r="18" spans="1:10" x14ac:dyDescent="0.45">
      <c r="A18" s="35" t="s">
        <v>12</v>
      </c>
      <c r="B18" s="1">
        <v>420347</v>
      </c>
      <c r="C18" s="1">
        <v>592822</v>
      </c>
      <c r="D18" s="1">
        <v>539406</v>
      </c>
      <c r="E18" s="1">
        <v>591253</v>
      </c>
      <c r="F18" s="1">
        <v>583320</v>
      </c>
      <c r="G18" s="44">
        <f t="shared" si="0"/>
        <v>1</v>
      </c>
      <c r="H18" s="44">
        <f t="shared" si="1"/>
        <v>1.4103157629291989</v>
      </c>
      <c r="I18" s="44">
        <f t="shared" si="2"/>
        <v>1.2832397994989853</v>
      </c>
      <c r="J18" s="44">
        <f t="shared" si="3"/>
        <v>1.3877106295512993</v>
      </c>
    </row>
    <row r="19" spans="1:10" x14ac:dyDescent="0.45">
      <c r="A19" t="s">
        <v>13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J19" s="44"/>
    </row>
    <row r="20" spans="1:10" x14ac:dyDescent="0.45">
      <c r="A20" t="s">
        <v>14</v>
      </c>
      <c r="B20" s="1">
        <v>183123</v>
      </c>
      <c r="C20" s="1">
        <v>227753</v>
      </c>
      <c r="D20" s="1">
        <v>204625</v>
      </c>
      <c r="E20" s="1">
        <v>0</v>
      </c>
      <c r="F20" s="1">
        <v>254125</v>
      </c>
      <c r="G20" s="44">
        <f>B20/B20</f>
        <v>1</v>
      </c>
      <c r="H20" s="44">
        <f>C20/B20</f>
        <v>1.2437159723246125</v>
      </c>
      <c r="I20" s="44">
        <f>D20/B20</f>
        <v>1.1174183472310961</v>
      </c>
      <c r="J20" s="44">
        <f>F20/B20</f>
        <v>1.3877284666590215</v>
      </c>
    </row>
    <row r="21" spans="1:10" s="34" customFormat="1" x14ac:dyDescent="0.45">
      <c r="A21" s="34" t="s">
        <v>39</v>
      </c>
      <c r="B21" s="40"/>
      <c r="C21" s="40"/>
      <c r="D21" s="40"/>
      <c r="E21" s="40"/>
      <c r="F21" s="45"/>
      <c r="G21" s="45"/>
      <c r="H21" s="45"/>
      <c r="I21" s="45"/>
    </row>
    <row r="22" spans="1:10" s="34" customFormat="1" x14ac:dyDescent="0.45">
      <c r="A22" s="34" t="s">
        <v>35</v>
      </c>
      <c r="B22" s="40" t="s">
        <v>21</v>
      </c>
      <c r="C22" s="40" t="s">
        <v>20</v>
      </c>
      <c r="D22" s="40" t="s">
        <v>22</v>
      </c>
      <c r="E22" s="40" t="s">
        <v>41</v>
      </c>
      <c r="F22" s="40" t="s">
        <v>18</v>
      </c>
      <c r="G22" s="45" t="s">
        <v>21</v>
      </c>
      <c r="H22" s="45" t="s">
        <v>20</v>
      </c>
      <c r="I22" s="45" t="s">
        <v>22</v>
      </c>
      <c r="J22" s="45" t="s">
        <v>18</v>
      </c>
    </row>
    <row r="23" spans="1:10" x14ac:dyDescent="0.45">
      <c r="A23" t="s">
        <v>1</v>
      </c>
      <c r="B23" s="1">
        <v>7368016243</v>
      </c>
      <c r="C23" s="1">
        <v>7762459449</v>
      </c>
      <c r="D23" s="1">
        <v>8670038263</v>
      </c>
      <c r="E23" s="1">
        <v>7766881870</v>
      </c>
      <c r="F23" s="1">
        <v>8921674616</v>
      </c>
      <c r="G23" s="44">
        <f t="shared" ref="G23:G38" si="4">B23/B23</f>
        <v>1</v>
      </c>
      <c r="H23" s="44">
        <f t="shared" ref="H23:H38" si="5">C23/B23</f>
        <v>1.0535345190606415</v>
      </c>
      <c r="I23" s="44">
        <f t="shared" ref="I23:I38" si="6">D23/B23</f>
        <v>1.1767126967502262</v>
      </c>
      <c r="J23" s="44">
        <f t="shared" ref="J23:J38" si="7">F23/B23</f>
        <v>1.2108652209441118</v>
      </c>
    </row>
    <row r="24" spans="1:10" x14ac:dyDescent="0.45">
      <c r="A24" t="s">
        <v>25</v>
      </c>
      <c r="B24" s="1">
        <v>4941148328</v>
      </c>
      <c r="C24" s="1">
        <v>5543704147</v>
      </c>
      <c r="D24" s="1">
        <v>5944385059</v>
      </c>
      <c r="E24" s="1">
        <v>6332293131</v>
      </c>
      <c r="F24" s="1">
        <v>6076112282</v>
      </c>
      <c r="G24" s="44">
        <f t="shared" si="4"/>
        <v>1</v>
      </c>
      <c r="H24" s="44">
        <f t="shared" si="5"/>
        <v>1.1219465150611847</v>
      </c>
      <c r="I24" s="44">
        <f t="shared" si="6"/>
        <v>1.2030371614863209</v>
      </c>
      <c r="J24" s="44">
        <f t="shared" si="7"/>
        <v>1.2296963941698533</v>
      </c>
    </row>
    <row r="25" spans="1:10" x14ac:dyDescent="0.45">
      <c r="A25" t="s">
        <v>2</v>
      </c>
      <c r="B25" s="1">
        <v>2266617</v>
      </c>
      <c r="C25" s="1">
        <v>2525377</v>
      </c>
      <c r="D25" s="1">
        <v>2004938</v>
      </c>
      <c r="E25" s="1">
        <v>5468052</v>
      </c>
      <c r="F25" s="1">
        <v>2081960</v>
      </c>
      <c r="G25" s="44">
        <f t="shared" si="4"/>
        <v>1</v>
      </c>
      <c r="H25" s="44">
        <f t="shared" si="5"/>
        <v>1.1141613250055038</v>
      </c>
      <c r="I25" s="44">
        <f t="shared" si="6"/>
        <v>0.88455085265838918</v>
      </c>
      <c r="J25" s="44">
        <f t="shared" si="7"/>
        <v>0.91853189136056068</v>
      </c>
    </row>
    <row r="26" spans="1:10" x14ac:dyDescent="0.45">
      <c r="A26" t="s">
        <v>3</v>
      </c>
      <c r="B26" s="1">
        <v>311547</v>
      </c>
      <c r="C26" s="1">
        <v>370451</v>
      </c>
      <c r="D26" s="1">
        <v>306851</v>
      </c>
      <c r="E26" s="1">
        <v>575885</v>
      </c>
      <c r="F26" s="1">
        <v>307409</v>
      </c>
      <c r="G26" s="44">
        <f t="shared" si="4"/>
        <v>1</v>
      </c>
      <c r="H26" s="44">
        <f t="shared" si="5"/>
        <v>1.1890693859995443</v>
      </c>
      <c r="I26" s="44">
        <f t="shared" si="6"/>
        <v>0.98492683286951888</v>
      </c>
      <c r="J26" s="44">
        <f t="shared" si="7"/>
        <v>0.98671789489226347</v>
      </c>
    </row>
    <row r="27" spans="1:10" x14ac:dyDescent="0.45">
      <c r="A27" t="s">
        <v>4</v>
      </c>
      <c r="B27" s="1">
        <v>1168928</v>
      </c>
      <c r="C27" s="1">
        <v>1110862</v>
      </c>
      <c r="D27" s="1">
        <v>1163650</v>
      </c>
      <c r="E27" s="1">
        <v>2819167</v>
      </c>
      <c r="F27" s="1">
        <v>1196694</v>
      </c>
      <c r="G27" s="44">
        <f t="shared" si="4"/>
        <v>1</v>
      </c>
      <c r="H27" s="44">
        <f t="shared" si="5"/>
        <v>0.95032542637356621</v>
      </c>
      <c r="I27" s="44">
        <f t="shared" si="6"/>
        <v>0.99548475184100305</v>
      </c>
      <c r="J27" s="44">
        <f t="shared" si="7"/>
        <v>1.0237533877193463</v>
      </c>
    </row>
    <row r="28" spans="1:10" x14ac:dyDescent="0.45">
      <c r="A28" t="s">
        <v>5</v>
      </c>
      <c r="B28" s="1">
        <v>12899847</v>
      </c>
      <c r="C28" s="1">
        <v>16832362</v>
      </c>
      <c r="D28" s="1">
        <v>24664746</v>
      </c>
      <c r="E28" s="1">
        <v>16940996</v>
      </c>
      <c r="F28" s="1">
        <v>28974345</v>
      </c>
      <c r="G28" s="44">
        <f t="shared" si="4"/>
        <v>1</v>
      </c>
      <c r="H28" s="44">
        <f t="shared" si="5"/>
        <v>1.3048497396907111</v>
      </c>
      <c r="I28" s="44">
        <f t="shared" si="6"/>
        <v>1.912018491382107</v>
      </c>
      <c r="J28" s="44">
        <f t="shared" si="7"/>
        <v>2.2460998956034128</v>
      </c>
    </row>
    <row r="29" spans="1:10" x14ac:dyDescent="0.45">
      <c r="A29" t="s">
        <v>6</v>
      </c>
      <c r="B29" s="1">
        <v>15738981</v>
      </c>
      <c r="C29" s="1">
        <v>20688462</v>
      </c>
      <c r="D29" s="1">
        <v>35499322</v>
      </c>
      <c r="E29" s="1">
        <v>21054743</v>
      </c>
      <c r="F29" s="1">
        <v>41321590</v>
      </c>
      <c r="G29" s="44">
        <f t="shared" si="4"/>
        <v>1</v>
      </c>
      <c r="H29" s="44">
        <f t="shared" si="5"/>
        <v>1.3144727730467429</v>
      </c>
      <c r="I29" s="44">
        <f t="shared" si="6"/>
        <v>2.255503199349437</v>
      </c>
      <c r="J29" s="44">
        <f t="shared" si="7"/>
        <v>2.6254298165808829</v>
      </c>
    </row>
    <row r="30" spans="1:10" x14ac:dyDescent="0.45">
      <c r="A30" t="s">
        <v>7</v>
      </c>
      <c r="B30" s="1">
        <v>10683378</v>
      </c>
      <c r="C30" s="1">
        <v>12212535</v>
      </c>
      <c r="D30" s="1">
        <v>13023125</v>
      </c>
      <c r="E30" s="1">
        <v>11982131</v>
      </c>
      <c r="F30" s="1">
        <v>13832277</v>
      </c>
      <c r="G30" s="44">
        <f t="shared" si="4"/>
        <v>1</v>
      </c>
      <c r="H30" s="44">
        <f t="shared" si="5"/>
        <v>1.14313422215333</v>
      </c>
      <c r="I30" s="44">
        <f t="shared" si="6"/>
        <v>1.2190081638972243</v>
      </c>
      <c r="J30" s="44">
        <f t="shared" si="7"/>
        <v>1.294747504019796</v>
      </c>
    </row>
    <row r="31" spans="1:10" x14ac:dyDescent="0.45">
      <c r="A31" t="s">
        <v>8</v>
      </c>
      <c r="B31" s="1">
        <v>2829050</v>
      </c>
      <c r="C31" s="1">
        <v>3664311</v>
      </c>
      <c r="D31" s="1">
        <v>3999363</v>
      </c>
      <c r="E31" s="1">
        <v>3671811</v>
      </c>
      <c r="F31" s="1">
        <v>4073961</v>
      </c>
      <c r="G31" s="44">
        <f t="shared" si="4"/>
        <v>1</v>
      </c>
      <c r="H31" s="44">
        <f t="shared" si="5"/>
        <v>1.2952443399727824</v>
      </c>
      <c r="I31" s="44">
        <f t="shared" si="6"/>
        <v>1.4136770293914918</v>
      </c>
      <c r="J31" s="44">
        <f t="shared" si="7"/>
        <v>1.4400455983457345</v>
      </c>
    </row>
    <row r="32" spans="1:10" x14ac:dyDescent="0.45">
      <c r="A32" t="s">
        <v>9</v>
      </c>
      <c r="B32" s="1">
        <v>29382959</v>
      </c>
      <c r="C32" s="1">
        <v>36819511</v>
      </c>
      <c r="D32" s="1">
        <v>52874058</v>
      </c>
      <c r="E32" s="1">
        <v>37025098</v>
      </c>
      <c r="F32" s="1">
        <v>59646313</v>
      </c>
      <c r="G32" s="44">
        <f t="shared" si="4"/>
        <v>1</v>
      </c>
      <c r="H32" s="44">
        <f t="shared" si="5"/>
        <v>1.2530906434576585</v>
      </c>
      <c r="I32" s="44">
        <f t="shared" si="6"/>
        <v>1.7994803722797286</v>
      </c>
      <c r="J32" s="44">
        <f t="shared" si="7"/>
        <v>2.0299627753624132</v>
      </c>
    </row>
    <row r="33" spans="1:10" x14ac:dyDescent="0.45">
      <c r="A33" t="s">
        <v>10</v>
      </c>
      <c r="B33" s="1">
        <v>39530470</v>
      </c>
      <c r="C33" s="1">
        <v>47312897</v>
      </c>
      <c r="D33" s="1">
        <v>63670854</v>
      </c>
      <c r="E33" s="1">
        <v>47768522</v>
      </c>
      <c r="F33" s="1">
        <v>70565102</v>
      </c>
      <c r="G33" s="44">
        <f t="shared" si="4"/>
        <v>1</v>
      </c>
      <c r="H33" s="44">
        <f t="shared" si="5"/>
        <v>1.1968716030950302</v>
      </c>
      <c r="I33" s="44">
        <f t="shared" si="6"/>
        <v>1.6106778897392315</v>
      </c>
      <c r="J33" s="44">
        <f t="shared" si="7"/>
        <v>1.7850812803389386</v>
      </c>
    </row>
    <row r="34" spans="1:10" x14ac:dyDescent="0.45">
      <c r="A34" t="s">
        <v>11</v>
      </c>
      <c r="B34" s="1">
        <v>834651</v>
      </c>
      <c r="C34" s="1">
        <v>769745</v>
      </c>
      <c r="D34" s="1">
        <v>1050243</v>
      </c>
      <c r="E34" s="1">
        <v>763571</v>
      </c>
      <c r="F34" s="1">
        <v>903441</v>
      </c>
      <c r="G34" s="44">
        <f t="shared" si="4"/>
        <v>1</v>
      </c>
      <c r="H34" s="44">
        <f t="shared" si="5"/>
        <v>0.92223576081499936</v>
      </c>
      <c r="I34" s="44">
        <f t="shared" si="6"/>
        <v>1.2583019729204183</v>
      </c>
      <c r="J34" s="44">
        <f t="shared" si="7"/>
        <v>1.0824176811625459</v>
      </c>
    </row>
    <row r="35" spans="1:10" x14ac:dyDescent="0.45">
      <c r="A35" t="s">
        <v>31</v>
      </c>
      <c r="B35" s="1">
        <v>12318029</v>
      </c>
      <c r="C35" s="1">
        <v>12522932</v>
      </c>
      <c r="D35" s="1">
        <v>12277539</v>
      </c>
      <c r="E35" s="1">
        <v>12545292</v>
      </c>
      <c r="F35" s="1">
        <v>12433188</v>
      </c>
      <c r="G35" s="44">
        <f t="shared" si="4"/>
        <v>1</v>
      </c>
      <c r="H35" s="44">
        <f t="shared" si="5"/>
        <v>1.0166343982466675</v>
      </c>
      <c r="I35" s="44">
        <f t="shared" si="6"/>
        <v>0.99671294815103939</v>
      </c>
      <c r="J35" s="44">
        <f t="shared" si="7"/>
        <v>1.0093488170875389</v>
      </c>
    </row>
    <row r="36" spans="1:10" x14ac:dyDescent="0.45">
      <c r="A36" t="s">
        <v>32</v>
      </c>
      <c r="B36" s="1">
        <v>10338753</v>
      </c>
      <c r="C36" s="1">
        <v>10565174</v>
      </c>
      <c r="D36" s="1">
        <v>10337210</v>
      </c>
      <c r="E36" s="1">
        <v>10597464</v>
      </c>
      <c r="F36" s="1">
        <v>10595493</v>
      </c>
      <c r="G36" s="44">
        <f t="shared" si="4"/>
        <v>1</v>
      </c>
      <c r="H36" s="44">
        <f t="shared" si="5"/>
        <v>1.0219002233634946</v>
      </c>
      <c r="I36" s="44">
        <f t="shared" si="6"/>
        <v>0.99985075569558535</v>
      </c>
      <c r="J36" s="44">
        <f t="shared" si="7"/>
        <v>1.0248327820579521</v>
      </c>
    </row>
    <row r="37" spans="1:10" x14ac:dyDescent="0.45">
      <c r="A37" t="s">
        <v>16</v>
      </c>
      <c r="B37" s="1">
        <v>492905</v>
      </c>
      <c r="C37" s="1">
        <v>2391700</v>
      </c>
      <c r="D37" s="1">
        <v>517116</v>
      </c>
      <c r="E37" s="1">
        <v>2412304</v>
      </c>
      <c r="F37" s="1">
        <v>2562246</v>
      </c>
      <c r="G37" s="44">
        <f t="shared" si="4"/>
        <v>1</v>
      </c>
      <c r="H37" s="44">
        <f t="shared" si="5"/>
        <v>4.8522534768363075</v>
      </c>
      <c r="I37" s="44">
        <f t="shared" si="6"/>
        <v>1.049118998589992</v>
      </c>
      <c r="J37" s="44">
        <f t="shared" si="7"/>
        <v>5.1982552418823103</v>
      </c>
    </row>
    <row r="38" spans="1:10" x14ac:dyDescent="0.45">
      <c r="A38" t="s">
        <v>12</v>
      </c>
      <c r="B38" s="1">
        <v>437669</v>
      </c>
      <c r="C38" s="1">
        <v>588804</v>
      </c>
      <c r="D38" s="1">
        <v>565364</v>
      </c>
      <c r="E38" s="1">
        <v>589798</v>
      </c>
      <c r="F38" s="1">
        <v>578640</v>
      </c>
      <c r="G38" s="44">
        <f t="shared" si="4"/>
        <v>1</v>
      </c>
      <c r="H38" s="44">
        <f t="shared" si="5"/>
        <v>1.3453180371467937</v>
      </c>
      <c r="I38" s="44">
        <f t="shared" si="6"/>
        <v>1.2917615823830337</v>
      </c>
      <c r="J38" s="44">
        <f t="shared" si="7"/>
        <v>1.3220950078712452</v>
      </c>
    </row>
    <row r="39" spans="1:10" x14ac:dyDescent="0.45">
      <c r="A39" t="s">
        <v>13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J39" s="44"/>
    </row>
    <row r="40" spans="1:10" x14ac:dyDescent="0.45">
      <c r="A40" t="s">
        <v>14</v>
      </c>
      <c r="B40" s="1">
        <v>196940</v>
      </c>
      <c r="C40" s="1">
        <v>252520</v>
      </c>
      <c r="D40" s="1">
        <v>217160</v>
      </c>
      <c r="E40" s="1">
        <v>0</v>
      </c>
      <c r="F40" s="1">
        <v>281423</v>
      </c>
      <c r="G40" s="44">
        <f>B40/B40</f>
        <v>1</v>
      </c>
      <c r="H40" s="44">
        <f>C40/B40</f>
        <v>1.2822179343962627</v>
      </c>
      <c r="I40" s="44">
        <f>D40/B40</f>
        <v>1.102670864222606</v>
      </c>
      <c r="J40" s="44">
        <f>F40/B40</f>
        <v>1.4289783690464102</v>
      </c>
    </row>
    <row r="41" spans="1:10" s="34" customFormat="1" x14ac:dyDescent="0.45">
      <c r="A41" s="34" t="s">
        <v>38</v>
      </c>
      <c r="B41" s="40"/>
      <c r="C41" s="40"/>
      <c r="D41" s="40"/>
      <c r="E41" s="40"/>
      <c r="F41" s="45"/>
      <c r="G41" s="45"/>
      <c r="H41" s="45"/>
      <c r="I41" s="45"/>
    </row>
    <row r="42" spans="1:10" s="34" customFormat="1" x14ac:dyDescent="0.45">
      <c r="A42" s="34" t="s">
        <v>34</v>
      </c>
      <c r="B42" s="40" t="s">
        <v>21</v>
      </c>
      <c r="C42" s="40" t="s">
        <v>20</v>
      </c>
      <c r="D42" s="40" t="s">
        <v>22</v>
      </c>
      <c r="E42" s="40" t="s">
        <v>18</v>
      </c>
      <c r="F42" s="45" t="s">
        <v>21</v>
      </c>
      <c r="G42" s="45" t="s">
        <v>20</v>
      </c>
      <c r="H42" s="45" t="s">
        <v>22</v>
      </c>
      <c r="I42" s="45" t="s">
        <v>18</v>
      </c>
    </row>
    <row r="43" spans="1:10" x14ac:dyDescent="0.45">
      <c r="A43" t="s">
        <v>1</v>
      </c>
      <c r="B43" s="1">
        <v>7386025889</v>
      </c>
      <c r="C43" s="1">
        <v>7783540281</v>
      </c>
      <c r="D43" s="1">
        <v>8693646167</v>
      </c>
      <c r="E43" s="1">
        <v>8954732902</v>
      </c>
      <c r="F43" s="44">
        <f t="shared" ref="F43:F67" si="8">B43/B43</f>
        <v>1</v>
      </c>
      <c r="G43" s="44">
        <f t="shared" ref="G43:G67" si="9">C43/B43</f>
        <v>1.0538197940237413</v>
      </c>
      <c r="H43" s="44">
        <f t="shared" ref="H43:H67" si="10">D43/B43</f>
        <v>1.1770397636904357</v>
      </c>
      <c r="I43" s="44">
        <f t="shared" ref="I43:I67" si="11">E43/B43</f>
        <v>1.2123885072399048</v>
      </c>
    </row>
    <row r="44" spans="1:10" x14ac:dyDescent="0.45">
      <c r="A44" t="s">
        <v>25</v>
      </c>
      <c r="B44" s="1">
        <v>4943555401</v>
      </c>
      <c r="C44" s="1">
        <v>5548381969</v>
      </c>
      <c r="D44" s="1">
        <v>5914753338</v>
      </c>
      <c r="E44" s="1">
        <v>6053612356</v>
      </c>
      <c r="F44" s="44">
        <f t="shared" si="8"/>
        <v>1</v>
      </c>
      <c r="G44" s="44">
        <f t="shared" si="9"/>
        <v>1.1223464731228971</v>
      </c>
      <c r="H44" s="44">
        <f t="shared" si="10"/>
        <v>1.1964573789955995</v>
      </c>
      <c r="I44" s="44">
        <f t="shared" si="11"/>
        <v>1.2245462759000241</v>
      </c>
    </row>
    <row r="45" spans="1:10" x14ac:dyDescent="0.45">
      <c r="A45" t="s">
        <v>2</v>
      </c>
      <c r="B45" s="1">
        <v>2173164</v>
      </c>
      <c r="C45" s="1">
        <v>2382142</v>
      </c>
      <c r="D45" s="1">
        <v>1929895</v>
      </c>
      <c r="E45" s="1">
        <v>1991112</v>
      </c>
      <c r="F45" s="44">
        <f t="shared" si="8"/>
        <v>1</v>
      </c>
      <c r="G45" s="44">
        <f t="shared" si="9"/>
        <v>1.0961630139280791</v>
      </c>
      <c r="H45" s="44">
        <f t="shared" si="10"/>
        <v>0.88805768915737604</v>
      </c>
      <c r="I45" s="44">
        <f t="shared" si="11"/>
        <v>0.9162272152492863</v>
      </c>
    </row>
    <row r="46" spans="1:10" x14ac:dyDescent="0.45">
      <c r="A46" t="s">
        <v>3</v>
      </c>
      <c r="B46" s="1">
        <v>293512</v>
      </c>
      <c r="C46" s="1">
        <v>345116</v>
      </c>
      <c r="D46" s="1">
        <v>289807</v>
      </c>
      <c r="E46" s="1">
        <v>294916</v>
      </c>
      <c r="F46" s="44">
        <f t="shared" si="8"/>
        <v>1</v>
      </c>
      <c r="G46" s="44">
        <f t="shared" si="9"/>
        <v>1.1758156395649921</v>
      </c>
      <c r="H46" s="44">
        <f t="shared" si="10"/>
        <v>0.98737700673226303</v>
      </c>
      <c r="I46" s="44">
        <f t="shared" si="11"/>
        <v>1.0047834500804056</v>
      </c>
    </row>
    <row r="47" spans="1:10" x14ac:dyDescent="0.45">
      <c r="A47" t="s">
        <v>4</v>
      </c>
      <c r="B47" s="1">
        <v>1082368</v>
      </c>
      <c r="C47" s="1">
        <v>1038774</v>
      </c>
      <c r="D47" s="1">
        <v>1083237</v>
      </c>
      <c r="E47" s="1">
        <v>1102738</v>
      </c>
      <c r="F47" s="44">
        <f t="shared" si="8"/>
        <v>1</v>
      </c>
      <c r="G47" s="44">
        <f t="shared" si="9"/>
        <v>0.95972349515137179</v>
      </c>
      <c r="H47" s="44">
        <f t="shared" si="10"/>
        <v>1.0008028692644275</v>
      </c>
      <c r="I47" s="44">
        <f t="shared" si="11"/>
        <v>1.0188198468543046</v>
      </c>
    </row>
    <row r="48" spans="1:10" x14ac:dyDescent="0.45">
      <c r="A48" t="s">
        <v>5</v>
      </c>
      <c r="B48" s="1">
        <v>11837906</v>
      </c>
      <c r="C48" s="1">
        <v>15634439</v>
      </c>
      <c r="D48" s="1">
        <v>23115371</v>
      </c>
      <c r="E48" s="1">
        <v>27016421</v>
      </c>
      <c r="F48" s="44">
        <f t="shared" si="8"/>
        <v>1</v>
      </c>
      <c r="G48" s="44">
        <f t="shared" si="9"/>
        <v>1.3207098451364625</v>
      </c>
      <c r="H48" s="44">
        <f t="shared" si="10"/>
        <v>1.9526570831023662</v>
      </c>
      <c r="I48" s="44">
        <f t="shared" si="11"/>
        <v>2.2821959390453008</v>
      </c>
    </row>
    <row r="49" spans="1:9" x14ac:dyDescent="0.45">
      <c r="A49" t="s">
        <v>6</v>
      </c>
      <c r="B49" s="1">
        <v>13492003</v>
      </c>
      <c r="C49" s="1">
        <v>18225900</v>
      </c>
      <c r="D49" s="1">
        <v>31788055</v>
      </c>
      <c r="E49" s="1">
        <v>36908219</v>
      </c>
      <c r="F49" s="44">
        <f t="shared" si="8"/>
        <v>1</v>
      </c>
      <c r="G49" s="44">
        <f t="shared" si="9"/>
        <v>1.3508668801808004</v>
      </c>
      <c r="H49" s="44">
        <f t="shared" si="10"/>
        <v>2.3560664046694919</v>
      </c>
      <c r="I49" s="44">
        <f t="shared" si="11"/>
        <v>2.7355626143872041</v>
      </c>
    </row>
    <row r="50" spans="1:9" x14ac:dyDescent="0.45">
      <c r="A50" t="s">
        <v>7</v>
      </c>
      <c r="B50" s="1">
        <v>9967520</v>
      </c>
      <c r="C50" s="1">
        <v>11389430</v>
      </c>
      <c r="D50" s="1">
        <v>12334125</v>
      </c>
      <c r="E50" s="1">
        <v>13090493</v>
      </c>
      <c r="F50" s="44">
        <f t="shared" si="8"/>
        <v>1</v>
      </c>
      <c r="G50" s="44">
        <f t="shared" si="9"/>
        <v>1.1426543413005441</v>
      </c>
      <c r="H50" s="44">
        <f t="shared" si="10"/>
        <v>1.2374316780904377</v>
      </c>
      <c r="I50" s="44">
        <f t="shared" si="11"/>
        <v>1.3133149469476861</v>
      </c>
    </row>
    <row r="51" spans="1:9" x14ac:dyDescent="0.45">
      <c r="A51" t="s">
        <v>8</v>
      </c>
      <c r="B51" s="1">
        <v>2709818</v>
      </c>
      <c r="C51" s="1">
        <v>3537338</v>
      </c>
      <c r="D51" s="1">
        <v>3840756</v>
      </c>
      <c r="E51" s="1">
        <v>3925938</v>
      </c>
      <c r="F51" s="44">
        <f t="shared" si="8"/>
        <v>1</v>
      </c>
      <c r="G51" s="44">
        <f t="shared" si="9"/>
        <v>1.305378442389858</v>
      </c>
      <c r="H51" s="44">
        <f t="shared" si="10"/>
        <v>1.4173483237619648</v>
      </c>
      <c r="I51" s="44">
        <f t="shared" si="11"/>
        <v>1.448782907191553</v>
      </c>
    </row>
    <row r="52" spans="1:9" x14ac:dyDescent="0.45">
      <c r="A52" t="s">
        <v>9</v>
      </c>
      <c r="B52" s="1">
        <v>26285935</v>
      </c>
      <c r="C52" s="1">
        <v>33250464</v>
      </c>
      <c r="D52" s="1">
        <v>48270448</v>
      </c>
      <c r="E52" s="1">
        <v>54245002</v>
      </c>
      <c r="F52" s="44">
        <f t="shared" si="8"/>
        <v>1</v>
      </c>
      <c r="G52" s="44">
        <f t="shared" si="9"/>
        <v>1.2649526828701356</v>
      </c>
      <c r="H52" s="44">
        <f t="shared" si="10"/>
        <v>1.8363603196918807</v>
      </c>
      <c r="I52" s="44">
        <f t="shared" si="11"/>
        <v>2.0636512264068219</v>
      </c>
    </row>
    <row r="53" spans="1:9" x14ac:dyDescent="0.45">
      <c r="A53" t="s">
        <v>10</v>
      </c>
      <c r="B53" s="1">
        <v>36155781</v>
      </c>
      <c r="C53" s="1">
        <v>43457784</v>
      </c>
      <c r="D53" s="1">
        <v>58859663</v>
      </c>
      <c r="E53" s="1">
        <v>64918405</v>
      </c>
      <c r="F53" s="44">
        <f t="shared" si="8"/>
        <v>1</v>
      </c>
      <c r="G53" s="44">
        <f t="shared" si="9"/>
        <v>1.2019594874744928</v>
      </c>
      <c r="H53" s="44">
        <f t="shared" si="10"/>
        <v>1.6279461090883365</v>
      </c>
      <c r="I53" s="44">
        <f t="shared" si="11"/>
        <v>1.7955193665986637</v>
      </c>
    </row>
    <row r="54" spans="1:9" x14ac:dyDescent="0.45">
      <c r="A54" t="s">
        <v>11</v>
      </c>
      <c r="B54" s="1">
        <v>855780</v>
      </c>
      <c r="C54" s="1">
        <v>783707</v>
      </c>
      <c r="D54" s="1">
        <v>954265</v>
      </c>
      <c r="E54" s="1">
        <v>816015</v>
      </c>
      <c r="F54" s="44">
        <f t="shared" si="8"/>
        <v>1</v>
      </c>
      <c r="G54" s="44">
        <f t="shared" si="9"/>
        <v>0.91578092500408981</v>
      </c>
      <c r="H54" s="44">
        <f t="shared" si="10"/>
        <v>1.1150821472808432</v>
      </c>
      <c r="I54" s="44">
        <f t="shared" si="11"/>
        <v>0.95353361845334084</v>
      </c>
    </row>
    <row r="55" spans="1:9" x14ac:dyDescent="0.45">
      <c r="A55" t="s">
        <v>31</v>
      </c>
      <c r="B55" s="1">
        <v>12174174</v>
      </c>
      <c r="C55" s="1">
        <v>12335338</v>
      </c>
      <c r="D55" s="1">
        <v>12146657</v>
      </c>
      <c r="E55" s="1">
        <v>12271695</v>
      </c>
      <c r="F55" s="44">
        <f t="shared" si="8"/>
        <v>1</v>
      </c>
      <c r="G55" s="44">
        <f t="shared" si="9"/>
        <v>1.0132381876585632</v>
      </c>
      <c r="H55" s="44">
        <f t="shared" si="10"/>
        <v>0.99773972345064232</v>
      </c>
      <c r="I55" s="44">
        <f t="shared" si="11"/>
        <v>1.008010481861028</v>
      </c>
    </row>
    <row r="56" spans="1:9" x14ac:dyDescent="0.45">
      <c r="A56" t="s">
        <v>32</v>
      </c>
      <c r="B56" s="1">
        <v>10176877</v>
      </c>
      <c r="C56" s="1">
        <v>10359449</v>
      </c>
      <c r="D56" s="1">
        <v>10176020</v>
      </c>
      <c r="E56" s="1">
        <v>10375515</v>
      </c>
      <c r="F56" s="44">
        <f t="shared" si="8"/>
        <v>1</v>
      </c>
      <c r="G56" s="44">
        <f t="shared" si="9"/>
        <v>1.0179398847013676</v>
      </c>
      <c r="H56" s="44">
        <f t="shared" si="10"/>
        <v>0.99991578949023363</v>
      </c>
      <c r="I56" s="44">
        <f t="shared" si="11"/>
        <v>1.0195185615390654</v>
      </c>
    </row>
    <row r="57" spans="1:9" x14ac:dyDescent="0.45">
      <c r="A57" t="s">
        <v>16</v>
      </c>
      <c r="B57" s="1">
        <v>461435</v>
      </c>
      <c r="C57" s="1">
        <v>2141984</v>
      </c>
      <c r="D57" s="1">
        <v>493538</v>
      </c>
      <c r="E57" s="1">
        <v>2259606</v>
      </c>
      <c r="F57" s="44">
        <f t="shared" si="8"/>
        <v>1</v>
      </c>
      <c r="G57" s="44">
        <f t="shared" si="9"/>
        <v>4.6420059163262435</v>
      </c>
      <c r="H57" s="44">
        <f t="shared" si="10"/>
        <v>1.0695720957447961</v>
      </c>
      <c r="I57" s="44">
        <f t="shared" si="11"/>
        <v>4.8969107241539982</v>
      </c>
    </row>
    <row r="58" spans="1:9" x14ac:dyDescent="0.45">
      <c r="A58" t="s">
        <v>12</v>
      </c>
      <c r="B58" s="1">
        <v>420733</v>
      </c>
      <c r="C58" s="1">
        <v>596916</v>
      </c>
      <c r="D58" s="1">
        <v>538287</v>
      </c>
      <c r="E58" s="1">
        <v>582902</v>
      </c>
      <c r="F58" s="44">
        <f t="shared" si="8"/>
        <v>1</v>
      </c>
      <c r="G58" s="44">
        <f t="shared" si="9"/>
        <v>1.4187525104995329</v>
      </c>
      <c r="H58" s="44">
        <f t="shared" si="10"/>
        <v>1.2794028516897891</v>
      </c>
      <c r="I58" s="44">
        <f t="shared" si="11"/>
        <v>1.3854439751576415</v>
      </c>
    </row>
    <row r="59" spans="1:9" x14ac:dyDescent="0.45">
      <c r="A59" t="s">
        <v>13</v>
      </c>
      <c r="B59" s="1">
        <v>0</v>
      </c>
      <c r="C59" s="1">
        <v>0</v>
      </c>
      <c r="D59" s="1">
        <v>0</v>
      </c>
      <c r="E59" s="1">
        <v>0</v>
      </c>
    </row>
    <row r="60" spans="1:9" x14ac:dyDescent="0.45">
      <c r="A60" t="s">
        <v>14</v>
      </c>
      <c r="B60" s="1">
        <v>183022</v>
      </c>
      <c r="C60" s="1">
        <v>227429</v>
      </c>
      <c r="D60" s="1">
        <v>203711</v>
      </c>
      <c r="E60" s="1">
        <v>253865</v>
      </c>
      <c r="F60" s="44">
        <f t="shared" si="8"/>
        <v>1</v>
      </c>
      <c r="G60" s="44">
        <f t="shared" si="9"/>
        <v>1.2426320333074712</v>
      </c>
      <c r="H60" s="44">
        <f t="shared" si="10"/>
        <v>1.1130410551736949</v>
      </c>
      <c r="I60" s="44">
        <f t="shared" si="11"/>
        <v>1.3870736851307492</v>
      </c>
    </row>
    <row r="61" spans="1:9" s="34" customFormat="1" x14ac:dyDescent="0.45">
      <c r="A61" s="34" t="s">
        <v>39</v>
      </c>
      <c r="B61" s="40"/>
      <c r="C61" s="40"/>
      <c r="D61" s="40"/>
      <c r="E61" s="40"/>
      <c r="F61" s="45"/>
      <c r="G61" s="45"/>
      <c r="H61" s="45"/>
      <c r="I61" s="45"/>
    </row>
    <row r="62" spans="1:9" s="34" customFormat="1" x14ac:dyDescent="0.45">
      <c r="A62" s="34" t="s">
        <v>34</v>
      </c>
      <c r="B62" s="40" t="s">
        <v>21</v>
      </c>
      <c r="C62" s="40" t="s">
        <v>20</v>
      </c>
      <c r="D62" s="40" t="s">
        <v>22</v>
      </c>
      <c r="E62" s="40" t="s">
        <v>18</v>
      </c>
      <c r="F62" s="45" t="s">
        <v>21</v>
      </c>
      <c r="G62" s="45" t="s">
        <v>20</v>
      </c>
      <c r="H62" s="45" t="s">
        <v>22</v>
      </c>
      <c r="I62" s="45" t="s">
        <v>18</v>
      </c>
    </row>
    <row r="63" spans="1:9" x14ac:dyDescent="0.45">
      <c r="A63" t="s">
        <v>1</v>
      </c>
      <c r="B63" s="1">
        <v>7370648156</v>
      </c>
      <c r="C63" s="1">
        <v>7764415229</v>
      </c>
      <c r="D63" s="1">
        <v>8667929568</v>
      </c>
      <c r="E63" s="1">
        <v>8920489284</v>
      </c>
      <c r="F63" s="44">
        <f t="shared" si="8"/>
        <v>1</v>
      </c>
      <c r="G63" s="44">
        <f t="shared" si="9"/>
        <v>1.0534236697595527</v>
      </c>
      <c r="H63" s="44">
        <f t="shared" si="10"/>
        <v>1.1760064223041173</v>
      </c>
      <c r="I63" s="44">
        <f t="shared" si="11"/>
        <v>1.2102720269910547</v>
      </c>
    </row>
    <row r="64" spans="1:9" x14ac:dyDescent="0.45">
      <c r="A64" t="s">
        <v>25</v>
      </c>
      <c r="B64" s="1">
        <v>4940585549</v>
      </c>
      <c r="C64" s="1">
        <v>5546860342</v>
      </c>
      <c r="D64" s="1">
        <v>5943391990</v>
      </c>
      <c r="E64" s="1">
        <v>6074661967</v>
      </c>
      <c r="F64" s="44">
        <f t="shared" si="8"/>
        <v>1</v>
      </c>
      <c r="G64" s="44">
        <f t="shared" si="9"/>
        <v>1.1227131454332804</v>
      </c>
      <c r="H64" s="44">
        <f t="shared" si="10"/>
        <v>1.2029731964064407</v>
      </c>
      <c r="I64" s="44">
        <f t="shared" si="11"/>
        <v>1.2295429168774423</v>
      </c>
    </row>
    <row r="65" spans="1:9" x14ac:dyDescent="0.45">
      <c r="A65" t="s">
        <v>2</v>
      </c>
      <c r="B65" s="1">
        <v>2267798</v>
      </c>
      <c r="C65" s="1">
        <v>2526930</v>
      </c>
      <c r="D65" s="1">
        <v>2005208</v>
      </c>
      <c r="E65" s="1">
        <v>2079065</v>
      </c>
      <c r="F65" s="44">
        <f t="shared" si="8"/>
        <v>1</v>
      </c>
      <c r="G65" s="44">
        <f t="shared" si="9"/>
        <v>1.114265909044809</v>
      </c>
      <c r="H65" s="44">
        <f t="shared" si="10"/>
        <v>0.88420926378804465</v>
      </c>
      <c r="I65" s="44">
        <f t="shared" si="11"/>
        <v>0.91677697925476609</v>
      </c>
    </row>
    <row r="66" spans="1:9" x14ac:dyDescent="0.45">
      <c r="A66" t="s">
        <v>3</v>
      </c>
      <c r="B66" s="1">
        <v>310419</v>
      </c>
      <c r="C66" s="1">
        <v>371409</v>
      </c>
      <c r="D66" s="1">
        <v>308106</v>
      </c>
      <c r="E66" s="1">
        <v>306810</v>
      </c>
      <c r="F66" s="44">
        <f t="shared" si="8"/>
        <v>1</v>
      </c>
      <c r="G66" s="44">
        <f t="shared" si="9"/>
        <v>1.1964763754795937</v>
      </c>
      <c r="H66" s="44">
        <f t="shared" si="10"/>
        <v>0.99254878084137887</v>
      </c>
      <c r="I66" s="44">
        <f t="shared" si="11"/>
        <v>0.98837377866689857</v>
      </c>
    </row>
    <row r="67" spans="1:9" x14ac:dyDescent="0.45">
      <c r="A67" t="s">
        <v>4</v>
      </c>
      <c r="B67" s="1">
        <v>1178778</v>
      </c>
      <c r="C67" s="1">
        <v>1111618</v>
      </c>
      <c r="D67" s="1">
        <v>1160757</v>
      </c>
      <c r="E67" s="1">
        <v>1199329</v>
      </c>
      <c r="F67" s="44">
        <f t="shared" si="8"/>
        <v>1</v>
      </c>
      <c r="G67" s="44">
        <f t="shared" si="9"/>
        <v>0.94302574360905955</v>
      </c>
      <c r="H67" s="44">
        <f t="shared" si="10"/>
        <v>0.98471213409140657</v>
      </c>
      <c r="I67" s="44">
        <f t="shared" si="11"/>
        <v>1.0174341563890741</v>
      </c>
    </row>
    <row r="68" spans="1:9" x14ac:dyDescent="0.45">
      <c r="A68" t="s">
        <v>5</v>
      </c>
      <c r="B68" s="1">
        <v>12899819</v>
      </c>
      <c r="C68" s="1">
        <v>16831169</v>
      </c>
      <c r="D68" s="1">
        <v>24693830</v>
      </c>
      <c r="E68" s="1">
        <v>28933629</v>
      </c>
      <c r="F68" s="44">
        <f t="shared" ref="F68:F120" si="12">B68/B68</f>
        <v>1</v>
      </c>
      <c r="G68" s="44">
        <f t="shared" ref="G68:G120" si="13">C68/B68</f>
        <v>1.3047600900446743</v>
      </c>
      <c r="H68" s="44">
        <f t="shared" ref="H68:H120" si="14">D68/B68</f>
        <v>1.9142772468357889</v>
      </c>
      <c r="I68" s="44">
        <f t="shared" ref="I68:I120" si="15">E68/B68</f>
        <v>2.2429484475712411</v>
      </c>
    </row>
    <row r="69" spans="1:9" x14ac:dyDescent="0.45">
      <c r="A69" t="s">
        <v>6</v>
      </c>
      <c r="B69" s="1">
        <v>15754586</v>
      </c>
      <c r="C69" s="1">
        <v>20682387</v>
      </c>
      <c r="D69" s="1">
        <v>35527428</v>
      </c>
      <c r="E69" s="1">
        <v>41263269</v>
      </c>
      <c r="F69" s="44">
        <f t="shared" si="12"/>
        <v>1</v>
      </c>
      <c r="G69" s="44">
        <f t="shared" si="13"/>
        <v>1.3127851788679181</v>
      </c>
      <c r="H69" s="44">
        <f t="shared" si="14"/>
        <v>2.2550531000941567</v>
      </c>
      <c r="I69" s="44">
        <f t="shared" si="15"/>
        <v>2.61912747183582</v>
      </c>
    </row>
    <row r="70" spans="1:9" x14ac:dyDescent="0.45">
      <c r="A70" t="s">
        <v>7</v>
      </c>
      <c r="B70" s="1">
        <v>10715308</v>
      </c>
      <c r="C70" s="1">
        <v>12279151</v>
      </c>
      <c r="D70" s="1">
        <v>13053265</v>
      </c>
      <c r="E70" s="1">
        <v>13831573</v>
      </c>
      <c r="F70" s="44">
        <f t="shared" si="12"/>
        <v>1</v>
      </c>
      <c r="G70" s="44">
        <f t="shared" si="13"/>
        <v>1.1459447549244501</v>
      </c>
      <c r="H70" s="44">
        <f t="shared" si="14"/>
        <v>1.2181885019077381</v>
      </c>
      <c r="I70" s="44">
        <f t="shared" si="15"/>
        <v>1.2908236515459939</v>
      </c>
    </row>
    <row r="71" spans="1:9" x14ac:dyDescent="0.45">
      <c r="A71" t="s">
        <v>8</v>
      </c>
      <c r="B71" s="1">
        <v>2845639</v>
      </c>
      <c r="C71" s="1">
        <v>3675428</v>
      </c>
      <c r="D71" s="1">
        <v>3987972</v>
      </c>
      <c r="E71" s="1">
        <v>4057608</v>
      </c>
      <c r="F71" s="44">
        <f t="shared" si="12"/>
        <v>1</v>
      </c>
      <c r="G71" s="44">
        <f t="shared" si="13"/>
        <v>1.2916002346046003</v>
      </c>
      <c r="H71" s="44">
        <f t="shared" si="14"/>
        <v>1.4014328591926102</v>
      </c>
      <c r="I71" s="44">
        <f t="shared" si="15"/>
        <v>1.4259039885241944</v>
      </c>
    </row>
    <row r="72" spans="1:9" x14ac:dyDescent="0.45">
      <c r="A72" t="s">
        <v>9</v>
      </c>
      <c r="B72" s="1">
        <v>29498526</v>
      </c>
      <c r="C72" s="1">
        <v>36800855</v>
      </c>
      <c r="D72" s="1">
        <v>52800917</v>
      </c>
      <c r="E72" s="1">
        <v>59485934</v>
      </c>
      <c r="F72" s="44">
        <f t="shared" si="12"/>
        <v>1</v>
      </c>
      <c r="G72" s="44">
        <f t="shared" si="13"/>
        <v>1.247548945326963</v>
      </c>
      <c r="H72" s="44">
        <f t="shared" si="14"/>
        <v>1.7899510300955377</v>
      </c>
      <c r="I72" s="44">
        <f t="shared" si="15"/>
        <v>2.0165730992796047</v>
      </c>
    </row>
    <row r="73" spans="1:9" x14ac:dyDescent="0.45">
      <c r="A73" t="s">
        <v>10</v>
      </c>
      <c r="B73" s="1">
        <v>39640875</v>
      </c>
      <c r="C73" s="1">
        <v>47268708</v>
      </c>
      <c r="D73" s="1">
        <v>63600967</v>
      </c>
      <c r="E73" s="1">
        <v>70381385</v>
      </c>
      <c r="F73" s="44">
        <f t="shared" si="12"/>
        <v>1</v>
      </c>
      <c r="G73" s="44">
        <f t="shared" si="13"/>
        <v>1.1924234265767342</v>
      </c>
      <c r="H73" s="44">
        <f t="shared" si="14"/>
        <v>1.6044289385640453</v>
      </c>
      <c r="I73" s="44">
        <f t="shared" si="15"/>
        <v>1.7754750620413904</v>
      </c>
    </row>
    <row r="74" spans="1:9" x14ac:dyDescent="0.45">
      <c r="A74" t="s">
        <v>11</v>
      </c>
      <c r="B74" s="1">
        <v>877576</v>
      </c>
      <c r="C74" s="1">
        <v>805223</v>
      </c>
      <c r="D74" s="1">
        <v>1024500</v>
      </c>
      <c r="E74" s="1">
        <v>899014</v>
      </c>
      <c r="F74" s="44">
        <f t="shared" si="12"/>
        <v>1</v>
      </c>
      <c r="G74" s="44">
        <f t="shared" si="13"/>
        <v>0.91755357940508853</v>
      </c>
      <c r="H74" s="44">
        <f t="shared" si="14"/>
        <v>1.1674202576187134</v>
      </c>
      <c r="I74" s="44">
        <f t="shared" si="15"/>
        <v>1.0244286534727476</v>
      </c>
    </row>
    <row r="75" spans="1:9" x14ac:dyDescent="0.45">
      <c r="A75" t="s">
        <v>31</v>
      </c>
      <c r="B75" s="1">
        <v>12339167</v>
      </c>
      <c r="C75" s="1">
        <v>12537595</v>
      </c>
      <c r="D75" s="1">
        <v>12289041</v>
      </c>
      <c r="E75" s="1">
        <v>12446782</v>
      </c>
      <c r="F75" s="44">
        <f t="shared" si="12"/>
        <v>1</v>
      </c>
      <c r="G75" s="44">
        <f t="shared" si="13"/>
        <v>1.0160811503726306</v>
      </c>
      <c r="H75" s="44">
        <f t="shared" si="14"/>
        <v>0.99593765122070232</v>
      </c>
      <c r="I75" s="44">
        <f t="shared" si="15"/>
        <v>1.0087214153110984</v>
      </c>
    </row>
    <row r="76" spans="1:9" x14ac:dyDescent="0.45">
      <c r="A76" t="s">
        <v>32</v>
      </c>
      <c r="B76" s="1">
        <v>10341651</v>
      </c>
      <c r="C76" s="1">
        <v>10565460</v>
      </c>
      <c r="D76" s="1">
        <v>10335348</v>
      </c>
      <c r="E76" s="1">
        <v>10576650</v>
      </c>
      <c r="F76" s="44">
        <f t="shared" si="12"/>
        <v>1</v>
      </c>
      <c r="G76" s="44">
        <f t="shared" si="13"/>
        <v>1.0216415154601524</v>
      </c>
      <c r="H76" s="44">
        <f t="shared" si="14"/>
        <v>0.9993905228478509</v>
      </c>
      <c r="I76" s="44">
        <f t="shared" si="15"/>
        <v>1.0227235477197982</v>
      </c>
    </row>
    <row r="77" spans="1:9" x14ac:dyDescent="0.45">
      <c r="A77" t="s">
        <v>16</v>
      </c>
      <c r="B77" s="1">
        <v>498587</v>
      </c>
      <c r="C77" s="1">
        <v>2399814</v>
      </c>
      <c r="D77" s="1">
        <v>522114</v>
      </c>
      <c r="E77" s="1">
        <v>2556634</v>
      </c>
      <c r="F77" s="44">
        <f t="shared" si="12"/>
        <v>1</v>
      </c>
      <c r="G77" s="44">
        <f t="shared" si="13"/>
        <v>4.8132301885127369</v>
      </c>
      <c r="H77" s="44">
        <f t="shared" si="14"/>
        <v>1.0471873514552124</v>
      </c>
      <c r="I77" s="44">
        <f t="shared" si="15"/>
        <v>5.1277590470670118</v>
      </c>
    </row>
    <row r="78" spans="1:9" x14ac:dyDescent="0.45">
      <c r="A78" t="s">
        <v>12</v>
      </c>
      <c r="B78" s="1">
        <v>438925</v>
      </c>
      <c r="C78" s="1">
        <v>592046</v>
      </c>
      <c r="D78" s="1">
        <v>570069</v>
      </c>
      <c r="E78" s="1">
        <v>578828</v>
      </c>
      <c r="F78" s="44">
        <f t="shared" si="12"/>
        <v>1</v>
      </c>
      <c r="G78" s="44">
        <f t="shared" si="13"/>
        <v>1.3488545879136526</v>
      </c>
      <c r="H78" s="44">
        <f t="shared" si="14"/>
        <v>1.2987845303867402</v>
      </c>
      <c r="I78" s="44">
        <f t="shared" si="15"/>
        <v>1.3187401036623569</v>
      </c>
    </row>
    <row r="79" spans="1:9" x14ac:dyDescent="0.45">
      <c r="A79" t="s">
        <v>13</v>
      </c>
      <c r="B79" s="1">
        <v>0</v>
      </c>
      <c r="C79" s="1">
        <v>0</v>
      </c>
      <c r="D79" s="1">
        <v>0</v>
      </c>
      <c r="E79" s="1">
        <v>0</v>
      </c>
    </row>
    <row r="80" spans="1:9" x14ac:dyDescent="0.45">
      <c r="A80" t="s">
        <v>14</v>
      </c>
      <c r="B80" s="1">
        <v>196993</v>
      </c>
      <c r="C80" s="1">
        <v>252945</v>
      </c>
      <c r="D80" s="1">
        <v>216325</v>
      </c>
      <c r="E80" s="1">
        <v>281059</v>
      </c>
      <c r="F80" s="44">
        <f t="shared" si="12"/>
        <v>1</v>
      </c>
      <c r="G80" s="44">
        <f t="shared" si="13"/>
        <v>1.2840303970191835</v>
      </c>
      <c r="H80" s="44">
        <f t="shared" si="14"/>
        <v>1.098135466742473</v>
      </c>
      <c r="I80" s="44">
        <f t="shared" si="15"/>
        <v>1.4267461280350062</v>
      </c>
    </row>
    <row r="81" spans="1:9" s="34" customFormat="1" x14ac:dyDescent="0.45">
      <c r="A81" s="34" t="s">
        <v>38</v>
      </c>
      <c r="B81" s="40"/>
      <c r="C81" s="40"/>
      <c r="D81" s="40"/>
      <c r="E81" s="40"/>
      <c r="F81" s="45"/>
      <c r="G81" s="45"/>
      <c r="H81" s="45"/>
      <c r="I81" s="45"/>
    </row>
    <row r="82" spans="1:9" s="34" customFormat="1" x14ac:dyDescent="0.45">
      <c r="A82" s="34" t="s">
        <v>36</v>
      </c>
      <c r="B82" s="40" t="s">
        <v>21</v>
      </c>
      <c r="C82" s="40" t="s">
        <v>20</v>
      </c>
      <c r="D82" s="40" t="s">
        <v>22</v>
      </c>
      <c r="E82" s="40" t="s">
        <v>18</v>
      </c>
      <c r="F82" s="45" t="s">
        <v>21</v>
      </c>
      <c r="G82" s="45" t="s">
        <v>20</v>
      </c>
      <c r="H82" s="45" t="s">
        <v>22</v>
      </c>
      <c r="I82" s="45" t="s">
        <v>18</v>
      </c>
    </row>
    <row r="83" spans="1:9" x14ac:dyDescent="0.45">
      <c r="A83" t="s">
        <v>1</v>
      </c>
      <c r="B83" s="1">
        <v>7385915333</v>
      </c>
      <c r="C83" s="1">
        <v>7785810078</v>
      </c>
      <c r="D83" s="1">
        <v>8692298012</v>
      </c>
      <c r="E83" s="1">
        <v>8953120028</v>
      </c>
      <c r="F83" s="44">
        <f t="shared" si="12"/>
        <v>1</v>
      </c>
      <c r="G83" s="44">
        <f t="shared" si="13"/>
        <v>1.054142882360604</v>
      </c>
      <c r="H83" s="44">
        <f t="shared" si="14"/>
        <v>1.1768748516738514</v>
      </c>
      <c r="I83" s="44">
        <f t="shared" si="15"/>
        <v>1.212188283285321</v>
      </c>
    </row>
    <row r="84" spans="1:9" x14ac:dyDescent="0.45">
      <c r="A84" t="s">
        <v>25</v>
      </c>
      <c r="B84" s="1">
        <v>4942087530</v>
      </c>
      <c r="C84" s="1">
        <v>5544736644</v>
      </c>
      <c r="D84" s="1">
        <v>5912922008</v>
      </c>
      <c r="E84" s="1">
        <v>6039727756</v>
      </c>
      <c r="F84" s="44">
        <f t="shared" si="12"/>
        <v>1</v>
      </c>
      <c r="G84" s="44">
        <f t="shared" si="13"/>
        <v>1.1219422178060856</v>
      </c>
      <c r="H84" s="44">
        <f t="shared" si="14"/>
        <v>1.1964421860411687</v>
      </c>
      <c r="I84" s="44">
        <f t="shared" si="15"/>
        <v>1.2221005231770956</v>
      </c>
    </row>
    <row r="85" spans="1:9" x14ac:dyDescent="0.45">
      <c r="A85" t="s">
        <v>2</v>
      </c>
      <c r="B85" s="1">
        <v>2169555</v>
      </c>
      <c r="C85" s="1">
        <v>2385435</v>
      </c>
      <c r="D85" s="1">
        <v>1934848</v>
      </c>
      <c r="E85" s="1">
        <v>1988137</v>
      </c>
      <c r="F85" s="44">
        <f t="shared" si="12"/>
        <v>1</v>
      </c>
      <c r="G85" s="44">
        <f t="shared" si="13"/>
        <v>1.0995042762225433</v>
      </c>
      <c r="H85" s="44">
        <f t="shared" si="14"/>
        <v>0.89181790735888233</v>
      </c>
      <c r="I85" s="44">
        <f t="shared" si="15"/>
        <v>0.91638008716073116</v>
      </c>
    </row>
    <row r="86" spans="1:9" x14ac:dyDescent="0.45">
      <c r="A86" t="s">
        <v>3</v>
      </c>
      <c r="B86" s="1">
        <v>296481</v>
      </c>
      <c r="C86" s="1">
        <v>344415</v>
      </c>
      <c r="D86" s="1">
        <v>294739</v>
      </c>
      <c r="E86" s="1">
        <v>295789</v>
      </c>
      <c r="F86" s="44">
        <f t="shared" si="12"/>
        <v>1</v>
      </c>
      <c r="G86" s="44">
        <f t="shared" si="13"/>
        <v>1.1616764649336719</v>
      </c>
      <c r="H86" s="44">
        <f t="shared" si="14"/>
        <v>0.99412441269423668</v>
      </c>
      <c r="I86" s="44">
        <f t="shared" si="15"/>
        <v>0.99766595498531108</v>
      </c>
    </row>
    <row r="87" spans="1:9" x14ac:dyDescent="0.45">
      <c r="A87" t="s">
        <v>4</v>
      </c>
      <c r="B87" s="1">
        <v>1080295</v>
      </c>
      <c r="C87" s="1">
        <v>1034215</v>
      </c>
      <c r="D87" s="1">
        <v>1087322</v>
      </c>
      <c r="E87" s="1">
        <v>1103880</v>
      </c>
      <c r="F87" s="44">
        <f t="shared" si="12"/>
        <v>1</v>
      </c>
      <c r="G87" s="44">
        <f t="shared" si="13"/>
        <v>0.95734498447183414</v>
      </c>
      <c r="H87" s="44">
        <f t="shared" si="14"/>
        <v>1.0065047047334292</v>
      </c>
      <c r="I87" s="44">
        <f t="shared" si="15"/>
        <v>1.0218319995927039</v>
      </c>
    </row>
    <row r="88" spans="1:9" x14ac:dyDescent="0.45">
      <c r="A88" t="s">
        <v>5</v>
      </c>
      <c r="B88" s="1">
        <v>11860232</v>
      </c>
      <c r="C88" s="1">
        <v>15642111</v>
      </c>
      <c r="D88" s="1">
        <v>23163776</v>
      </c>
      <c r="E88" s="1">
        <v>27055653</v>
      </c>
      <c r="F88" s="44">
        <f t="shared" si="12"/>
        <v>1</v>
      </c>
      <c r="G88" s="44">
        <f t="shared" si="13"/>
        <v>1.3188705752130312</v>
      </c>
      <c r="H88" s="44">
        <f t="shared" si="14"/>
        <v>1.95306263823507</v>
      </c>
      <c r="I88" s="44">
        <f t="shared" si="15"/>
        <v>2.2812077369144212</v>
      </c>
    </row>
    <row r="89" spans="1:9" x14ac:dyDescent="0.45">
      <c r="A89" t="s">
        <v>6</v>
      </c>
      <c r="B89" s="1">
        <v>13510256</v>
      </c>
      <c r="C89" s="1">
        <v>18216303</v>
      </c>
      <c r="D89" s="1">
        <v>31858473</v>
      </c>
      <c r="E89" s="1">
        <v>37004802</v>
      </c>
      <c r="F89" s="44">
        <f t="shared" si="12"/>
        <v>1</v>
      </c>
      <c r="G89" s="44">
        <f t="shared" si="13"/>
        <v>1.3483314453848987</v>
      </c>
      <c r="H89" s="44">
        <f t="shared" si="14"/>
        <v>2.3580954350531922</v>
      </c>
      <c r="I89" s="44">
        <f t="shared" si="15"/>
        <v>2.739015604145473</v>
      </c>
    </row>
    <row r="90" spans="1:9" x14ac:dyDescent="0.45">
      <c r="A90" t="s">
        <v>7</v>
      </c>
      <c r="B90" s="1">
        <v>10003992</v>
      </c>
      <c r="C90" s="1">
        <v>11425117</v>
      </c>
      <c r="D90" s="1">
        <v>12378263</v>
      </c>
      <c r="E90" s="1">
        <v>13135846</v>
      </c>
      <c r="F90" s="44">
        <f t="shared" si="12"/>
        <v>1</v>
      </c>
      <c r="G90" s="44">
        <f t="shared" si="13"/>
        <v>1.1420557913281018</v>
      </c>
      <c r="H90" s="44">
        <f t="shared" si="14"/>
        <v>1.2373323569231163</v>
      </c>
      <c r="I90" s="44">
        <f t="shared" si="15"/>
        <v>1.3130604262778298</v>
      </c>
    </row>
    <row r="91" spans="1:9" x14ac:dyDescent="0.45">
      <c r="A91" t="s">
        <v>8</v>
      </c>
      <c r="B91" s="1">
        <v>2703748</v>
      </c>
      <c r="C91" s="1">
        <v>3521148</v>
      </c>
      <c r="D91" s="1">
        <v>3846680</v>
      </c>
      <c r="E91" s="1">
        <v>3916931</v>
      </c>
      <c r="F91" s="44">
        <f t="shared" si="12"/>
        <v>1</v>
      </c>
      <c r="G91" s="44">
        <f t="shared" si="13"/>
        <v>1.3023210743013032</v>
      </c>
      <c r="H91" s="44">
        <f t="shared" si="14"/>
        <v>1.4227213482913348</v>
      </c>
      <c r="I91" s="44">
        <f t="shared" si="15"/>
        <v>1.4487041691755296</v>
      </c>
    </row>
    <row r="92" spans="1:9" x14ac:dyDescent="0.45">
      <c r="A92" t="s">
        <v>9</v>
      </c>
      <c r="B92" s="1">
        <v>26253866</v>
      </c>
      <c r="C92" s="1">
        <v>33331092</v>
      </c>
      <c r="D92" s="1">
        <v>48232066</v>
      </c>
      <c r="E92" s="1">
        <v>54213289</v>
      </c>
      <c r="F92" s="44">
        <f t="shared" si="12"/>
        <v>1</v>
      </c>
      <c r="G92" s="44">
        <f t="shared" si="13"/>
        <v>1.2695689084419033</v>
      </c>
      <c r="H92" s="44">
        <f t="shared" si="14"/>
        <v>1.8371414708980385</v>
      </c>
      <c r="I92" s="44">
        <f t="shared" si="15"/>
        <v>2.0649640323447982</v>
      </c>
    </row>
    <row r="93" spans="1:9" x14ac:dyDescent="0.45">
      <c r="A93" t="s">
        <v>10</v>
      </c>
      <c r="B93" s="1">
        <v>36099883</v>
      </c>
      <c r="C93" s="1">
        <v>43569330</v>
      </c>
      <c r="D93" s="1">
        <v>58796079</v>
      </c>
      <c r="E93" s="1">
        <v>64890941</v>
      </c>
      <c r="F93" s="44">
        <f t="shared" si="12"/>
        <v>1</v>
      </c>
      <c r="G93" s="44">
        <f t="shared" si="13"/>
        <v>1.206910559793227</v>
      </c>
      <c r="H93" s="44">
        <f t="shared" si="14"/>
        <v>1.6287055279375837</v>
      </c>
      <c r="I93" s="44">
        <f t="shared" si="15"/>
        <v>1.7975388175080789</v>
      </c>
    </row>
    <row r="94" spans="1:9" x14ac:dyDescent="0.45">
      <c r="A94" t="s">
        <v>11</v>
      </c>
      <c r="B94" s="1">
        <v>904234</v>
      </c>
      <c r="C94" s="1">
        <v>818731</v>
      </c>
      <c r="D94" s="1">
        <v>1021012</v>
      </c>
      <c r="E94" s="1">
        <v>845067</v>
      </c>
      <c r="F94" s="44">
        <f t="shared" si="12"/>
        <v>1</v>
      </c>
      <c r="G94" s="44">
        <f t="shared" si="13"/>
        <v>0.90544151182105514</v>
      </c>
      <c r="H94" s="44">
        <f t="shared" si="14"/>
        <v>1.129145774213312</v>
      </c>
      <c r="I94" s="44">
        <f t="shared" si="15"/>
        <v>0.93456671613763698</v>
      </c>
    </row>
    <row r="95" spans="1:9" x14ac:dyDescent="0.45">
      <c r="A95" t="s">
        <v>31</v>
      </c>
      <c r="B95" s="1">
        <v>12166263</v>
      </c>
      <c r="C95" s="1">
        <v>12332974</v>
      </c>
      <c r="D95" s="1">
        <v>12140971</v>
      </c>
      <c r="E95" s="1">
        <v>12267315</v>
      </c>
      <c r="F95" s="44">
        <f t="shared" si="12"/>
        <v>1</v>
      </c>
      <c r="G95" s="44">
        <f t="shared" si="13"/>
        <v>1.0137027286028586</v>
      </c>
      <c r="H95" s="44">
        <f t="shared" si="14"/>
        <v>0.99792113650674819</v>
      </c>
      <c r="I95" s="44">
        <f t="shared" si="15"/>
        <v>1.0083059194100934</v>
      </c>
    </row>
    <row r="96" spans="1:9" x14ac:dyDescent="0.45">
      <c r="A96" t="s">
        <v>32</v>
      </c>
      <c r="B96" s="1">
        <v>10174043</v>
      </c>
      <c r="C96" s="1">
        <v>10363617</v>
      </c>
      <c r="D96" s="1">
        <v>10178359</v>
      </c>
      <c r="E96" s="1">
        <v>10384622</v>
      </c>
      <c r="F96" s="44">
        <f t="shared" si="12"/>
        <v>1</v>
      </c>
      <c r="G96" s="44">
        <f t="shared" si="13"/>
        <v>1.01863310387031</v>
      </c>
      <c r="H96" s="44">
        <f t="shared" si="14"/>
        <v>1.0004242168034871</v>
      </c>
      <c r="I96" s="44">
        <f t="shared" si="15"/>
        <v>1.0206976715156404</v>
      </c>
    </row>
    <row r="97" spans="1:9" x14ac:dyDescent="0.45">
      <c r="A97" t="s">
        <v>16</v>
      </c>
      <c r="B97" s="1">
        <v>463698</v>
      </c>
      <c r="C97" s="1">
        <v>2141859</v>
      </c>
      <c r="D97" s="1">
        <v>493851</v>
      </c>
      <c r="E97" s="1">
        <v>2263755</v>
      </c>
      <c r="F97" s="44">
        <f t="shared" si="12"/>
        <v>1</v>
      </c>
      <c r="G97" s="44">
        <f t="shared" si="13"/>
        <v>4.6190818161820841</v>
      </c>
      <c r="H97" s="44">
        <f t="shared" si="14"/>
        <v>1.0650272375554779</v>
      </c>
      <c r="I97" s="44">
        <f t="shared" si="15"/>
        <v>4.881959810048782</v>
      </c>
    </row>
    <row r="98" spans="1:9" x14ac:dyDescent="0.45">
      <c r="A98" t="s">
        <v>12</v>
      </c>
      <c r="B98" s="1">
        <v>422033</v>
      </c>
      <c r="C98" s="1">
        <v>592958</v>
      </c>
      <c r="D98" s="1">
        <v>539661</v>
      </c>
      <c r="E98" s="1">
        <v>584032</v>
      </c>
      <c r="F98" s="44">
        <f t="shared" si="12"/>
        <v>1</v>
      </c>
      <c r="G98" s="44">
        <f t="shared" si="13"/>
        <v>1.4050038741046316</v>
      </c>
      <c r="H98" s="44">
        <f t="shared" si="14"/>
        <v>1.2787175410453684</v>
      </c>
      <c r="I98" s="44">
        <f t="shared" si="15"/>
        <v>1.3838538692471916</v>
      </c>
    </row>
    <row r="99" spans="1:9" x14ac:dyDescent="0.45">
      <c r="A99" t="s">
        <v>13</v>
      </c>
      <c r="B99" s="1">
        <v>0</v>
      </c>
      <c r="C99" s="1">
        <v>0</v>
      </c>
      <c r="D99" s="1">
        <v>0</v>
      </c>
      <c r="E99" s="1">
        <v>0</v>
      </c>
    </row>
    <row r="100" spans="1:9" x14ac:dyDescent="0.45">
      <c r="A100" t="s">
        <v>14</v>
      </c>
      <c r="B100" s="1">
        <v>182659</v>
      </c>
      <c r="C100" s="1">
        <v>227370</v>
      </c>
      <c r="D100" s="1">
        <v>205031</v>
      </c>
      <c r="E100" s="1">
        <v>254729</v>
      </c>
      <c r="F100" s="44">
        <f t="shared" si="12"/>
        <v>1</v>
      </c>
      <c r="G100" s="44">
        <f t="shared" si="13"/>
        <v>1.2447785217262768</v>
      </c>
      <c r="H100" s="44">
        <f t="shared" si="14"/>
        <v>1.1224795931216092</v>
      </c>
      <c r="I100" s="44">
        <f t="shared" si="15"/>
        <v>1.3945603556353643</v>
      </c>
    </row>
    <row r="101" spans="1:9" s="34" customFormat="1" x14ac:dyDescent="0.45">
      <c r="A101" s="34" t="s">
        <v>39</v>
      </c>
      <c r="B101" s="40"/>
      <c r="C101" s="40"/>
      <c r="D101" s="40"/>
      <c r="E101" s="40"/>
      <c r="F101" s="45"/>
      <c r="G101" s="45"/>
      <c r="H101" s="45"/>
      <c r="I101" s="45"/>
    </row>
    <row r="102" spans="1:9" s="34" customFormat="1" x14ac:dyDescent="0.45">
      <c r="A102" s="34" t="s">
        <v>36</v>
      </c>
      <c r="B102" s="40" t="s">
        <v>21</v>
      </c>
      <c r="C102" s="40" t="s">
        <v>20</v>
      </c>
      <c r="D102" s="40" t="s">
        <v>22</v>
      </c>
      <c r="E102" s="40" t="s">
        <v>18</v>
      </c>
      <c r="F102" s="45" t="s">
        <v>21</v>
      </c>
      <c r="G102" s="45" t="s">
        <v>20</v>
      </c>
      <c r="H102" s="45" t="s">
        <v>22</v>
      </c>
      <c r="I102" s="45" t="s">
        <v>18</v>
      </c>
    </row>
    <row r="103" spans="1:9" x14ac:dyDescent="0.45">
      <c r="A103" t="s">
        <v>1</v>
      </c>
      <c r="B103" s="1">
        <v>7361097587</v>
      </c>
      <c r="C103" s="1">
        <v>7763269855</v>
      </c>
      <c r="D103" s="1">
        <v>8664835617</v>
      </c>
      <c r="E103" s="1">
        <v>8922592966</v>
      </c>
      <c r="F103" s="44">
        <f t="shared" si="12"/>
        <v>1</v>
      </c>
      <c r="G103" s="44">
        <f t="shared" si="13"/>
        <v>1.0546348235771597</v>
      </c>
      <c r="H103" s="44">
        <f t="shared" si="14"/>
        <v>1.177111906830641</v>
      </c>
      <c r="I103" s="44">
        <f t="shared" si="15"/>
        <v>1.2121280638579857</v>
      </c>
    </row>
    <row r="104" spans="1:9" x14ac:dyDescent="0.45">
      <c r="A104" t="s">
        <v>25</v>
      </c>
      <c r="B104" s="1">
        <v>4918424825</v>
      </c>
      <c r="C104" s="1">
        <v>5547448992</v>
      </c>
      <c r="D104" s="1">
        <v>5939895597</v>
      </c>
      <c r="E104" s="1">
        <v>6068954232</v>
      </c>
      <c r="F104" s="44">
        <f t="shared" si="12"/>
        <v>1</v>
      </c>
      <c r="G104" s="44">
        <f t="shared" si="13"/>
        <v>1.1278913858361148</v>
      </c>
      <c r="H104" s="44">
        <f t="shared" si="14"/>
        <v>1.2076825016838597</v>
      </c>
      <c r="I104" s="44">
        <f t="shared" si="15"/>
        <v>1.2339223324410575</v>
      </c>
    </row>
    <row r="105" spans="1:9" x14ac:dyDescent="0.45">
      <c r="A105" t="s">
        <v>2</v>
      </c>
      <c r="B105" s="1">
        <v>2275576</v>
      </c>
      <c r="C105" s="1">
        <v>2532823</v>
      </c>
      <c r="D105" s="1">
        <v>2003686</v>
      </c>
      <c r="E105" s="1">
        <v>2083371</v>
      </c>
      <c r="F105" s="44">
        <f t="shared" si="12"/>
        <v>1</v>
      </c>
      <c r="G105" s="44">
        <f t="shared" si="13"/>
        <v>1.1130469823903926</v>
      </c>
      <c r="H105" s="44">
        <f t="shared" si="14"/>
        <v>0.88051816331337651</v>
      </c>
      <c r="I105" s="44">
        <f t="shared" si="15"/>
        <v>0.91553567096858113</v>
      </c>
    </row>
    <row r="106" spans="1:9" x14ac:dyDescent="0.45">
      <c r="A106" t="s">
        <v>3</v>
      </c>
      <c r="B106" s="1">
        <v>311267</v>
      </c>
      <c r="C106" s="1">
        <v>369194</v>
      </c>
      <c r="D106" s="1">
        <v>309772</v>
      </c>
      <c r="E106" s="1">
        <v>309355</v>
      </c>
      <c r="F106" s="44">
        <f t="shared" si="12"/>
        <v>1</v>
      </c>
      <c r="G106" s="44">
        <f t="shared" si="13"/>
        <v>1.186100678838425</v>
      </c>
      <c r="H106" s="44">
        <f t="shared" si="14"/>
        <v>0.99519704947842202</v>
      </c>
      <c r="I106" s="44">
        <f t="shared" si="15"/>
        <v>0.99385736361387489</v>
      </c>
    </row>
    <row r="107" spans="1:9" x14ac:dyDescent="0.45">
      <c r="A107" t="s">
        <v>4</v>
      </c>
      <c r="B107" s="1">
        <v>1174050</v>
      </c>
      <c r="C107" s="1">
        <v>1110772</v>
      </c>
      <c r="D107" s="1">
        <v>1162569</v>
      </c>
      <c r="E107" s="1">
        <v>1200211</v>
      </c>
      <c r="F107" s="44">
        <f t="shared" si="12"/>
        <v>1</v>
      </c>
      <c r="G107" s="44">
        <f t="shared" si="13"/>
        <v>0.94610280652442402</v>
      </c>
      <c r="H107" s="44">
        <f t="shared" si="14"/>
        <v>0.99022102976874915</v>
      </c>
      <c r="I107" s="44">
        <f t="shared" si="15"/>
        <v>1.022282696648354</v>
      </c>
    </row>
    <row r="108" spans="1:9" x14ac:dyDescent="0.45">
      <c r="A108" t="s">
        <v>5</v>
      </c>
      <c r="B108" s="1">
        <v>12927828</v>
      </c>
      <c r="C108" s="1">
        <v>16866405</v>
      </c>
      <c r="D108" s="1">
        <v>24601989</v>
      </c>
      <c r="E108" s="1">
        <v>28895898</v>
      </c>
      <c r="F108" s="44">
        <f t="shared" si="12"/>
        <v>1</v>
      </c>
      <c r="G108" s="44">
        <f t="shared" si="13"/>
        <v>1.3046588336416605</v>
      </c>
      <c r="H108" s="44">
        <f t="shared" si="14"/>
        <v>1.9030257054781361</v>
      </c>
      <c r="I108" s="44">
        <f t="shared" si="15"/>
        <v>2.2351703627245039</v>
      </c>
    </row>
    <row r="109" spans="1:9" x14ac:dyDescent="0.45">
      <c r="A109" t="s">
        <v>6</v>
      </c>
      <c r="B109" s="1">
        <v>15753462</v>
      </c>
      <c r="C109" s="1">
        <v>20746257</v>
      </c>
      <c r="D109" s="1">
        <v>35338626</v>
      </c>
      <c r="E109" s="1">
        <v>41266748</v>
      </c>
      <c r="F109" s="44">
        <f t="shared" si="12"/>
        <v>1</v>
      </c>
      <c r="G109" s="44">
        <f t="shared" si="13"/>
        <v>1.3169331922087983</v>
      </c>
      <c r="H109" s="44">
        <f t="shared" si="14"/>
        <v>2.2432292025714728</v>
      </c>
      <c r="I109" s="44">
        <f t="shared" si="15"/>
        <v>2.6195351853452911</v>
      </c>
    </row>
    <row r="110" spans="1:9" x14ac:dyDescent="0.45">
      <c r="A110" t="s">
        <v>7</v>
      </c>
      <c r="B110" s="1">
        <v>10701829</v>
      </c>
      <c r="C110" s="1">
        <v>12259976</v>
      </c>
      <c r="D110" s="1">
        <v>12957495</v>
      </c>
      <c r="E110" s="1">
        <v>13825336</v>
      </c>
      <c r="F110" s="44">
        <f t="shared" si="12"/>
        <v>1</v>
      </c>
      <c r="G110" s="44">
        <f t="shared" si="13"/>
        <v>1.1455963275062608</v>
      </c>
      <c r="H110" s="44">
        <f t="shared" si="14"/>
        <v>1.2107738779978636</v>
      </c>
      <c r="I110" s="44">
        <f t="shared" si="15"/>
        <v>1.2918666519526709</v>
      </c>
    </row>
    <row r="111" spans="1:9" x14ac:dyDescent="0.45">
      <c r="A111" t="s">
        <v>8</v>
      </c>
      <c r="B111" s="1">
        <v>2841278</v>
      </c>
      <c r="C111" s="1">
        <v>3662751</v>
      </c>
      <c r="D111" s="1">
        <v>3980426</v>
      </c>
      <c r="E111" s="1">
        <v>4062804</v>
      </c>
      <c r="F111" s="44">
        <f t="shared" si="12"/>
        <v>1</v>
      </c>
      <c r="G111" s="44">
        <f t="shared" si="13"/>
        <v>1.2891209519096689</v>
      </c>
      <c r="H111" s="44">
        <f t="shared" si="14"/>
        <v>1.4009280330893352</v>
      </c>
      <c r="I111" s="44">
        <f t="shared" si="15"/>
        <v>1.4299213241365329</v>
      </c>
    </row>
    <row r="112" spans="1:9" x14ac:dyDescent="0.45">
      <c r="A112" t="s">
        <v>9</v>
      </c>
      <c r="B112" s="1">
        <v>29401137</v>
      </c>
      <c r="C112" s="1">
        <v>36858627</v>
      </c>
      <c r="D112" s="1">
        <v>52822386</v>
      </c>
      <c r="E112" s="1">
        <v>59592119</v>
      </c>
      <c r="F112" s="44">
        <f t="shared" si="12"/>
        <v>1</v>
      </c>
      <c r="G112" s="44">
        <f t="shared" si="13"/>
        <v>1.253646313066056</v>
      </c>
      <c r="H112" s="44">
        <f t="shared" si="14"/>
        <v>1.7966103147643575</v>
      </c>
      <c r="I112" s="44">
        <f t="shared" si="15"/>
        <v>2.0268644372494844</v>
      </c>
    </row>
    <row r="113" spans="1:9" x14ac:dyDescent="0.45">
      <c r="A113" t="s">
        <v>10</v>
      </c>
      <c r="B113" s="1">
        <v>39534335</v>
      </c>
      <c r="C113" s="1">
        <v>47350915</v>
      </c>
      <c r="D113" s="1">
        <v>63651366</v>
      </c>
      <c r="E113" s="1">
        <v>70502466</v>
      </c>
      <c r="F113" s="44">
        <f t="shared" si="12"/>
        <v>1</v>
      </c>
      <c r="G113" s="44">
        <f t="shared" si="13"/>
        <v>1.1977162383027311</v>
      </c>
      <c r="H113" s="44">
        <f t="shared" si="14"/>
        <v>1.6100274862344339</v>
      </c>
      <c r="I113" s="44">
        <f t="shared" si="15"/>
        <v>1.7833224208779532</v>
      </c>
    </row>
    <row r="114" spans="1:9" x14ac:dyDescent="0.45">
      <c r="A114" t="s">
        <v>11</v>
      </c>
      <c r="B114" s="1">
        <v>894768</v>
      </c>
      <c r="C114" s="1">
        <v>813917</v>
      </c>
      <c r="D114" s="1">
        <v>1081602</v>
      </c>
      <c r="E114" s="1">
        <v>925122</v>
      </c>
      <c r="F114" s="44">
        <f t="shared" si="12"/>
        <v>1</v>
      </c>
      <c r="G114" s="44">
        <f t="shared" si="13"/>
        <v>0.90964026429197287</v>
      </c>
      <c r="H114" s="44">
        <f t="shared" si="14"/>
        <v>1.208807199184593</v>
      </c>
      <c r="I114" s="44">
        <f t="shared" si="15"/>
        <v>1.0339238774743844</v>
      </c>
    </row>
    <row r="115" spans="1:9" x14ac:dyDescent="0.45">
      <c r="A115" t="s">
        <v>31</v>
      </c>
      <c r="B115" s="1">
        <v>12324759</v>
      </c>
      <c r="C115" s="1">
        <v>12525314</v>
      </c>
      <c r="D115" s="1">
        <v>12292178</v>
      </c>
      <c r="E115" s="1">
        <v>12441453</v>
      </c>
      <c r="F115" s="44">
        <f t="shared" si="12"/>
        <v>1</v>
      </c>
      <c r="G115" s="44">
        <f t="shared" si="13"/>
        <v>1.0162725291423549</v>
      </c>
      <c r="H115" s="44">
        <f t="shared" si="14"/>
        <v>0.99735645946504914</v>
      </c>
      <c r="I115" s="44">
        <f t="shared" si="15"/>
        <v>1.0094682581622894</v>
      </c>
    </row>
    <row r="116" spans="1:9" x14ac:dyDescent="0.45">
      <c r="A116" t="s">
        <v>32</v>
      </c>
      <c r="B116" s="1">
        <v>10343773</v>
      </c>
      <c r="C116" s="1">
        <v>10571789</v>
      </c>
      <c r="D116" s="1">
        <v>10336347</v>
      </c>
      <c r="E116" s="1">
        <v>10595146</v>
      </c>
      <c r="F116" s="44">
        <f t="shared" si="12"/>
        <v>1</v>
      </c>
      <c r="G116" s="44">
        <f t="shared" si="13"/>
        <v>1.0220437938844946</v>
      </c>
      <c r="H116" s="44">
        <f t="shared" si="14"/>
        <v>0.99928208014619035</v>
      </c>
      <c r="I116" s="44">
        <f t="shared" si="15"/>
        <v>1.0243018674133704</v>
      </c>
    </row>
    <row r="117" spans="1:9" x14ac:dyDescent="0.45">
      <c r="A117" t="s">
        <v>16</v>
      </c>
      <c r="B117" s="1">
        <v>497374</v>
      </c>
      <c r="C117" s="1">
        <v>2396817</v>
      </c>
      <c r="D117" s="1">
        <v>520545</v>
      </c>
      <c r="E117" s="1">
        <v>2565458</v>
      </c>
      <c r="F117" s="44">
        <f t="shared" si="12"/>
        <v>1</v>
      </c>
      <c r="G117" s="44">
        <f t="shared" si="13"/>
        <v>4.818943089103974</v>
      </c>
      <c r="H117" s="44">
        <f t="shared" si="14"/>
        <v>1.0465866732076867</v>
      </c>
      <c r="I117" s="44">
        <f t="shared" si="15"/>
        <v>5.1580058467069048</v>
      </c>
    </row>
    <row r="118" spans="1:9" x14ac:dyDescent="0.45">
      <c r="A118" t="s">
        <v>12</v>
      </c>
      <c r="B118" s="1">
        <v>435085</v>
      </c>
      <c r="C118" s="1">
        <v>594312</v>
      </c>
      <c r="D118" s="1">
        <v>568482</v>
      </c>
      <c r="E118" s="1">
        <v>578527</v>
      </c>
      <c r="F118" s="44">
        <f t="shared" si="12"/>
        <v>1</v>
      </c>
      <c r="G118" s="44">
        <f t="shared" si="13"/>
        <v>1.3659675695553741</v>
      </c>
      <c r="H118" s="44">
        <f t="shared" si="14"/>
        <v>1.3065998597975108</v>
      </c>
      <c r="I118" s="44">
        <f t="shared" si="15"/>
        <v>1.3296873024811244</v>
      </c>
    </row>
    <row r="119" spans="1:9" x14ac:dyDescent="0.45">
      <c r="A119" t="s">
        <v>13</v>
      </c>
      <c r="B119" s="1">
        <v>0</v>
      </c>
      <c r="C119" s="1">
        <v>0</v>
      </c>
      <c r="D119" s="1">
        <v>0</v>
      </c>
      <c r="E119" s="1">
        <v>0</v>
      </c>
    </row>
    <row r="120" spans="1:9" x14ac:dyDescent="0.45">
      <c r="A120" t="s">
        <v>14</v>
      </c>
      <c r="B120" s="1">
        <v>196417</v>
      </c>
      <c r="C120" s="1">
        <v>253059</v>
      </c>
      <c r="D120" s="1">
        <v>216312</v>
      </c>
      <c r="E120" s="1">
        <v>281762</v>
      </c>
      <c r="F120" s="44">
        <f t="shared" si="12"/>
        <v>1</v>
      </c>
      <c r="G120" s="44">
        <f t="shared" si="13"/>
        <v>1.288376260710631</v>
      </c>
      <c r="H120" s="44">
        <f t="shared" si="14"/>
        <v>1.1012896032420818</v>
      </c>
      <c r="I120" s="44">
        <f t="shared" si="15"/>
        <v>1.4345092329075386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A32" sqref="A32"/>
    </sheetView>
  </sheetViews>
  <sheetFormatPr defaultRowHeight="14.25" x14ac:dyDescent="0.45"/>
  <cols>
    <col min="1" max="1" width="38.46484375" customWidth="1"/>
    <col min="2" max="2" width="19.33203125" style="1" customWidth="1"/>
    <col min="3" max="3" width="21.46484375" style="1" customWidth="1"/>
    <col min="4" max="4" width="18.3984375" style="1" customWidth="1"/>
    <col min="5" max="7" width="9.06640625" style="33"/>
  </cols>
  <sheetData>
    <row r="1" spans="1:7" x14ac:dyDescent="0.45">
      <c r="A1" s="34" t="s">
        <v>35</v>
      </c>
      <c r="B1" s="40" t="s">
        <v>21</v>
      </c>
      <c r="C1" s="40" t="s">
        <v>19</v>
      </c>
      <c r="D1" s="40" t="s">
        <v>22</v>
      </c>
      <c r="E1" s="88" t="s">
        <v>37</v>
      </c>
      <c r="F1" s="88"/>
      <c r="G1" s="88"/>
    </row>
    <row r="2" spans="1:7" x14ac:dyDescent="0.45">
      <c r="A2" t="s">
        <v>1</v>
      </c>
      <c r="B2" s="1">
        <v>13815035588</v>
      </c>
      <c r="C2" s="1">
        <v>14280195154</v>
      </c>
      <c r="D2" s="1">
        <v>17613171916</v>
      </c>
      <c r="E2" s="33">
        <v>0.12748829996399999</v>
      </c>
      <c r="F2" s="33">
        <v>0.109833038658</v>
      </c>
      <c r="G2" s="33">
        <v>8.9524688906900005E-2</v>
      </c>
    </row>
    <row r="3" spans="1:7" x14ac:dyDescent="0.45">
      <c r="A3" t="s">
        <v>25</v>
      </c>
      <c r="B3" s="1">
        <v>10597155984</v>
      </c>
      <c r="C3" s="1">
        <v>12292973291</v>
      </c>
      <c r="D3" s="1">
        <v>13670664151</v>
      </c>
      <c r="E3" s="33">
        <v>0.12933999934500001</v>
      </c>
      <c r="F3" s="33">
        <v>0.10556215554999999</v>
      </c>
      <c r="G3" s="33">
        <v>8.9779647157E-2</v>
      </c>
    </row>
    <row r="4" spans="1:7" x14ac:dyDescent="0.45">
      <c r="A4" s="35" t="s">
        <v>2</v>
      </c>
      <c r="B4" s="1">
        <v>6006736</v>
      </c>
      <c r="C4" s="1">
        <v>6267604</v>
      </c>
      <c r="D4" s="1">
        <v>5144958</v>
      </c>
      <c r="E4" s="33">
        <v>0.13493482767100001</v>
      </c>
      <c r="F4" s="33">
        <v>0.103439820426</v>
      </c>
      <c r="G4" s="33">
        <v>9.38511716069E-2</v>
      </c>
    </row>
    <row r="5" spans="1:7" x14ac:dyDescent="0.45">
      <c r="A5" s="35" t="s">
        <v>3</v>
      </c>
      <c r="B5" s="1">
        <v>890462</v>
      </c>
      <c r="C5" s="1">
        <v>990806</v>
      </c>
      <c r="D5" s="1">
        <v>882172</v>
      </c>
      <c r="E5" s="33">
        <v>0.13175538727300001</v>
      </c>
      <c r="F5" s="33">
        <v>0.105294832159</v>
      </c>
      <c r="G5" s="33">
        <v>9.4989657756500007E-2</v>
      </c>
    </row>
    <row r="6" spans="1:7" x14ac:dyDescent="0.45">
      <c r="A6" t="s">
        <v>4</v>
      </c>
      <c r="B6" s="1">
        <v>2318049</v>
      </c>
      <c r="C6" s="1">
        <v>2283805</v>
      </c>
      <c r="D6" s="1">
        <v>2573899</v>
      </c>
      <c r="E6" s="33">
        <v>2.1582097559000001E-2</v>
      </c>
      <c r="F6" s="33">
        <v>2.3742872262599999E-2</v>
      </c>
      <c r="G6" s="33">
        <v>2.1594516023500002E-2</v>
      </c>
    </row>
    <row r="7" spans="1:7" x14ac:dyDescent="0.45">
      <c r="A7" s="46" t="s">
        <v>5</v>
      </c>
      <c r="B7" s="1">
        <v>34714087</v>
      </c>
      <c r="C7" s="1">
        <v>36591588</v>
      </c>
      <c r="D7" s="1">
        <v>65128133</v>
      </c>
      <c r="E7" s="33">
        <v>1.9417136905599999E-2</v>
      </c>
      <c r="F7" s="33">
        <v>2.1497565206700001E-2</v>
      </c>
      <c r="G7" s="33">
        <v>2.07744623357E-2</v>
      </c>
    </row>
    <row r="8" spans="1:7" x14ac:dyDescent="0.45">
      <c r="A8" s="47" t="s">
        <v>6</v>
      </c>
      <c r="B8" s="1">
        <v>42739280</v>
      </c>
      <c r="C8" s="1">
        <v>44625908</v>
      </c>
      <c r="D8" s="1">
        <v>91399347</v>
      </c>
      <c r="E8" s="33">
        <v>1.9968108545500001E-2</v>
      </c>
      <c r="F8" s="33">
        <v>2.10202225991E-2</v>
      </c>
      <c r="G8" s="33">
        <v>2.0480578973699998E-2</v>
      </c>
    </row>
    <row r="9" spans="1:7" x14ac:dyDescent="0.45">
      <c r="A9" s="43" t="s">
        <v>7</v>
      </c>
      <c r="B9" s="1">
        <v>32902390</v>
      </c>
      <c r="C9" s="1">
        <v>35026418</v>
      </c>
      <c r="D9" s="1">
        <v>38940801</v>
      </c>
      <c r="E9" s="33">
        <v>1.98525881096E-2</v>
      </c>
      <c r="F9" s="33">
        <v>2.1889059574900002E-2</v>
      </c>
      <c r="G9" s="33">
        <v>1.9732091714400001E-2</v>
      </c>
    </row>
    <row r="10" spans="1:7" x14ac:dyDescent="0.45">
      <c r="A10" s="43" t="s">
        <v>8</v>
      </c>
      <c r="B10" s="1">
        <v>8502714</v>
      </c>
      <c r="C10" s="1">
        <v>11184380</v>
      </c>
      <c r="D10" s="1">
        <v>12265493</v>
      </c>
      <c r="E10" s="33">
        <v>2.3333137038599999E-2</v>
      </c>
      <c r="F10" s="33">
        <v>2.18646545612E-2</v>
      </c>
      <c r="G10" s="33">
        <v>2.5966746399500001E-2</v>
      </c>
    </row>
    <row r="11" spans="1:7" x14ac:dyDescent="0.45">
      <c r="A11" t="s">
        <v>9</v>
      </c>
      <c r="B11" s="1">
        <v>84082289</v>
      </c>
      <c r="C11" s="1">
        <v>90831143</v>
      </c>
      <c r="D11" s="1">
        <v>142487551</v>
      </c>
      <c r="E11" s="33">
        <v>2.17170888285E-2</v>
      </c>
      <c r="F11" s="33">
        <v>1.95743766971E-2</v>
      </c>
      <c r="G11" s="33">
        <v>2.2816300979799999E-2</v>
      </c>
    </row>
    <row r="12" spans="1:7" x14ac:dyDescent="0.45">
      <c r="A12" t="s">
        <v>10</v>
      </c>
      <c r="B12" s="1">
        <v>115197452</v>
      </c>
      <c r="C12" s="1">
        <v>122385512</v>
      </c>
      <c r="D12" s="1">
        <v>175594745</v>
      </c>
      <c r="E12" s="33">
        <v>2.1732803857899999E-2</v>
      </c>
      <c r="F12" s="33">
        <v>1.9736105268100001E-2</v>
      </c>
      <c r="G12" s="33">
        <v>2.3208137018300001E-2</v>
      </c>
    </row>
    <row r="13" spans="1:7" x14ac:dyDescent="0.45">
      <c r="A13" t="s">
        <v>11</v>
      </c>
      <c r="B13" s="1">
        <v>5224413</v>
      </c>
      <c r="C13" s="1">
        <v>5611346</v>
      </c>
      <c r="D13" s="1">
        <v>7062277</v>
      </c>
      <c r="E13" s="33">
        <v>2.39351255595E-2</v>
      </c>
      <c r="F13" s="33">
        <v>2.64127433846E-2</v>
      </c>
      <c r="G13" s="33">
        <v>3.7590388370100002E-2</v>
      </c>
    </row>
    <row r="14" spans="1:7" x14ac:dyDescent="0.45">
      <c r="A14" t="s">
        <v>31</v>
      </c>
      <c r="B14" s="1">
        <v>28235103</v>
      </c>
      <c r="C14" s="1">
        <v>28162223</v>
      </c>
      <c r="D14" s="1">
        <v>28011056</v>
      </c>
      <c r="E14" s="33">
        <v>1.55141550555E-2</v>
      </c>
      <c r="F14" s="33">
        <v>1.2210345542500001E-2</v>
      </c>
      <c r="G14" s="33">
        <v>1.2020244611800001E-2</v>
      </c>
    </row>
    <row r="15" spans="1:7" x14ac:dyDescent="0.45">
      <c r="A15" t="s">
        <v>32</v>
      </c>
      <c r="B15" s="1">
        <v>25098464</v>
      </c>
      <c r="C15" s="1">
        <v>25123241</v>
      </c>
      <c r="D15" s="1">
        <v>25117759</v>
      </c>
      <c r="E15" s="33">
        <v>1.64060632725E-2</v>
      </c>
      <c r="F15" s="33">
        <v>1.32769325464E-2</v>
      </c>
      <c r="G15" s="33">
        <v>1.46282104064E-2</v>
      </c>
    </row>
    <row r="16" spans="1:7" x14ac:dyDescent="0.45">
      <c r="A16" t="s">
        <v>16</v>
      </c>
      <c r="B16" s="1">
        <v>1431440</v>
      </c>
      <c r="C16" s="1">
        <v>1403944</v>
      </c>
      <c r="D16" s="1">
        <v>1481244</v>
      </c>
      <c r="E16" s="33">
        <v>2.2466563556000001E-2</v>
      </c>
      <c r="F16" s="33">
        <v>1.7394601034799999E-2</v>
      </c>
      <c r="G16" s="33">
        <v>2.3416724289100001E-2</v>
      </c>
    </row>
    <row r="17" spans="1:7" x14ac:dyDescent="0.45">
      <c r="A17" s="43" t="s">
        <v>12</v>
      </c>
      <c r="B17" s="1">
        <v>1051272</v>
      </c>
      <c r="C17" s="1">
        <v>1286112</v>
      </c>
      <c r="D17" s="1">
        <v>1289600</v>
      </c>
      <c r="E17" s="33">
        <v>2.1922206493000002E-2</v>
      </c>
      <c r="F17" s="33">
        <v>1.39970863207E-2</v>
      </c>
      <c r="G17" s="33">
        <v>2.5608379357099999E-2</v>
      </c>
    </row>
    <row r="18" spans="1:7" x14ac:dyDescent="0.45">
      <c r="A18" t="s">
        <v>13</v>
      </c>
      <c r="B18" s="1">
        <v>0</v>
      </c>
      <c r="C18" s="1">
        <v>0</v>
      </c>
      <c r="D18" s="1">
        <v>0</v>
      </c>
      <c r="E18" s="33">
        <v>0</v>
      </c>
      <c r="F18" s="33">
        <v>0</v>
      </c>
      <c r="G18" s="33">
        <v>0</v>
      </c>
    </row>
    <row r="19" spans="1:7" x14ac:dyDescent="0.45">
      <c r="A19" t="s">
        <v>14</v>
      </c>
      <c r="B19" s="1">
        <v>559057</v>
      </c>
      <c r="C19" s="1">
        <v>0</v>
      </c>
      <c r="D19" s="1">
        <v>614079</v>
      </c>
      <c r="E19" s="33">
        <v>2.0634083626299999E-2</v>
      </c>
      <c r="F19" s="33">
        <v>0</v>
      </c>
      <c r="G19" s="33">
        <v>1.8523282109199998E-2</v>
      </c>
    </row>
    <row r="20" spans="1:7" x14ac:dyDescent="0.45">
      <c r="A20" s="34" t="s">
        <v>34</v>
      </c>
      <c r="B20" s="40" t="s">
        <v>21</v>
      </c>
      <c r="C20" s="40" t="s">
        <v>19</v>
      </c>
      <c r="D20" s="40" t="s">
        <v>22</v>
      </c>
      <c r="E20" s="88" t="s">
        <v>37</v>
      </c>
      <c r="F20" s="88"/>
      <c r="G20" s="88"/>
    </row>
    <row r="21" spans="1:7" x14ac:dyDescent="0.45">
      <c r="A21" t="s">
        <v>1</v>
      </c>
      <c r="B21" s="1">
        <v>14498062713</v>
      </c>
      <c r="C21" s="1">
        <v>14959066436</v>
      </c>
      <c r="D21" s="1">
        <v>18378971422</v>
      </c>
      <c r="E21" s="33">
        <v>9.6242910358500001E-3</v>
      </c>
      <c r="F21" s="33">
        <v>1.0352660214199999E-2</v>
      </c>
      <c r="G21" s="33">
        <v>1.36101098514E-2</v>
      </c>
    </row>
    <row r="22" spans="1:7" x14ac:dyDescent="0.45">
      <c r="A22" t="s">
        <v>25</v>
      </c>
      <c r="B22" s="1">
        <v>11407928554</v>
      </c>
      <c r="C22" s="1">
        <v>13115022285</v>
      </c>
      <c r="D22" s="1">
        <v>14531710833</v>
      </c>
      <c r="E22" s="33">
        <v>1.2253046697500001E-2</v>
      </c>
      <c r="F22" s="33">
        <v>1.4705516977499999E-2</v>
      </c>
      <c r="G22" s="33">
        <v>2.0090315925100001E-2</v>
      </c>
    </row>
    <row r="23" spans="1:7" x14ac:dyDescent="0.45">
      <c r="A23" s="35" t="s">
        <v>2</v>
      </c>
      <c r="B23" s="1">
        <v>6059805</v>
      </c>
      <c r="C23" s="1">
        <v>6346593</v>
      </c>
      <c r="D23" s="1">
        <v>5189689</v>
      </c>
      <c r="E23" s="33">
        <v>2.1829092678200001E-2</v>
      </c>
      <c r="F23" s="33">
        <v>2.5344465982800001E-2</v>
      </c>
      <c r="G23" s="33">
        <v>2.3509359066200001E-2</v>
      </c>
    </row>
    <row r="24" spans="1:7" x14ac:dyDescent="0.45">
      <c r="A24" s="35" t="s">
        <v>3</v>
      </c>
      <c r="B24" s="1">
        <v>970613</v>
      </c>
      <c r="C24" s="1">
        <v>1076683</v>
      </c>
      <c r="D24" s="1">
        <v>972355</v>
      </c>
      <c r="E24" s="33">
        <v>2.89562889173E-2</v>
      </c>
      <c r="F24" s="33">
        <v>2.9887905043600001E-2</v>
      </c>
      <c r="G24" s="33">
        <v>2.7226555796100001E-2</v>
      </c>
    </row>
    <row r="25" spans="1:7" x14ac:dyDescent="0.45">
      <c r="A25" t="s">
        <v>4</v>
      </c>
      <c r="B25" s="1">
        <v>2339264</v>
      </c>
      <c r="C25" s="1">
        <v>2324760</v>
      </c>
      <c r="D25" s="1">
        <v>2617593</v>
      </c>
      <c r="E25" s="33">
        <v>2.1968948598199999E-2</v>
      </c>
      <c r="F25" s="33">
        <v>2.8801050702000001E-2</v>
      </c>
      <c r="G25" s="33">
        <v>2.1450256045200001E-2</v>
      </c>
    </row>
    <row r="26" spans="1:7" x14ac:dyDescent="0.45">
      <c r="A26" t="s">
        <v>5</v>
      </c>
      <c r="B26" s="1">
        <v>35369837</v>
      </c>
      <c r="C26" s="1">
        <v>37273580</v>
      </c>
      <c r="D26" s="1">
        <v>66343364</v>
      </c>
      <c r="E26" s="33">
        <v>2.0260312777600001E-2</v>
      </c>
      <c r="F26" s="33">
        <v>2.5692729393600001E-2</v>
      </c>
      <c r="G26" s="33">
        <v>2.2222990228800001E-2</v>
      </c>
    </row>
    <row r="27" spans="1:7" x14ac:dyDescent="0.45">
      <c r="A27" s="42" t="s">
        <v>6</v>
      </c>
      <c r="B27" s="1">
        <v>43337075</v>
      </c>
      <c r="C27" s="1">
        <v>45232737</v>
      </c>
      <c r="D27" s="1">
        <v>92842347</v>
      </c>
      <c r="E27" s="33">
        <v>1.9497907664800002E-2</v>
      </c>
      <c r="F27" s="33">
        <v>2.5020028564900001E-2</v>
      </c>
      <c r="G27" s="33">
        <v>2.1541253689499999E-2</v>
      </c>
    </row>
    <row r="28" spans="1:7" x14ac:dyDescent="0.45">
      <c r="A28" t="s">
        <v>7</v>
      </c>
      <c r="B28" s="1">
        <v>33327031</v>
      </c>
      <c r="C28" s="1">
        <v>35532877</v>
      </c>
      <c r="D28" s="1">
        <v>39594440</v>
      </c>
      <c r="E28" s="33">
        <v>1.96309210128E-2</v>
      </c>
      <c r="F28" s="33">
        <v>2.5081020568699999E-2</v>
      </c>
      <c r="G28" s="33">
        <v>2.1020780485100001E-2</v>
      </c>
    </row>
    <row r="29" spans="1:7" x14ac:dyDescent="0.45">
      <c r="A29" t="s">
        <v>8</v>
      </c>
      <c r="B29" s="1">
        <v>8999286</v>
      </c>
      <c r="C29" s="1">
        <v>11691598</v>
      </c>
      <c r="D29" s="1">
        <v>12844866</v>
      </c>
      <c r="E29" s="33">
        <v>2.7178801184900001E-2</v>
      </c>
      <c r="F29" s="33">
        <v>2.8373644226799999E-2</v>
      </c>
      <c r="G29" s="33">
        <v>2.6407513904699999E-2</v>
      </c>
    </row>
    <row r="30" spans="1:7" x14ac:dyDescent="0.45">
      <c r="A30" t="s">
        <v>9</v>
      </c>
      <c r="B30" s="1">
        <v>85680532</v>
      </c>
      <c r="C30" s="1">
        <v>92354612</v>
      </c>
      <c r="D30" s="1">
        <v>145282635</v>
      </c>
      <c r="E30" s="33">
        <v>2.3873511774599999E-2</v>
      </c>
      <c r="F30" s="33">
        <v>2.6090365273600001E-2</v>
      </c>
      <c r="G30" s="33">
        <v>2.20154181266E-2</v>
      </c>
    </row>
    <row r="31" spans="1:7" x14ac:dyDescent="0.45">
      <c r="A31" t="s">
        <v>10</v>
      </c>
      <c r="B31" s="1">
        <v>117571771</v>
      </c>
      <c r="C31" s="1">
        <v>124713359</v>
      </c>
      <c r="D31" s="1">
        <v>179225302</v>
      </c>
      <c r="E31" s="33">
        <v>2.43877868119E-2</v>
      </c>
      <c r="F31" s="33">
        <v>2.58403394126E-2</v>
      </c>
      <c r="G31" s="33">
        <v>2.2312478999100001E-2</v>
      </c>
    </row>
    <row r="32" spans="1:7" x14ac:dyDescent="0.45">
      <c r="A32" t="s">
        <v>11</v>
      </c>
      <c r="B32" s="1">
        <v>5530212</v>
      </c>
      <c r="C32" s="1">
        <v>6000901</v>
      </c>
      <c r="D32" s="1">
        <v>7323314</v>
      </c>
      <c r="E32" s="33">
        <v>2.2954649508999999E-2</v>
      </c>
      <c r="F32" s="33">
        <v>2.56098027187E-2</v>
      </c>
      <c r="G32" s="33">
        <v>2.4076941064999999E-2</v>
      </c>
    </row>
    <row r="33" spans="1:7" x14ac:dyDescent="0.45">
      <c r="A33" s="35" t="s">
        <v>31</v>
      </c>
      <c r="B33" s="1">
        <v>28328213</v>
      </c>
      <c r="C33" s="1">
        <v>21031341</v>
      </c>
      <c r="D33" s="1">
        <v>28102768</v>
      </c>
      <c r="E33" s="33">
        <v>1.08809311901E-2</v>
      </c>
      <c r="F33" s="33">
        <v>1.21740059148E-2</v>
      </c>
      <c r="G33" s="33">
        <v>1.5172718892499999E-2</v>
      </c>
    </row>
    <row r="34" spans="1:7" x14ac:dyDescent="0.45">
      <c r="A34" s="35" t="s">
        <v>32</v>
      </c>
      <c r="B34" s="1">
        <v>25233904</v>
      </c>
      <c r="C34" s="1">
        <v>18782119</v>
      </c>
      <c r="D34" s="1">
        <v>25244014</v>
      </c>
      <c r="E34" s="33">
        <v>1.2876355704199999E-2</v>
      </c>
      <c r="F34" s="33">
        <v>1.26439668557E-2</v>
      </c>
      <c r="G34" s="33">
        <v>1.7054530459299999E-2</v>
      </c>
    </row>
    <row r="35" spans="1:7" x14ac:dyDescent="0.45">
      <c r="A35" s="35" t="s">
        <v>16</v>
      </c>
      <c r="B35" s="1">
        <v>1434287</v>
      </c>
      <c r="C35" s="1">
        <v>1053307</v>
      </c>
      <c r="D35" s="1">
        <v>1495842</v>
      </c>
      <c r="E35" s="33">
        <v>1.93257283004E-2</v>
      </c>
      <c r="F35" s="33">
        <v>1.7572180967000001E-2</v>
      </c>
      <c r="G35" s="33">
        <v>2.0520919973700001E-2</v>
      </c>
    </row>
    <row r="36" spans="1:7" x14ac:dyDescent="0.45">
      <c r="A36" t="s">
        <v>12</v>
      </c>
      <c r="B36" s="1">
        <v>1086014</v>
      </c>
      <c r="C36" s="1">
        <v>1000338</v>
      </c>
      <c r="D36" s="1">
        <v>1352333</v>
      </c>
      <c r="E36" s="33">
        <v>1.7275371278399999E-2</v>
      </c>
      <c r="F36" s="33">
        <v>1.7722569240099999E-2</v>
      </c>
      <c r="G36" s="33">
        <v>2.57702628121E-2</v>
      </c>
    </row>
    <row r="37" spans="1:7" x14ac:dyDescent="0.45">
      <c r="A37" t="s">
        <v>13</v>
      </c>
      <c r="B37" s="1">
        <v>0</v>
      </c>
      <c r="C37" s="1">
        <v>0</v>
      </c>
      <c r="D37" s="1">
        <v>0</v>
      </c>
      <c r="E37" s="33">
        <v>0</v>
      </c>
      <c r="F37" s="33">
        <v>0</v>
      </c>
      <c r="G37" s="33">
        <v>0</v>
      </c>
    </row>
    <row r="38" spans="1:7" x14ac:dyDescent="0.45">
      <c r="A38" t="s">
        <v>14</v>
      </c>
      <c r="B38" s="1">
        <v>573714</v>
      </c>
      <c r="C38" s="1">
        <v>0</v>
      </c>
      <c r="D38" s="1">
        <v>627563</v>
      </c>
      <c r="E38" s="33">
        <v>2.5324972476200001E-2</v>
      </c>
      <c r="F38" s="33">
        <v>0</v>
      </c>
      <c r="G38" s="33">
        <v>2.04540463985E-2</v>
      </c>
    </row>
    <row r="39" spans="1:7" x14ac:dyDescent="0.45">
      <c r="A39" s="34" t="s">
        <v>36</v>
      </c>
      <c r="B39" s="40" t="s">
        <v>21</v>
      </c>
      <c r="C39" s="40" t="s">
        <v>19</v>
      </c>
      <c r="D39" s="40" t="s">
        <v>22</v>
      </c>
      <c r="E39" s="88" t="s">
        <v>37</v>
      </c>
      <c r="F39" s="88"/>
      <c r="G39" s="88"/>
    </row>
    <row r="40" spans="1:7" x14ac:dyDescent="0.45">
      <c r="A40" t="s">
        <v>1</v>
      </c>
      <c r="B40" s="1">
        <v>56807617633</v>
      </c>
      <c r="C40" s="1">
        <v>57653951949</v>
      </c>
      <c r="D40" s="1">
        <v>67314673328</v>
      </c>
      <c r="E40" s="33">
        <v>1.1413390392100001E-2</v>
      </c>
      <c r="F40" s="33">
        <v>7.4052550759900002E-3</v>
      </c>
      <c r="G40" s="33">
        <v>5.0791785367899998E-3</v>
      </c>
    </row>
    <row r="41" spans="1:7" x14ac:dyDescent="0.45">
      <c r="A41" t="s">
        <v>25</v>
      </c>
      <c r="B41" s="1">
        <v>57569393234</v>
      </c>
      <c r="C41" s="1">
        <v>60567679375</v>
      </c>
      <c r="D41" s="1">
        <v>62660595148</v>
      </c>
      <c r="E41" s="33">
        <v>1.26357845641E-2</v>
      </c>
      <c r="F41" s="33">
        <v>9.0139580029000004E-3</v>
      </c>
      <c r="G41" s="33">
        <v>5.4368682659999999E-3</v>
      </c>
    </row>
    <row r="42" spans="1:7" x14ac:dyDescent="0.45">
      <c r="A42" s="35" t="s">
        <v>2</v>
      </c>
      <c r="B42" s="1">
        <v>10200731</v>
      </c>
      <c r="C42" s="1">
        <v>11362772</v>
      </c>
      <c r="D42" s="1">
        <v>9208268</v>
      </c>
      <c r="E42" s="33">
        <v>1.7512075157200001E-2</v>
      </c>
      <c r="F42" s="33">
        <v>1.2391199374600001E-2</v>
      </c>
      <c r="G42" s="33">
        <v>1.0907528391199999E-2</v>
      </c>
    </row>
    <row r="43" spans="1:7" x14ac:dyDescent="0.45">
      <c r="A43" s="35" t="s">
        <v>3</v>
      </c>
      <c r="B43" s="1">
        <v>4212670</v>
      </c>
      <c r="C43" s="1">
        <v>4359764</v>
      </c>
      <c r="D43" s="1">
        <v>4285567</v>
      </c>
      <c r="E43" s="33">
        <v>3.2983535225300002E-2</v>
      </c>
      <c r="F43" s="33">
        <v>3.49330148018E-2</v>
      </c>
      <c r="G43" s="33">
        <v>1.26528019941E-2</v>
      </c>
    </row>
    <row r="44" spans="1:7" x14ac:dyDescent="0.45">
      <c r="A44" t="s">
        <v>4</v>
      </c>
      <c r="B44" s="1">
        <v>7991420</v>
      </c>
      <c r="C44" s="1">
        <v>7808388</v>
      </c>
      <c r="D44" s="1">
        <v>7564657</v>
      </c>
      <c r="E44" s="33">
        <v>1.4064212038699999E-2</v>
      </c>
      <c r="F44" s="33">
        <v>8.8470044395499992E-3</v>
      </c>
      <c r="G44" s="33">
        <v>1.0684249651699999E-2</v>
      </c>
    </row>
    <row r="45" spans="1:7" x14ac:dyDescent="0.45">
      <c r="A45" t="s">
        <v>5</v>
      </c>
      <c r="B45" s="1">
        <v>95389166</v>
      </c>
      <c r="C45" s="1">
        <v>100285397</v>
      </c>
      <c r="D45" s="1">
        <v>186771180</v>
      </c>
      <c r="E45" s="33">
        <v>1.06511924179E-2</v>
      </c>
      <c r="F45" s="33">
        <v>9.8764499609200005E-3</v>
      </c>
      <c r="G45" s="33">
        <v>7.5910350976600002E-3</v>
      </c>
    </row>
    <row r="46" spans="1:7" x14ac:dyDescent="0.45">
      <c r="A46" s="42" t="s">
        <v>6</v>
      </c>
      <c r="B46" s="1">
        <v>80179262</v>
      </c>
      <c r="C46" s="1">
        <v>85639182</v>
      </c>
      <c r="D46" s="1">
        <v>219520131</v>
      </c>
      <c r="E46" s="33">
        <v>1.1657791594100001E-2</v>
      </c>
      <c r="F46" s="33">
        <v>1.14230750012E-2</v>
      </c>
      <c r="G46" s="33">
        <v>8.2397483321800004E-3</v>
      </c>
    </row>
    <row r="47" spans="1:7" x14ac:dyDescent="0.45">
      <c r="A47" t="s">
        <v>7</v>
      </c>
      <c r="B47" s="1">
        <v>66266480</v>
      </c>
      <c r="C47" s="1">
        <v>68633659</v>
      </c>
      <c r="D47" s="1">
        <v>85415450</v>
      </c>
      <c r="E47" s="33">
        <v>1.0876511783699999E-2</v>
      </c>
      <c r="F47" s="33">
        <v>1.1533417446700001E-2</v>
      </c>
      <c r="G47" s="33">
        <v>9.9559364998099992E-3</v>
      </c>
    </row>
    <row r="48" spans="1:7" x14ac:dyDescent="0.45">
      <c r="A48" t="s">
        <v>8</v>
      </c>
      <c r="B48" s="1">
        <v>41091928</v>
      </c>
      <c r="C48" s="1">
        <v>42263072</v>
      </c>
      <c r="D48" s="1">
        <v>48131788</v>
      </c>
      <c r="E48" s="33">
        <v>2.2991791379399999E-2</v>
      </c>
      <c r="F48" s="33">
        <v>1.7317905980499999E-2</v>
      </c>
      <c r="G48" s="33">
        <v>6.9121161060300002E-3</v>
      </c>
    </row>
    <row r="49" spans="1:7" x14ac:dyDescent="0.45">
      <c r="A49" t="s">
        <v>9</v>
      </c>
      <c r="B49" s="1">
        <v>187334009</v>
      </c>
      <c r="C49" s="1">
        <v>196354866</v>
      </c>
      <c r="D49" s="1">
        <v>352331038</v>
      </c>
      <c r="E49" s="33">
        <v>1.30234131925E-2</v>
      </c>
      <c r="F49" s="33">
        <v>1.11865729099E-2</v>
      </c>
      <c r="G49" s="33">
        <v>8.7785563338400006E-3</v>
      </c>
    </row>
    <row r="50" spans="1:7" x14ac:dyDescent="0.45">
      <c r="A50" t="s">
        <v>10</v>
      </c>
      <c r="B50" s="1">
        <v>285230566</v>
      </c>
      <c r="C50" s="1">
        <v>296679738</v>
      </c>
      <c r="D50" s="1">
        <v>460185126</v>
      </c>
      <c r="E50" s="33">
        <v>1.39502576442E-2</v>
      </c>
      <c r="F50" s="33">
        <v>1.3028145037900001E-2</v>
      </c>
      <c r="G50" s="33">
        <v>8.5531132737499994E-3</v>
      </c>
    </row>
    <row r="51" spans="1:7" x14ac:dyDescent="0.45">
      <c r="A51" t="s">
        <v>11</v>
      </c>
      <c r="B51" s="1">
        <v>17750686</v>
      </c>
      <c r="C51" s="1">
        <v>17671242</v>
      </c>
      <c r="D51" s="1">
        <v>19238588</v>
      </c>
      <c r="E51" s="33">
        <v>1.98618370296E-2</v>
      </c>
      <c r="F51" s="33">
        <v>1.27794357565E-2</v>
      </c>
      <c r="G51" s="33">
        <v>9.7709211171899991E-3</v>
      </c>
    </row>
    <row r="52" spans="1:7" x14ac:dyDescent="0.45">
      <c r="A52" t="s">
        <v>31</v>
      </c>
      <c r="B52" s="1">
        <v>30199010</v>
      </c>
      <c r="C52" s="1">
        <v>0</v>
      </c>
      <c r="D52" s="1">
        <v>29882078</v>
      </c>
      <c r="E52" s="33">
        <v>1.7212161471E-2</v>
      </c>
      <c r="F52" s="33">
        <v>0</v>
      </c>
      <c r="G52" s="33">
        <v>2.0491649241700001E-2</v>
      </c>
    </row>
    <row r="53" spans="1:7" x14ac:dyDescent="0.45">
      <c r="A53" t="s">
        <v>32</v>
      </c>
      <c r="B53" s="1">
        <v>27164629</v>
      </c>
      <c r="C53" s="1">
        <v>0</v>
      </c>
      <c r="D53" s="1">
        <v>27886765</v>
      </c>
      <c r="E53" s="33">
        <v>1.6938080398900001E-2</v>
      </c>
      <c r="F53" s="33">
        <v>0</v>
      </c>
      <c r="G53" s="33">
        <v>1.8009260693E-2</v>
      </c>
    </row>
    <row r="54" spans="1:7" x14ac:dyDescent="0.45">
      <c r="A54" t="s">
        <v>16</v>
      </c>
      <c r="B54" s="1">
        <v>1740389</v>
      </c>
      <c r="C54" s="1">
        <v>0</v>
      </c>
      <c r="D54" s="1">
        <v>1755349</v>
      </c>
      <c r="E54" s="33">
        <v>2.0637813522E-2</v>
      </c>
      <c r="F54" s="33">
        <v>0</v>
      </c>
      <c r="G54" s="33">
        <v>2.76008299308E-2</v>
      </c>
    </row>
    <row r="55" spans="1:7" x14ac:dyDescent="0.45">
      <c r="A55" t="s">
        <v>12</v>
      </c>
      <c r="B55" s="1">
        <v>4893041</v>
      </c>
      <c r="C55" s="1">
        <v>0</v>
      </c>
      <c r="D55" s="1">
        <v>7120704</v>
      </c>
      <c r="E55" s="33">
        <v>1.4704375200600001E-2</v>
      </c>
      <c r="F55" s="33">
        <v>0</v>
      </c>
      <c r="G55" s="33">
        <v>6.0065657437800004E-3</v>
      </c>
    </row>
    <row r="56" spans="1:7" x14ac:dyDescent="0.45">
      <c r="A56" t="s">
        <v>13</v>
      </c>
      <c r="B56" s="1">
        <v>0</v>
      </c>
      <c r="C56" s="1">
        <v>0</v>
      </c>
      <c r="D56" s="1">
        <v>0</v>
      </c>
      <c r="E56" s="33">
        <v>0</v>
      </c>
      <c r="F56" s="33">
        <v>0</v>
      </c>
      <c r="G56" s="33">
        <v>0</v>
      </c>
    </row>
    <row r="57" spans="1:7" x14ac:dyDescent="0.45">
      <c r="A57" t="s">
        <v>14</v>
      </c>
      <c r="B57" s="1">
        <v>1331694</v>
      </c>
      <c r="C57" s="1">
        <v>0</v>
      </c>
      <c r="D57" s="1">
        <v>1281488</v>
      </c>
      <c r="E57" s="33">
        <v>1.3948754277499999E-2</v>
      </c>
      <c r="F57" s="33">
        <v>0</v>
      </c>
      <c r="G57" s="33">
        <v>1.40944296672E-2</v>
      </c>
    </row>
  </sheetData>
  <mergeCells count="3">
    <mergeCell ref="E1:G1"/>
    <mergeCell ref="E20:G20"/>
    <mergeCell ref="E39:G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A22" sqref="A22:XFD22"/>
    </sheetView>
  </sheetViews>
  <sheetFormatPr defaultRowHeight="14.25" x14ac:dyDescent="0.45"/>
  <cols>
    <col min="1" max="1" width="37.265625" customWidth="1"/>
    <col min="2" max="2" width="19.9296875" style="1" customWidth="1"/>
    <col min="3" max="3" width="17.1328125" style="1" customWidth="1"/>
    <col min="4" max="4" width="16.73046875" style="33" customWidth="1"/>
    <col min="5" max="5" width="13.19921875" style="33" customWidth="1"/>
  </cols>
  <sheetData>
    <row r="1" spans="1:5" x14ac:dyDescent="0.45">
      <c r="A1" s="34"/>
      <c r="B1" s="89" t="s">
        <v>27</v>
      </c>
      <c r="C1" s="90"/>
      <c r="D1" s="91" t="s">
        <v>28</v>
      </c>
      <c r="E1" s="88"/>
    </row>
    <row r="2" spans="1:5" s="34" customFormat="1" x14ac:dyDescent="0.45">
      <c r="A2" s="34" t="s">
        <v>0</v>
      </c>
      <c r="B2" s="40" t="s">
        <v>29</v>
      </c>
      <c r="C2" s="40" t="s">
        <v>30</v>
      </c>
      <c r="D2" s="34" t="s">
        <v>29</v>
      </c>
      <c r="E2" s="34" t="s">
        <v>30</v>
      </c>
    </row>
    <row r="3" spans="1:5" x14ac:dyDescent="0.45">
      <c r="A3" t="s">
        <v>1</v>
      </c>
      <c r="B3" s="1">
        <v>22270708590</v>
      </c>
      <c r="C3" s="1">
        <v>21896213063.200001</v>
      </c>
      <c r="D3" s="33">
        <v>1.58265290105E-3</v>
      </c>
      <c r="E3" s="33">
        <v>4.9770138313099998E-3</v>
      </c>
    </row>
    <row r="4" spans="1:5" x14ac:dyDescent="0.45">
      <c r="A4" t="s">
        <v>25</v>
      </c>
      <c r="B4" s="1">
        <v>21984085661.5</v>
      </c>
      <c r="C4" s="1">
        <v>21961359586.900002</v>
      </c>
      <c r="D4" s="33">
        <v>1.5181073369499999E-3</v>
      </c>
      <c r="E4" s="33">
        <v>4.8143524351399996E-3</v>
      </c>
    </row>
    <row r="5" spans="1:5" x14ac:dyDescent="0.45">
      <c r="A5" t="s">
        <v>2</v>
      </c>
      <c r="B5" s="1">
        <v>4863.05</v>
      </c>
      <c r="C5" s="1">
        <v>4550.3</v>
      </c>
      <c r="D5" s="33">
        <v>6.3148999418300003E-2</v>
      </c>
      <c r="E5" s="33">
        <v>2.3623952119300001E-2</v>
      </c>
    </row>
    <row r="6" spans="1:5" x14ac:dyDescent="0.45">
      <c r="A6" t="s">
        <v>3</v>
      </c>
      <c r="B6" s="1">
        <v>721.95</v>
      </c>
      <c r="C6" s="1">
        <v>756.6</v>
      </c>
      <c r="D6" s="33">
        <v>2.5102978723200001E-2</v>
      </c>
      <c r="E6" s="33">
        <v>4.8144021778700002E-2</v>
      </c>
    </row>
    <row r="7" spans="1:5" x14ac:dyDescent="0.45">
      <c r="A7" t="s">
        <v>4</v>
      </c>
      <c r="B7" s="1">
        <v>54466158.083300002</v>
      </c>
      <c r="C7" s="1">
        <v>57279204.100000001</v>
      </c>
      <c r="D7" s="38">
        <v>0.234375918967</v>
      </c>
      <c r="E7" s="38">
        <v>0.242828311607</v>
      </c>
    </row>
    <row r="8" spans="1:5" x14ac:dyDescent="0.45">
      <c r="A8" t="s">
        <v>5</v>
      </c>
      <c r="B8" s="1">
        <v>24700.55</v>
      </c>
      <c r="C8" s="1">
        <v>38273.199999999997</v>
      </c>
      <c r="D8" s="33">
        <v>4.1000333824500003E-2</v>
      </c>
      <c r="E8" s="33">
        <v>2.63913841198E-2</v>
      </c>
    </row>
    <row r="9" spans="1:5" x14ac:dyDescent="0.45">
      <c r="A9" t="s">
        <v>6</v>
      </c>
      <c r="B9" s="1">
        <v>14314.05</v>
      </c>
      <c r="C9" s="1">
        <v>18074.75</v>
      </c>
      <c r="D9" s="33">
        <v>2.7897823943399999E-2</v>
      </c>
      <c r="E9" s="33">
        <v>2.4877796034600001E-2</v>
      </c>
    </row>
    <row r="10" spans="1:5" x14ac:dyDescent="0.45">
      <c r="A10" t="s">
        <v>7</v>
      </c>
      <c r="B10" s="1">
        <v>8610.9500000000007</v>
      </c>
      <c r="C10" s="1">
        <v>9466.5</v>
      </c>
      <c r="D10" s="33">
        <v>1.5793136495199998E-2</v>
      </c>
      <c r="E10" s="33">
        <v>1.1316655191999999E-2</v>
      </c>
    </row>
    <row r="11" spans="1:5" x14ac:dyDescent="0.45">
      <c r="A11" t="s">
        <v>8</v>
      </c>
      <c r="B11" s="1">
        <v>3376.4</v>
      </c>
      <c r="C11" s="1">
        <v>3590.8</v>
      </c>
      <c r="D11" s="33">
        <v>8.7611261313999995E-3</v>
      </c>
      <c r="E11" s="33">
        <v>1.2870187879099999E-2</v>
      </c>
    </row>
    <row r="12" spans="1:5" x14ac:dyDescent="0.45">
      <c r="A12" t="s">
        <v>9</v>
      </c>
      <c r="B12" s="1">
        <v>26461.85</v>
      </c>
      <c r="C12" s="1">
        <v>31205.95</v>
      </c>
      <c r="D12" s="33">
        <v>1.70206271517E-2</v>
      </c>
      <c r="E12" s="33">
        <v>2.6065694552700001E-2</v>
      </c>
    </row>
    <row r="13" spans="1:5" x14ac:dyDescent="0.45">
      <c r="A13" t="s">
        <v>10</v>
      </c>
      <c r="B13" s="1">
        <v>41390.9</v>
      </c>
      <c r="C13" s="1">
        <v>47176.45</v>
      </c>
      <c r="D13" s="33">
        <v>1.4344645759400001E-2</v>
      </c>
      <c r="E13" s="33">
        <v>2.3240964356699999E-2</v>
      </c>
    </row>
    <row r="14" spans="1:5" x14ac:dyDescent="0.45">
      <c r="A14" t="s">
        <v>11</v>
      </c>
      <c r="B14" s="1">
        <v>1749.75</v>
      </c>
      <c r="C14" s="1">
        <v>1540.25</v>
      </c>
      <c r="D14" s="33">
        <v>5.0199222664499998E-2</v>
      </c>
      <c r="E14" s="33">
        <v>3.06611843069E-2</v>
      </c>
    </row>
    <row r="15" spans="1:5" x14ac:dyDescent="0.45">
      <c r="A15" t="s">
        <v>31</v>
      </c>
      <c r="B15" s="1">
        <v>12033.5</v>
      </c>
      <c r="C15" s="1">
        <v>0</v>
      </c>
      <c r="D15" s="33">
        <v>0.176293843827</v>
      </c>
      <c r="E15" s="33">
        <v>0</v>
      </c>
    </row>
    <row r="16" spans="1:5" x14ac:dyDescent="0.45">
      <c r="A16" t="s">
        <v>32</v>
      </c>
      <c r="B16" s="1">
        <v>34005.199999999997</v>
      </c>
      <c r="C16" s="1">
        <v>0</v>
      </c>
      <c r="D16" s="33">
        <v>0.13211026928200001</v>
      </c>
      <c r="E16" s="33">
        <v>0</v>
      </c>
    </row>
    <row r="17" spans="1:8" x14ac:dyDescent="0.45">
      <c r="A17" t="s">
        <v>16</v>
      </c>
      <c r="B17" s="1">
        <v>1068.5</v>
      </c>
      <c r="C17" s="1">
        <v>0</v>
      </c>
      <c r="D17" s="33">
        <v>0.33279201100900002</v>
      </c>
      <c r="E17" s="33">
        <v>0</v>
      </c>
    </row>
    <row r="18" spans="1:8" x14ac:dyDescent="0.45">
      <c r="A18" t="s">
        <v>12</v>
      </c>
      <c r="B18" s="1">
        <v>954.9</v>
      </c>
      <c r="C18" s="1">
        <v>0</v>
      </c>
      <c r="D18" s="33">
        <v>7.4975963689500005E-2</v>
      </c>
      <c r="E18" s="33">
        <v>0</v>
      </c>
    </row>
    <row r="19" spans="1:8" x14ac:dyDescent="0.45">
      <c r="A19" t="s">
        <v>13</v>
      </c>
      <c r="B19" s="1">
        <v>0</v>
      </c>
      <c r="C19" s="1">
        <v>0</v>
      </c>
      <c r="D19" s="33">
        <v>0</v>
      </c>
      <c r="E19" s="33">
        <v>0</v>
      </c>
    </row>
    <row r="20" spans="1:8" x14ac:dyDescent="0.45">
      <c r="A20" t="s">
        <v>14</v>
      </c>
      <c r="B20" s="1">
        <v>330.55</v>
      </c>
      <c r="C20" s="1">
        <v>0</v>
      </c>
      <c r="D20" s="33">
        <v>4.6489320746100002E-2</v>
      </c>
      <c r="E20" s="33">
        <v>0</v>
      </c>
    </row>
    <row r="21" spans="1:8" x14ac:dyDescent="0.45">
      <c r="A21" s="34"/>
      <c r="B21" s="89" t="s">
        <v>27</v>
      </c>
      <c r="C21" s="90"/>
      <c r="D21" s="91" t="s">
        <v>28</v>
      </c>
      <c r="E21" s="88"/>
    </row>
    <row r="22" spans="1:8" s="34" customFormat="1" x14ac:dyDescent="0.45">
      <c r="A22" s="34" t="s">
        <v>26</v>
      </c>
      <c r="B22" s="40" t="s">
        <v>29</v>
      </c>
      <c r="C22" s="40" t="s">
        <v>30</v>
      </c>
      <c r="D22" s="41" t="s">
        <v>29</v>
      </c>
      <c r="E22" s="41" t="s">
        <v>30</v>
      </c>
    </row>
    <row r="23" spans="1:8" x14ac:dyDescent="0.45">
      <c r="A23" t="s">
        <v>1</v>
      </c>
      <c r="B23" s="1">
        <v>53072712667.800003</v>
      </c>
      <c r="C23" s="1">
        <v>44447904311</v>
      </c>
      <c r="D23" s="33">
        <v>6.6269388215999996E-3</v>
      </c>
      <c r="E23" s="33">
        <v>1.9890612239199999E-2</v>
      </c>
    </row>
    <row r="24" spans="1:8" x14ac:dyDescent="0.45">
      <c r="A24" t="s">
        <v>25</v>
      </c>
      <c r="B24" s="1">
        <v>31609953438.900002</v>
      </c>
      <c r="C24" s="1">
        <v>30592269066.5</v>
      </c>
      <c r="D24" s="33">
        <v>8.4299067438800002E-2</v>
      </c>
      <c r="E24" s="33">
        <v>7.6478774665299995E-2</v>
      </c>
    </row>
    <row r="25" spans="1:8" x14ac:dyDescent="0.45">
      <c r="A25" t="s">
        <v>2</v>
      </c>
      <c r="B25" s="1">
        <v>7747927.1500000004</v>
      </c>
      <c r="C25" s="1">
        <v>7905506.8499999996</v>
      </c>
      <c r="D25" s="33">
        <v>0.30178496395400001</v>
      </c>
      <c r="E25" s="33">
        <v>0.30244963657399998</v>
      </c>
    </row>
    <row r="26" spans="1:8" x14ac:dyDescent="0.45">
      <c r="A26" t="s">
        <v>3</v>
      </c>
      <c r="B26" s="1">
        <v>62244.2</v>
      </c>
      <c r="C26" s="1">
        <v>31059.3</v>
      </c>
      <c r="D26" s="33">
        <v>0.30653108098100001</v>
      </c>
      <c r="E26" s="33">
        <v>0.30224076774600001</v>
      </c>
    </row>
    <row r="27" spans="1:8" x14ac:dyDescent="0.45">
      <c r="A27" s="35" t="s">
        <v>4</v>
      </c>
      <c r="B27" s="1">
        <v>3373999.2307699998</v>
      </c>
      <c r="C27" s="1">
        <v>366948.6</v>
      </c>
      <c r="D27" s="37">
        <v>0.6</v>
      </c>
      <c r="E27" s="33">
        <v>0.21507653614200001</v>
      </c>
      <c r="F27" t="s">
        <v>33</v>
      </c>
      <c r="G27" s="39">
        <v>4000000</v>
      </c>
      <c r="H27" s="39">
        <v>1000000</v>
      </c>
    </row>
    <row r="28" spans="1:8" x14ac:dyDescent="0.45">
      <c r="A28" s="36" t="s">
        <v>5</v>
      </c>
      <c r="B28" s="1">
        <v>28604715.75</v>
      </c>
      <c r="C28" s="1">
        <v>51604457.75</v>
      </c>
      <c r="D28" s="33">
        <v>9.4826959497699995E-2</v>
      </c>
      <c r="E28" s="33">
        <v>3.3219523981399997E-2</v>
      </c>
    </row>
    <row r="29" spans="1:8" x14ac:dyDescent="0.45">
      <c r="A29" s="36" t="s">
        <v>6</v>
      </c>
      <c r="B29" s="1">
        <v>969579.05</v>
      </c>
      <c r="C29" s="1">
        <v>1784761.25</v>
      </c>
      <c r="D29" s="33">
        <v>0.28362323420899999</v>
      </c>
      <c r="E29" s="33">
        <v>0.20501046209000001</v>
      </c>
    </row>
    <row r="30" spans="1:8" x14ac:dyDescent="0.45">
      <c r="A30" t="s">
        <v>7</v>
      </c>
      <c r="B30" s="1">
        <v>884541.35</v>
      </c>
      <c r="C30" s="1">
        <v>1128082.2</v>
      </c>
      <c r="D30" s="33">
        <v>0.288556757512</v>
      </c>
      <c r="E30" s="33">
        <v>0.242708550483</v>
      </c>
    </row>
    <row r="31" spans="1:8" x14ac:dyDescent="0.45">
      <c r="A31" t="s">
        <v>8</v>
      </c>
      <c r="B31" s="1">
        <v>152730.45000000001</v>
      </c>
      <c r="C31" s="1">
        <v>287840.55</v>
      </c>
      <c r="D31" s="33">
        <v>0.20383671628300001</v>
      </c>
      <c r="E31" s="33">
        <v>0.208126711056</v>
      </c>
    </row>
    <row r="32" spans="1:8" x14ac:dyDescent="0.45">
      <c r="A32" t="s">
        <v>9</v>
      </c>
      <c r="B32" s="1">
        <v>2037112.15</v>
      </c>
      <c r="C32" s="1">
        <v>3518539.65</v>
      </c>
      <c r="D32" s="33">
        <v>0.191856735261</v>
      </c>
      <c r="E32" s="33">
        <v>0.20699467612200001</v>
      </c>
    </row>
    <row r="33" spans="1:5" x14ac:dyDescent="0.45">
      <c r="A33" t="s">
        <v>10</v>
      </c>
      <c r="B33" s="1">
        <v>3319060.65</v>
      </c>
      <c r="C33" s="1">
        <v>4738072.5999999996</v>
      </c>
      <c r="D33" s="33">
        <v>0.19178164737600001</v>
      </c>
      <c r="E33" s="33">
        <v>0.20939341762399999</v>
      </c>
    </row>
    <row r="34" spans="1:5" x14ac:dyDescent="0.45">
      <c r="A34" t="s">
        <v>11</v>
      </c>
      <c r="B34" s="1">
        <v>462394.45</v>
      </c>
      <c r="C34" s="1">
        <v>459027.35</v>
      </c>
      <c r="D34" s="33">
        <v>0.22009457643300001</v>
      </c>
      <c r="E34" s="33">
        <v>0.220256983105</v>
      </c>
    </row>
    <row r="35" spans="1:5" x14ac:dyDescent="0.45">
      <c r="A35" t="s">
        <v>31</v>
      </c>
      <c r="B35" s="1">
        <v>1373925.35</v>
      </c>
      <c r="C35" s="1">
        <v>0</v>
      </c>
      <c r="D35" s="33">
        <v>0.14351924956600001</v>
      </c>
      <c r="E35" s="33">
        <v>0</v>
      </c>
    </row>
    <row r="36" spans="1:5" x14ac:dyDescent="0.45">
      <c r="A36" t="s">
        <v>32</v>
      </c>
      <c r="B36" s="1">
        <v>11435991.6</v>
      </c>
      <c r="C36" s="1">
        <v>0</v>
      </c>
      <c r="D36" s="33">
        <v>2.6227509804500001E-2</v>
      </c>
      <c r="E36" s="33">
        <v>0</v>
      </c>
    </row>
    <row r="37" spans="1:5" x14ac:dyDescent="0.45">
      <c r="A37" t="s">
        <v>16</v>
      </c>
      <c r="B37" s="1">
        <v>6751.75</v>
      </c>
      <c r="C37" s="1">
        <v>0</v>
      </c>
      <c r="D37" s="33">
        <v>0.28929235731300001</v>
      </c>
      <c r="E37" s="33">
        <v>0</v>
      </c>
    </row>
    <row r="38" spans="1:5" x14ac:dyDescent="0.45">
      <c r="A38" t="s">
        <v>12</v>
      </c>
      <c r="B38" s="1">
        <v>306803.95</v>
      </c>
      <c r="C38" s="1">
        <v>0</v>
      </c>
      <c r="D38" s="33">
        <v>0.21753142749400001</v>
      </c>
      <c r="E38" s="33">
        <v>0</v>
      </c>
    </row>
    <row r="39" spans="1:5" x14ac:dyDescent="0.45">
      <c r="A39" t="s">
        <v>13</v>
      </c>
      <c r="B39" s="1">
        <v>0</v>
      </c>
      <c r="C39" s="1">
        <v>0</v>
      </c>
      <c r="D39" s="33">
        <v>0</v>
      </c>
      <c r="E39" s="33">
        <v>0</v>
      </c>
    </row>
    <row r="40" spans="1:5" x14ac:dyDescent="0.45">
      <c r="A40" t="s">
        <v>14</v>
      </c>
      <c r="B40" s="1">
        <v>5267.4210526300003</v>
      </c>
      <c r="C40" s="1">
        <v>0</v>
      </c>
      <c r="D40" s="38">
        <v>0.349142961197</v>
      </c>
      <c r="E40" s="33">
        <v>0</v>
      </c>
    </row>
  </sheetData>
  <mergeCells count="4">
    <mergeCell ref="B1:C1"/>
    <mergeCell ref="D1:E1"/>
    <mergeCell ref="B21:C21"/>
    <mergeCell ref="D21:E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>
      <selection activeCell="B2" sqref="B2:F2"/>
    </sheetView>
  </sheetViews>
  <sheetFormatPr defaultRowHeight="14.25" x14ac:dyDescent="0.45"/>
  <cols>
    <col min="1" max="1" width="47.86328125" customWidth="1"/>
    <col min="2" max="6" width="14.53125" style="1" bestFit="1" customWidth="1"/>
    <col min="7" max="7" width="12.3984375" bestFit="1" customWidth="1"/>
    <col min="8" max="8" width="16.19921875" customWidth="1"/>
    <col min="9" max="11" width="12.33203125" bestFit="1" customWidth="1"/>
  </cols>
  <sheetData>
    <row r="1" spans="1:11" ht="18" x14ac:dyDescent="0.55000000000000004">
      <c r="A1" s="7"/>
      <c r="B1" s="92" t="s">
        <v>23</v>
      </c>
      <c r="C1" s="93"/>
      <c r="D1" s="93"/>
      <c r="E1" s="93"/>
      <c r="F1" s="94"/>
      <c r="G1" s="95" t="s">
        <v>24</v>
      </c>
      <c r="H1" s="95"/>
      <c r="I1" s="95"/>
      <c r="J1" s="95"/>
      <c r="K1" s="95"/>
    </row>
    <row r="2" spans="1:11" s="2" customFormat="1" ht="36" x14ac:dyDescent="0.55000000000000004">
      <c r="A2" s="8" t="s">
        <v>0</v>
      </c>
      <c r="B2" s="17" t="s">
        <v>21</v>
      </c>
      <c r="C2" s="9" t="s">
        <v>19</v>
      </c>
      <c r="D2" s="9" t="s">
        <v>20</v>
      </c>
      <c r="E2" s="9" t="s">
        <v>22</v>
      </c>
      <c r="F2" s="10" t="s">
        <v>18</v>
      </c>
      <c r="G2" s="8" t="s">
        <v>21</v>
      </c>
      <c r="H2" s="8" t="s">
        <v>19</v>
      </c>
      <c r="I2" s="8" t="s">
        <v>20</v>
      </c>
      <c r="J2" s="8" t="s">
        <v>22</v>
      </c>
      <c r="K2" s="8" t="s">
        <v>18</v>
      </c>
    </row>
    <row r="3" spans="1:11" s="5" customFormat="1" x14ac:dyDescent="0.45">
      <c r="A3" s="23" t="s">
        <v>1</v>
      </c>
      <c r="B3" s="18">
        <v>22250865135.700001</v>
      </c>
      <c r="C3" s="21">
        <v>16424020700.299999</v>
      </c>
      <c r="D3" s="11">
        <v>20853476809.099998</v>
      </c>
      <c r="E3" s="11">
        <v>27713171747</v>
      </c>
      <c r="F3" s="25">
        <v>30026461233.700001</v>
      </c>
      <c r="G3" s="5">
        <v>51731380.568499997</v>
      </c>
      <c r="H3" s="5">
        <v>18540667.6138</v>
      </c>
      <c r="I3" s="5">
        <v>62999330.495099999</v>
      </c>
      <c r="J3" s="5">
        <v>14849999.4515</v>
      </c>
      <c r="K3" s="5">
        <v>49264101.500500001</v>
      </c>
    </row>
    <row r="4" spans="1:11" x14ac:dyDescent="0.45">
      <c r="A4" t="s">
        <v>2</v>
      </c>
      <c r="B4" s="26">
        <v>4675.6000000000004</v>
      </c>
      <c r="C4" s="13">
        <v>4650.8</v>
      </c>
      <c r="D4" s="13">
        <v>4251.1000000000004</v>
      </c>
      <c r="E4" s="22">
        <v>3216.5</v>
      </c>
      <c r="F4" s="14">
        <v>3868.9</v>
      </c>
      <c r="G4" s="6">
        <v>217.39006416999999</v>
      </c>
      <c r="H4" s="6">
        <v>294.50494053599999</v>
      </c>
      <c r="I4" s="6">
        <v>101.242728134</v>
      </c>
      <c r="J4" s="6">
        <v>70.031778500900003</v>
      </c>
      <c r="K4" s="6">
        <v>261.57310641599997</v>
      </c>
    </row>
    <row r="5" spans="1:11" x14ac:dyDescent="0.45">
      <c r="A5" t="s">
        <v>3</v>
      </c>
      <c r="B5" s="19">
        <v>711.6</v>
      </c>
      <c r="C5" s="27">
        <v>876.9</v>
      </c>
      <c r="D5" s="13">
        <v>791.6</v>
      </c>
      <c r="E5" s="22">
        <v>704</v>
      </c>
      <c r="F5" s="14">
        <v>754</v>
      </c>
      <c r="G5" s="6">
        <v>18.0344115513</v>
      </c>
      <c r="H5" s="6">
        <v>52.240692951</v>
      </c>
      <c r="I5" s="6">
        <v>38.4452857968</v>
      </c>
      <c r="J5" s="6">
        <v>19.063053270699999</v>
      </c>
      <c r="K5" s="6">
        <v>19.8595065397</v>
      </c>
    </row>
    <row r="6" spans="1:11" s="5" customFormat="1" x14ac:dyDescent="0.45">
      <c r="A6" s="23" t="s">
        <v>4</v>
      </c>
      <c r="B6" s="5">
        <v>3612</v>
      </c>
      <c r="C6" s="23">
        <v>3368.875</v>
      </c>
      <c r="D6" s="28">
        <v>6895</v>
      </c>
      <c r="E6" s="5">
        <v>4091.6</v>
      </c>
      <c r="F6" s="5">
        <v>3397.9</v>
      </c>
      <c r="G6" s="5">
        <v>544.30812352299995</v>
      </c>
      <c r="H6" s="5">
        <v>199.10828555099999</v>
      </c>
      <c r="I6" s="5">
        <v>2009.1219972900001</v>
      </c>
      <c r="J6" s="5">
        <v>862.46381953100001</v>
      </c>
      <c r="K6" s="5">
        <v>395.72375465699997</v>
      </c>
    </row>
    <row r="7" spans="1:11" x14ac:dyDescent="0.45">
      <c r="A7" t="s">
        <v>5</v>
      </c>
      <c r="B7" s="24">
        <v>24539</v>
      </c>
      <c r="C7" s="13">
        <v>28031.3</v>
      </c>
      <c r="D7" s="13">
        <v>36093.4</v>
      </c>
      <c r="E7" s="13">
        <v>49410.3</v>
      </c>
      <c r="F7" s="29">
        <v>80637.5</v>
      </c>
      <c r="G7" s="6">
        <v>442.244954748</v>
      </c>
      <c r="H7" s="6">
        <v>880.09363706399995</v>
      </c>
      <c r="I7" s="6">
        <v>917.25832784399995</v>
      </c>
      <c r="J7" s="6">
        <v>1432.7090458299999</v>
      </c>
      <c r="K7" s="6">
        <v>1884.4538333400001</v>
      </c>
    </row>
    <row r="8" spans="1:11" x14ac:dyDescent="0.45">
      <c r="A8" t="s">
        <v>6</v>
      </c>
      <c r="B8" s="24">
        <v>14441.8</v>
      </c>
      <c r="C8" s="13">
        <v>15745.3</v>
      </c>
      <c r="D8" s="13">
        <v>20254</v>
      </c>
      <c r="E8" s="13">
        <v>34632.300000000003</v>
      </c>
      <c r="F8" s="29">
        <v>43870.400000000001</v>
      </c>
      <c r="G8" s="6">
        <v>464.11438245300002</v>
      </c>
      <c r="H8" s="6">
        <v>407.100982558</v>
      </c>
      <c r="I8" s="6">
        <v>453.83895822199997</v>
      </c>
      <c r="J8" s="6">
        <v>1196.9898119899999</v>
      </c>
      <c r="K8" s="6">
        <v>1415.70994204</v>
      </c>
    </row>
    <row r="9" spans="1:11" x14ac:dyDescent="0.45">
      <c r="A9" t="s">
        <v>7</v>
      </c>
      <c r="B9" s="24">
        <v>8657.2000000000007</v>
      </c>
      <c r="C9" s="13">
        <v>9658.9</v>
      </c>
      <c r="D9" s="13">
        <v>10645.5</v>
      </c>
      <c r="E9" s="13">
        <v>11801.3</v>
      </c>
      <c r="F9" s="29">
        <v>13187.8</v>
      </c>
      <c r="G9" s="6">
        <v>127.623508806</v>
      </c>
      <c r="H9" s="6">
        <v>186.54943044699999</v>
      </c>
      <c r="I9" s="6">
        <v>172.08384584300001</v>
      </c>
      <c r="J9" s="6">
        <v>321.06574093199998</v>
      </c>
      <c r="K9" s="6">
        <v>249.20585867899999</v>
      </c>
    </row>
    <row r="10" spans="1:11" x14ac:dyDescent="0.45">
      <c r="A10" t="s">
        <v>8</v>
      </c>
      <c r="B10" s="24">
        <v>3336.3</v>
      </c>
      <c r="C10" s="13">
        <v>5297.1</v>
      </c>
      <c r="D10" s="13">
        <v>5328.7</v>
      </c>
      <c r="E10" s="13">
        <v>5721.4</v>
      </c>
      <c r="F10" s="29">
        <v>6002.1</v>
      </c>
      <c r="G10" s="6">
        <v>34.644047107699997</v>
      </c>
      <c r="H10" s="6">
        <v>33.049810892000004</v>
      </c>
      <c r="I10" s="6">
        <v>22.383252668000001</v>
      </c>
      <c r="J10" s="6">
        <v>55.034898019300002</v>
      </c>
      <c r="K10" s="6">
        <v>79.073952727800005</v>
      </c>
    </row>
    <row r="11" spans="1:11" x14ac:dyDescent="0.45">
      <c r="A11" t="s">
        <v>9</v>
      </c>
      <c r="B11" s="24">
        <v>26549.5</v>
      </c>
      <c r="C11" s="13">
        <v>30758.400000000001</v>
      </c>
      <c r="D11" s="13">
        <v>36299.4</v>
      </c>
      <c r="E11" s="13">
        <v>51814.6</v>
      </c>
      <c r="F11" s="29">
        <v>62500.5</v>
      </c>
      <c r="G11" s="6">
        <v>632.52039492799997</v>
      </c>
      <c r="H11" s="6">
        <v>691.88585763799995</v>
      </c>
      <c r="I11" s="6">
        <v>608.090322238</v>
      </c>
      <c r="J11" s="6">
        <v>1552.72832137</v>
      </c>
      <c r="K11" s="6">
        <v>1946.65447627</v>
      </c>
    </row>
    <row r="12" spans="1:11" x14ac:dyDescent="0.45">
      <c r="A12" t="s">
        <v>10</v>
      </c>
      <c r="B12" s="24">
        <v>41756.6</v>
      </c>
      <c r="C12" s="13">
        <v>46282.5</v>
      </c>
      <c r="D12" s="13">
        <v>54072.7</v>
      </c>
      <c r="E12" s="13">
        <v>69311.199999999997</v>
      </c>
      <c r="F12" s="29">
        <v>83131.100000000006</v>
      </c>
      <c r="G12" s="6">
        <v>658.819732552</v>
      </c>
      <c r="H12" s="6">
        <v>714.68220210100003</v>
      </c>
      <c r="I12" s="6">
        <v>873.96888388499997</v>
      </c>
      <c r="J12" s="6">
        <v>1994.0588155800001</v>
      </c>
      <c r="K12" s="6">
        <v>2672.0309672600001</v>
      </c>
    </row>
    <row r="13" spans="1:11" x14ac:dyDescent="0.45">
      <c r="A13" t="s">
        <v>11</v>
      </c>
      <c r="B13" s="26">
        <v>1697.9</v>
      </c>
      <c r="C13" s="13">
        <v>1501.4</v>
      </c>
      <c r="D13" s="22">
        <v>1450.9</v>
      </c>
      <c r="E13" s="13">
        <v>1526.7</v>
      </c>
      <c r="F13" s="14">
        <v>1457.3</v>
      </c>
      <c r="G13" s="6">
        <v>39.503037857899997</v>
      </c>
      <c r="H13" s="6">
        <v>32.6655782132</v>
      </c>
      <c r="I13" s="6">
        <v>30.154435826299999</v>
      </c>
      <c r="J13" s="6">
        <v>55.778221556399998</v>
      </c>
      <c r="K13" s="6">
        <v>50.7327310521</v>
      </c>
    </row>
    <row r="14" spans="1:11" x14ac:dyDescent="0.45">
      <c r="A14" t="s">
        <v>12</v>
      </c>
      <c r="B14" s="20">
        <v>0</v>
      </c>
      <c r="C14" s="15">
        <v>0</v>
      </c>
      <c r="D14" s="15">
        <v>0</v>
      </c>
      <c r="E14" s="15">
        <v>0</v>
      </c>
      <c r="F14" s="16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45">
      <c r="A15" t="s">
        <v>13</v>
      </c>
      <c r="B15" s="20">
        <v>0</v>
      </c>
      <c r="C15" s="15">
        <v>0</v>
      </c>
      <c r="D15" s="15">
        <v>0</v>
      </c>
      <c r="E15" s="15">
        <v>0</v>
      </c>
      <c r="F15" s="16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45">
      <c r="A16" t="s">
        <v>14</v>
      </c>
      <c r="B16" s="20">
        <v>0</v>
      </c>
      <c r="C16" s="15">
        <v>0</v>
      </c>
      <c r="D16" s="15">
        <v>0</v>
      </c>
      <c r="E16" s="15">
        <v>0</v>
      </c>
      <c r="F16" s="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45">
      <c r="A17" t="s">
        <v>15</v>
      </c>
      <c r="B17" s="20">
        <v>0</v>
      </c>
      <c r="C17" s="15">
        <v>0</v>
      </c>
      <c r="D17" s="15">
        <v>0</v>
      </c>
      <c r="E17" s="15">
        <v>0</v>
      </c>
      <c r="F17" s="16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45">
      <c r="A18" t="s">
        <v>16</v>
      </c>
      <c r="B18" s="20">
        <v>0</v>
      </c>
      <c r="C18" s="15">
        <v>0</v>
      </c>
      <c r="D18" s="15">
        <v>0</v>
      </c>
      <c r="E18" s="15">
        <v>0</v>
      </c>
      <c r="F18" s="16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s="7" customFormat="1" ht="18" x14ac:dyDescent="0.55000000000000004">
      <c r="B19" s="96" t="s">
        <v>23</v>
      </c>
      <c r="C19" s="97"/>
      <c r="D19" s="97"/>
      <c r="E19" s="97"/>
      <c r="F19" s="98"/>
      <c r="G19" s="95" t="s">
        <v>24</v>
      </c>
      <c r="H19" s="95"/>
      <c r="I19" s="95"/>
      <c r="J19" s="95"/>
      <c r="K19" s="95"/>
    </row>
    <row r="20" spans="1:11" s="8" customFormat="1" ht="36" x14ac:dyDescent="0.55000000000000004">
      <c r="A20" s="8" t="s">
        <v>17</v>
      </c>
      <c r="B20" s="17" t="s">
        <v>21</v>
      </c>
      <c r="C20" s="9" t="s">
        <v>19</v>
      </c>
      <c r="D20" s="9" t="s">
        <v>20</v>
      </c>
      <c r="E20" s="9" t="s">
        <v>22</v>
      </c>
      <c r="F20" s="10" t="s">
        <v>18</v>
      </c>
      <c r="G20" s="8" t="s">
        <v>21</v>
      </c>
      <c r="H20" s="8" t="s">
        <v>19</v>
      </c>
      <c r="I20" s="8" t="s">
        <v>20</v>
      </c>
      <c r="J20" s="8" t="s">
        <v>22</v>
      </c>
      <c r="K20" s="8" t="s">
        <v>18</v>
      </c>
    </row>
    <row r="21" spans="1:11" s="5" customFormat="1" x14ac:dyDescent="0.45">
      <c r="A21" s="5" t="s">
        <v>1</v>
      </c>
      <c r="B21" s="32">
        <v>9963764480</v>
      </c>
      <c r="C21" s="21">
        <v>5587087016.3999996</v>
      </c>
      <c r="D21" s="11">
        <v>6202712387.1000004</v>
      </c>
      <c r="E21" s="11">
        <v>8361188963.1999998</v>
      </c>
      <c r="F21" s="12">
        <v>8681829853.8999996</v>
      </c>
      <c r="G21" s="5">
        <v>25373340.352400001</v>
      </c>
      <c r="H21" s="5">
        <v>58613099.754199997</v>
      </c>
      <c r="I21" s="5">
        <v>1458982.4619199999</v>
      </c>
      <c r="J21" s="5">
        <v>11318110.3991</v>
      </c>
      <c r="K21" s="5">
        <v>130724657.544</v>
      </c>
    </row>
    <row r="22" spans="1:11" x14ac:dyDescent="0.45">
      <c r="A22" t="s">
        <v>2</v>
      </c>
      <c r="B22" s="26">
        <v>1286186.6000000001</v>
      </c>
      <c r="C22" s="13">
        <v>910546.3</v>
      </c>
      <c r="D22" s="13">
        <v>877856.2</v>
      </c>
      <c r="E22" s="22">
        <v>683153.1</v>
      </c>
      <c r="F22" s="14">
        <v>698399.1</v>
      </c>
      <c r="G22" s="6">
        <v>48568.216885499998</v>
      </c>
      <c r="H22" s="6">
        <v>27587.6475947</v>
      </c>
      <c r="I22" s="6">
        <v>18948.499776000001</v>
      </c>
      <c r="J22" s="6">
        <v>5809.5716270700004</v>
      </c>
      <c r="K22" s="6">
        <v>11380.7694156</v>
      </c>
    </row>
    <row r="23" spans="1:11" x14ac:dyDescent="0.45">
      <c r="A23" t="s">
        <v>3</v>
      </c>
      <c r="B23" s="24">
        <v>458763.7</v>
      </c>
      <c r="C23" s="27">
        <v>596879.5</v>
      </c>
      <c r="D23" s="13">
        <v>594287.80000000005</v>
      </c>
      <c r="E23" s="13">
        <v>509560.4</v>
      </c>
      <c r="F23" s="14">
        <v>492039.2</v>
      </c>
      <c r="G23" s="6">
        <v>10742.7979321</v>
      </c>
      <c r="H23" s="6">
        <v>9162.7956241499996</v>
      </c>
      <c r="I23" s="6">
        <v>8743.9693137600007</v>
      </c>
      <c r="J23" s="6">
        <v>1224.5736564199999</v>
      </c>
      <c r="K23" s="6">
        <v>8904.4812628199998</v>
      </c>
    </row>
    <row r="24" spans="1:11" x14ac:dyDescent="0.45">
      <c r="A24" t="s">
        <v>4</v>
      </c>
      <c r="B24" s="26">
        <v>1751449.4</v>
      </c>
      <c r="C24" s="13">
        <v>432383.8</v>
      </c>
      <c r="D24" s="13">
        <v>786791.2</v>
      </c>
      <c r="E24" s="13">
        <v>474396.9</v>
      </c>
      <c r="F24" s="30">
        <v>409051.8</v>
      </c>
      <c r="G24" s="6">
        <v>195351.28999300001</v>
      </c>
      <c r="H24" s="6">
        <v>31252.502472</v>
      </c>
      <c r="I24" s="6">
        <v>46179.630907600003</v>
      </c>
      <c r="J24" s="6">
        <v>72143.940699800005</v>
      </c>
      <c r="K24" s="6">
        <v>11110.7142597</v>
      </c>
    </row>
    <row r="25" spans="1:11" x14ac:dyDescent="0.45">
      <c r="A25" t="s">
        <v>5</v>
      </c>
      <c r="B25" s="26">
        <v>39231647.100000001</v>
      </c>
      <c r="C25" s="22">
        <v>15688152.1</v>
      </c>
      <c r="D25" s="13">
        <v>21842286.199999999</v>
      </c>
      <c r="E25" s="13">
        <v>28337128.199999999</v>
      </c>
      <c r="F25" s="14">
        <v>32977526.100000001</v>
      </c>
      <c r="G25" s="6">
        <v>752759.04360500001</v>
      </c>
      <c r="H25" s="6">
        <v>276349.05602399999</v>
      </c>
      <c r="I25" s="6">
        <v>183507.78575899999</v>
      </c>
      <c r="J25" s="6">
        <v>354962.69724800001</v>
      </c>
      <c r="K25" s="6">
        <v>700756.59256500006</v>
      </c>
    </row>
    <row r="26" spans="1:11" x14ac:dyDescent="0.45">
      <c r="A26" t="s">
        <v>6</v>
      </c>
      <c r="B26" s="19">
        <v>44655583.799999997</v>
      </c>
      <c r="C26" s="22">
        <v>20875857.100000001</v>
      </c>
      <c r="D26" s="13">
        <v>28515373.300000001</v>
      </c>
      <c r="E26" s="13">
        <v>46221193.5</v>
      </c>
      <c r="F26" s="29">
        <v>53443035.799999997</v>
      </c>
      <c r="G26" s="6">
        <v>1328711.3995399999</v>
      </c>
      <c r="H26" s="6">
        <v>481381.43439100002</v>
      </c>
      <c r="I26" s="6">
        <v>232498.29204100001</v>
      </c>
      <c r="J26" s="6">
        <v>554132.41576</v>
      </c>
      <c r="K26" s="6">
        <v>1245268.37665</v>
      </c>
    </row>
    <row r="27" spans="1:11" x14ac:dyDescent="0.45">
      <c r="A27" t="s">
        <v>7</v>
      </c>
      <c r="B27" s="26">
        <v>33309665.800000001</v>
      </c>
      <c r="C27" s="22">
        <v>13871591</v>
      </c>
      <c r="D27" s="13">
        <v>15386031.9</v>
      </c>
      <c r="E27" s="13">
        <v>16464343.300000001</v>
      </c>
      <c r="F27" s="14">
        <v>15762512.699999999</v>
      </c>
      <c r="G27" s="6">
        <v>1202763.6007900001</v>
      </c>
      <c r="H27" s="6">
        <v>265555.08189799997</v>
      </c>
      <c r="I27" s="6">
        <v>207732.22425100001</v>
      </c>
      <c r="J27" s="6">
        <v>359531.59232</v>
      </c>
      <c r="K27" s="6">
        <v>263762.69109400001</v>
      </c>
    </row>
    <row r="28" spans="1:11" x14ac:dyDescent="0.45">
      <c r="A28" t="s">
        <v>8</v>
      </c>
      <c r="B28" s="24">
        <v>13293012.9</v>
      </c>
      <c r="C28" s="27">
        <v>34726230.700000003</v>
      </c>
      <c r="D28" s="13">
        <v>30534465.5</v>
      </c>
      <c r="E28" s="13">
        <v>32250990.800000001</v>
      </c>
      <c r="F28" s="14">
        <v>30007966.800000001</v>
      </c>
      <c r="G28" s="6">
        <v>271213.432248</v>
      </c>
      <c r="H28" s="6">
        <v>619600.31486599997</v>
      </c>
      <c r="I28" s="6">
        <v>110660.76859599999</v>
      </c>
      <c r="J28" s="6">
        <v>368422.98381100001</v>
      </c>
      <c r="K28" s="6">
        <v>576726.04148300004</v>
      </c>
    </row>
    <row r="29" spans="1:11" x14ac:dyDescent="0.45">
      <c r="A29" t="s">
        <v>9</v>
      </c>
      <c r="B29" s="19">
        <v>91830195.099999994</v>
      </c>
      <c r="C29" s="22">
        <v>69880052.099999994</v>
      </c>
      <c r="D29" s="13">
        <v>75087832.700000003</v>
      </c>
      <c r="E29" s="31">
        <v>94117210.299999997</v>
      </c>
      <c r="F29" s="29">
        <v>100137007.2</v>
      </c>
      <c r="G29" s="6">
        <v>1068957.91992</v>
      </c>
      <c r="H29" s="6">
        <v>1326087.8069</v>
      </c>
      <c r="I29" s="6">
        <v>496271.22301999998</v>
      </c>
      <c r="J29" s="6">
        <v>1279633.06611</v>
      </c>
      <c r="K29" s="6">
        <v>1486545.81752</v>
      </c>
    </row>
    <row r="30" spans="1:11" x14ac:dyDescent="0.45">
      <c r="A30" t="s">
        <v>10</v>
      </c>
      <c r="B30" s="26">
        <v>165250361</v>
      </c>
      <c r="C30" s="22">
        <v>95696715.799999997</v>
      </c>
      <c r="D30" s="13">
        <v>99545794.400000006</v>
      </c>
      <c r="E30" s="13">
        <v>121727461.59999999</v>
      </c>
      <c r="F30" s="14">
        <v>129432195.8</v>
      </c>
      <c r="G30" s="6">
        <v>4735593.6736000003</v>
      </c>
      <c r="H30" s="6">
        <v>1603767.19841</v>
      </c>
      <c r="I30" s="6">
        <v>1099264.67457</v>
      </c>
      <c r="J30" s="6">
        <v>1802739.22379</v>
      </c>
      <c r="K30" s="6">
        <v>2052159.6529300001</v>
      </c>
    </row>
    <row r="31" spans="1:11" x14ac:dyDescent="0.45">
      <c r="A31" t="s">
        <v>11</v>
      </c>
      <c r="B31" s="26">
        <v>10362682.199999999</v>
      </c>
      <c r="C31" s="13">
        <v>2702480.5</v>
      </c>
      <c r="D31" s="13">
        <v>2565054.7000000002</v>
      </c>
      <c r="E31" s="13">
        <v>2355399.5</v>
      </c>
      <c r="F31" s="30">
        <v>2254241.9</v>
      </c>
      <c r="G31" s="6">
        <v>119948.506278</v>
      </c>
      <c r="H31" s="6">
        <v>41044.581769700002</v>
      </c>
      <c r="I31" s="6">
        <v>15159.6141577</v>
      </c>
      <c r="J31" s="6">
        <v>30329.509334099999</v>
      </c>
      <c r="K31" s="6">
        <v>34777.458999900002</v>
      </c>
    </row>
    <row r="32" spans="1:11" x14ac:dyDescent="0.45">
      <c r="A32" t="s">
        <v>12</v>
      </c>
      <c r="B32" s="20">
        <v>0</v>
      </c>
      <c r="C32" s="15">
        <v>0</v>
      </c>
      <c r="D32" s="15">
        <v>0</v>
      </c>
      <c r="E32" s="15">
        <v>0</v>
      </c>
      <c r="F32" s="16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45">
      <c r="A33" t="s">
        <v>13</v>
      </c>
      <c r="B33" s="20">
        <v>0</v>
      </c>
      <c r="C33" s="15">
        <v>0</v>
      </c>
      <c r="D33" s="15">
        <v>0</v>
      </c>
      <c r="E33" s="15">
        <v>0</v>
      </c>
      <c r="F33" s="16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45">
      <c r="A34" t="s">
        <v>14</v>
      </c>
      <c r="B34" s="20">
        <v>0</v>
      </c>
      <c r="C34" s="15">
        <v>0</v>
      </c>
      <c r="D34" s="15">
        <v>0</v>
      </c>
      <c r="E34" s="15">
        <v>0</v>
      </c>
      <c r="F34" s="16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45">
      <c r="A35" t="s">
        <v>15</v>
      </c>
      <c r="B35" s="20">
        <v>0</v>
      </c>
      <c r="C35" s="15">
        <v>0</v>
      </c>
      <c r="D35" s="15">
        <v>0</v>
      </c>
      <c r="E35" s="15">
        <v>0</v>
      </c>
      <c r="F35" s="16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45">
      <c r="A36" t="s">
        <v>16</v>
      </c>
      <c r="B36" s="20">
        <v>0</v>
      </c>
      <c r="C36" s="15">
        <v>0</v>
      </c>
      <c r="D36" s="15">
        <v>0</v>
      </c>
      <c r="E36" s="15">
        <v>0</v>
      </c>
      <c r="F36" s="1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s="3" customFormat="1" x14ac:dyDescent="0.45">
      <c r="B37" s="4"/>
      <c r="C37" s="4"/>
      <c r="D37" s="4"/>
      <c r="E37" s="4"/>
      <c r="F37" s="4"/>
    </row>
    <row r="54" spans="2:6" s="3" customFormat="1" x14ac:dyDescent="0.45">
      <c r="B54" s="4"/>
      <c r="C54" s="4"/>
      <c r="D54" s="4"/>
      <c r="E54" s="4"/>
      <c r="F54" s="4"/>
    </row>
    <row r="71" spans="2:6" s="3" customFormat="1" x14ac:dyDescent="0.45">
      <c r="B71" s="4"/>
      <c r="C71" s="4"/>
      <c r="D71" s="4"/>
      <c r="E71" s="4"/>
      <c r="F71" s="4"/>
    </row>
    <row r="88" spans="2:6" s="3" customFormat="1" x14ac:dyDescent="0.45">
      <c r="B88" s="4"/>
      <c r="C88" s="4"/>
      <c r="D88" s="4"/>
      <c r="E88" s="4"/>
      <c r="F88" s="4"/>
    </row>
    <row r="105" spans="2:6" s="3" customFormat="1" x14ac:dyDescent="0.45">
      <c r="B105" s="4"/>
      <c r="C105" s="4"/>
      <c r="D105" s="4"/>
      <c r="E105" s="4"/>
      <c r="F105" s="4"/>
    </row>
  </sheetData>
  <mergeCells count="4">
    <mergeCell ref="B1:F1"/>
    <mergeCell ref="G1:K1"/>
    <mergeCell ref="B19:F19"/>
    <mergeCell ref="G19:K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opLeftCell="A94" zoomScaleNormal="100" workbookViewId="0">
      <selection activeCell="H195" sqref="H195"/>
    </sheetView>
  </sheetViews>
  <sheetFormatPr defaultRowHeight="14.25" x14ac:dyDescent="0.45"/>
  <cols>
    <col min="1" max="1" width="30" customWidth="1"/>
    <col min="2" max="2" width="20.1328125" customWidth="1"/>
    <col min="3" max="3" width="14.53125" customWidth="1"/>
    <col min="4" max="4" width="16.86328125" customWidth="1"/>
    <col min="5" max="5" width="11.86328125" customWidth="1"/>
    <col min="6" max="6" width="9.19921875" bestFit="1" customWidth="1"/>
    <col min="7" max="7" width="11" customWidth="1"/>
    <col min="8" max="9" width="9.1328125" bestFit="1" customWidth="1"/>
    <col min="10" max="10" width="9.19921875" bestFit="1" customWidth="1"/>
    <col min="11" max="11" width="10" customWidth="1"/>
    <col min="12" max="12" width="12.46484375" customWidth="1"/>
    <col min="13" max="13" width="10.06640625" customWidth="1"/>
    <col min="14" max="14" width="9.86328125" bestFit="1" customWidth="1"/>
    <col min="15" max="15" width="9.1328125" bestFit="1" customWidth="1"/>
    <col min="16" max="16" width="9.19921875" bestFit="1" customWidth="1"/>
    <col min="17" max="18" width="19.46484375" bestFit="1" customWidth="1"/>
    <col min="19" max="19" width="9.19921875" bestFit="1" customWidth="1"/>
  </cols>
  <sheetData>
    <row r="1" spans="1:19" ht="42.75" x14ac:dyDescent="0.45">
      <c r="A1" t="s">
        <v>66</v>
      </c>
      <c r="B1" s="58"/>
      <c r="C1" s="51"/>
      <c r="D1" s="56" t="s">
        <v>67</v>
      </c>
      <c r="E1" s="54" t="s">
        <v>68</v>
      </c>
    </row>
    <row r="2" spans="1:19" x14ac:dyDescent="0.45">
      <c r="A2" s="35"/>
      <c r="B2" s="58"/>
      <c r="C2" s="51"/>
      <c r="D2" s="55"/>
      <c r="E2" s="54"/>
    </row>
    <row r="3" spans="1:19" x14ac:dyDescent="0.45">
      <c r="B3" s="58"/>
      <c r="C3" s="51"/>
      <c r="D3" s="55"/>
      <c r="E3" s="54"/>
    </row>
    <row r="4" spans="1:19" ht="42" x14ac:dyDescent="0.65">
      <c r="A4" s="49" t="s">
        <v>70</v>
      </c>
      <c r="B4" s="61" t="s">
        <v>71</v>
      </c>
      <c r="C4" s="52" t="s">
        <v>72</v>
      </c>
      <c r="D4" s="55" t="s">
        <v>73</v>
      </c>
      <c r="E4" s="54" t="s">
        <v>74</v>
      </c>
    </row>
    <row r="5" spans="1:19" s="63" customFormat="1" x14ac:dyDescent="0.45">
      <c r="A5" s="63" t="s">
        <v>21</v>
      </c>
      <c r="B5" s="60">
        <v>40509.25</v>
      </c>
      <c r="C5" s="60">
        <v>894.28666964199999</v>
      </c>
      <c r="D5" s="60">
        <v>83306.11</v>
      </c>
      <c r="E5" s="60">
        <v>2103.0233992799999</v>
      </c>
    </row>
    <row r="6" spans="1:19" x14ac:dyDescent="0.45">
      <c r="A6" t="s">
        <v>69</v>
      </c>
      <c r="B6" s="1">
        <v>208666.61</v>
      </c>
      <c r="C6" s="1">
        <v>1463.8371282000001</v>
      </c>
      <c r="D6" s="1">
        <v>260471.28</v>
      </c>
      <c r="E6" s="1">
        <v>2280.9021551999999</v>
      </c>
    </row>
    <row r="7" spans="1:19" ht="28.5" x14ac:dyDescent="0.45">
      <c r="A7" s="2" t="s">
        <v>75</v>
      </c>
      <c r="B7" s="1">
        <v>221351.1</v>
      </c>
      <c r="C7" s="1">
        <v>2203.4029885599998</v>
      </c>
      <c r="D7" s="1">
        <v>275386.8</v>
      </c>
      <c r="E7" s="1">
        <v>4410.19261938</v>
      </c>
    </row>
    <row r="8" spans="1:19" x14ac:dyDescent="0.45">
      <c r="A8" s="2" t="s">
        <v>105</v>
      </c>
      <c r="B8" s="1">
        <v>115275.24</v>
      </c>
      <c r="C8" s="1">
        <v>1060.21091411</v>
      </c>
      <c r="D8" s="1">
        <v>162716.32</v>
      </c>
      <c r="E8" s="1">
        <v>2175.28182487</v>
      </c>
      <c r="F8" s="48">
        <f>(B8-B6)/B6</f>
        <v>-0.44756259758089706</v>
      </c>
      <c r="G8" s="48">
        <f>(D8-D6)/D6</f>
        <v>-0.37530034021409192</v>
      </c>
    </row>
    <row r="9" spans="1:19" ht="28.5" x14ac:dyDescent="0.45">
      <c r="A9" s="2" t="s">
        <v>106</v>
      </c>
      <c r="B9" s="1">
        <v>119154.36</v>
      </c>
      <c r="C9" s="1">
        <v>1415.38029886</v>
      </c>
      <c r="D9" s="1">
        <v>166444.78</v>
      </c>
      <c r="E9" s="1">
        <v>4419.3134208399997</v>
      </c>
    </row>
    <row r="10" spans="1:19" s="63" customFormat="1" x14ac:dyDescent="0.45">
      <c r="A10" s="77" t="s">
        <v>151</v>
      </c>
      <c r="B10" s="60">
        <v>97150.04</v>
      </c>
      <c r="C10" s="60">
        <v>930.76208474600003</v>
      </c>
      <c r="D10" s="60">
        <v>138407.04999999999</v>
      </c>
      <c r="E10" s="60">
        <v>2065.02738662</v>
      </c>
    </row>
    <row r="11" spans="1:19" ht="28.5" x14ac:dyDescent="0.45">
      <c r="A11" s="2" t="s">
        <v>152</v>
      </c>
      <c r="B11" s="1">
        <v>99981.1</v>
      </c>
      <c r="C11" s="1">
        <v>983.44799049100004</v>
      </c>
      <c r="D11" s="1">
        <v>139943.54999999999</v>
      </c>
      <c r="E11" s="1">
        <v>4586.3206743000001</v>
      </c>
    </row>
    <row r="12" spans="1:19" s="83" customFormat="1" ht="28.5" x14ac:dyDescent="0.45">
      <c r="A12" s="2" t="s">
        <v>191</v>
      </c>
      <c r="B12" s="1">
        <v>83844.740000000005</v>
      </c>
      <c r="C12" s="1">
        <v>4243.8042712200004</v>
      </c>
      <c r="D12" s="1">
        <v>128946.18</v>
      </c>
      <c r="E12" s="1">
        <v>2257.2763383299998</v>
      </c>
    </row>
    <row r="14" spans="1:19" ht="25.5" x14ac:dyDescent="0.75">
      <c r="A14" s="66" t="s">
        <v>107</v>
      </c>
    </row>
    <row r="15" spans="1:19" ht="21" x14ac:dyDescent="0.65">
      <c r="A15" s="57" t="s">
        <v>79</v>
      </c>
      <c r="E15" s="99" t="s">
        <v>97</v>
      </c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1:19" ht="85.5" x14ac:dyDescent="0.45">
      <c r="A16" t="s">
        <v>76</v>
      </c>
      <c r="B16" s="2" t="s">
        <v>77</v>
      </c>
      <c r="C16" s="2" t="s">
        <v>78</v>
      </c>
      <c r="D16" s="2" t="s">
        <v>81</v>
      </c>
      <c r="E16" s="56" t="s">
        <v>82</v>
      </c>
      <c r="F16" s="54" t="s">
        <v>83</v>
      </c>
      <c r="G16" s="62" t="s">
        <v>84</v>
      </c>
      <c r="H16" s="56" t="s">
        <v>85</v>
      </c>
      <c r="I16" s="54" t="s">
        <v>86</v>
      </c>
      <c r="J16" s="62" t="s">
        <v>87</v>
      </c>
      <c r="K16" s="56" t="s">
        <v>88</v>
      </c>
      <c r="L16" s="54" t="s">
        <v>89</v>
      </c>
      <c r="M16" s="62" t="s">
        <v>90</v>
      </c>
      <c r="N16" s="56" t="s">
        <v>91</v>
      </c>
      <c r="O16" s="54" t="s">
        <v>92</v>
      </c>
      <c r="P16" s="62" t="s">
        <v>93</v>
      </c>
      <c r="Q16" s="56" t="s">
        <v>94</v>
      </c>
      <c r="R16" s="54" t="s">
        <v>95</v>
      </c>
      <c r="S16" s="62" t="s">
        <v>96</v>
      </c>
    </row>
    <row r="17" spans="1:19" x14ac:dyDescent="0.45">
      <c r="A17" s="35" t="s">
        <v>49</v>
      </c>
      <c r="B17" s="59">
        <v>263</v>
      </c>
      <c r="C17" s="53">
        <v>0</v>
      </c>
      <c r="D17" s="50">
        <v>141837.68</v>
      </c>
      <c r="E17" s="1" t="s">
        <v>65</v>
      </c>
      <c r="F17" s="1" t="s">
        <v>65</v>
      </c>
      <c r="G17" s="1">
        <v>0</v>
      </c>
      <c r="H17" s="1" t="s">
        <v>65</v>
      </c>
      <c r="I17" s="1" t="s">
        <v>65</v>
      </c>
      <c r="J17" s="1">
        <v>0</v>
      </c>
      <c r="K17" s="1" t="s">
        <v>65</v>
      </c>
      <c r="L17" s="1" t="s">
        <v>65</v>
      </c>
      <c r="M17" s="1">
        <v>0</v>
      </c>
      <c r="N17" s="1" t="s">
        <v>65</v>
      </c>
      <c r="O17" s="1" t="s">
        <v>65</v>
      </c>
      <c r="P17" s="1">
        <v>0</v>
      </c>
      <c r="Q17" s="1">
        <v>141837.68</v>
      </c>
      <c r="R17" s="1">
        <v>235.782097709</v>
      </c>
      <c r="S17" s="1">
        <v>100</v>
      </c>
    </row>
    <row r="18" spans="1:19" x14ac:dyDescent="0.45">
      <c r="A18" s="65" t="s">
        <v>48</v>
      </c>
      <c r="B18" s="59">
        <v>1</v>
      </c>
      <c r="C18" s="53">
        <v>0</v>
      </c>
      <c r="D18" s="1">
        <v>6.62</v>
      </c>
      <c r="E18" s="1">
        <v>24.518518518499999</v>
      </c>
      <c r="F18" s="1">
        <v>7.0730074821300004</v>
      </c>
      <c r="G18" s="1">
        <v>27</v>
      </c>
      <c r="H18" s="1" t="s">
        <v>65</v>
      </c>
      <c r="I18" s="1" t="s">
        <v>65</v>
      </c>
      <c r="J18" s="1">
        <v>0</v>
      </c>
      <c r="K18" s="1" t="s">
        <v>65</v>
      </c>
      <c r="L18" s="1" t="s">
        <v>65</v>
      </c>
      <c r="M18" s="1">
        <v>0</v>
      </c>
      <c r="N18" s="1" t="s">
        <v>65</v>
      </c>
      <c r="O18" s="1" t="s">
        <v>65</v>
      </c>
      <c r="P18" s="1">
        <v>0</v>
      </c>
      <c r="Q18" s="1" t="s">
        <v>65</v>
      </c>
      <c r="R18" s="1" t="s">
        <v>65</v>
      </c>
      <c r="S18" s="1">
        <v>0</v>
      </c>
    </row>
    <row r="19" spans="1:19" x14ac:dyDescent="0.45">
      <c r="A19" t="s">
        <v>50</v>
      </c>
      <c r="B19" s="59">
        <v>6</v>
      </c>
      <c r="C19" s="53">
        <v>0</v>
      </c>
      <c r="D19" s="1">
        <v>3475.47</v>
      </c>
      <c r="E19" s="1" t="s">
        <v>65</v>
      </c>
      <c r="F19" s="1" t="s">
        <v>65</v>
      </c>
      <c r="G19" s="1">
        <v>0</v>
      </c>
      <c r="H19" s="1" t="s">
        <v>65</v>
      </c>
      <c r="I19" s="1" t="s">
        <v>65</v>
      </c>
      <c r="J19" s="1">
        <v>0</v>
      </c>
      <c r="K19" s="1">
        <v>3475.47</v>
      </c>
      <c r="L19" s="1">
        <v>26.031309993899999</v>
      </c>
      <c r="M19" s="1">
        <v>100</v>
      </c>
      <c r="N19" s="1" t="s">
        <v>65</v>
      </c>
      <c r="O19" s="1" t="s">
        <v>65</v>
      </c>
      <c r="P19" s="1">
        <v>0</v>
      </c>
      <c r="Q19" s="1" t="s">
        <v>65</v>
      </c>
      <c r="R19" s="1" t="s">
        <v>65</v>
      </c>
      <c r="S19" s="1">
        <v>0</v>
      </c>
    </row>
    <row r="20" spans="1:19" x14ac:dyDescent="0.45">
      <c r="A20" t="s">
        <v>51</v>
      </c>
      <c r="B20" s="59">
        <v>1</v>
      </c>
      <c r="C20" s="53">
        <v>0</v>
      </c>
      <c r="D20" s="1">
        <v>3231.22</v>
      </c>
      <c r="E20" s="1" t="s">
        <v>65</v>
      </c>
      <c r="F20" s="1" t="s">
        <v>65</v>
      </c>
      <c r="G20" s="1">
        <v>0</v>
      </c>
      <c r="H20" s="1" t="s">
        <v>65</v>
      </c>
      <c r="I20" s="1" t="s">
        <v>65</v>
      </c>
      <c r="J20" s="1">
        <v>0</v>
      </c>
      <c r="K20" s="1">
        <v>3231.22</v>
      </c>
      <c r="L20" s="1">
        <v>67.545329964399997</v>
      </c>
      <c r="M20" s="1">
        <v>100</v>
      </c>
      <c r="N20" s="1" t="s">
        <v>65</v>
      </c>
      <c r="O20" s="1" t="s">
        <v>65</v>
      </c>
      <c r="P20" s="1">
        <v>0</v>
      </c>
      <c r="Q20" s="1" t="s">
        <v>65</v>
      </c>
      <c r="R20" s="1" t="s">
        <v>65</v>
      </c>
      <c r="S20" s="1">
        <v>0</v>
      </c>
    </row>
    <row r="21" spans="1:19" x14ac:dyDescent="0.45">
      <c r="A21" t="s">
        <v>54</v>
      </c>
      <c r="B21" s="59">
        <v>3</v>
      </c>
      <c r="C21" s="53">
        <v>0</v>
      </c>
      <c r="D21" s="1">
        <v>3183.2</v>
      </c>
      <c r="E21" s="1" t="s">
        <v>65</v>
      </c>
      <c r="F21" s="1" t="s">
        <v>65</v>
      </c>
      <c r="G21" s="1">
        <v>0</v>
      </c>
      <c r="H21" s="1" t="s">
        <v>65</v>
      </c>
      <c r="I21" s="1" t="s">
        <v>65</v>
      </c>
      <c r="J21" s="1">
        <v>0</v>
      </c>
      <c r="K21" s="1">
        <v>3183.2</v>
      </c>
      <c r="L21" s="1">
        <v>29.743234524799998</v>
      </c>
      <c r="M21" s="1">
        <v>100</v>
      </c>
      <c r="N21" s="1" t="s">
        <v>65</v>
      </c>
      <c r="O21" s="1" t="s">
        <v>65</v>
      </c>
      <c r="P21" s="1">
        <v>0</v>
      </c>
      <c r="Q21" s="1" t="s">
        <v>65</v>
      </c>
      <c r="R21" s="1" t="s">
        <v>65</v>
      </c>
      <c r="S21" s="1">
        <v>0</v>
      </c>
    </row>
    <row r="22" spans="1:19" x14ac:dyDescent="0.45">
      <c r="A22" t="s">
        <v>55</v>
      </c>
      <c r="B22" s="59">
        <v>6</v>
      </c>
      <c r="C22" s="53">
        <v>0</v>
      </c>
      <c r="D22" s="1">
        <v>3185.18</v>
      </c>
      <c r="E22" s="1" t="s">
        <v>65</v>
      </c>
      <c r="F22" s="1" t="s">
        <v>65</v>
      </c>
      <c r="G22" s="1">
        <v>0</v>
      </c>
      <c r="H22" s="1" t="s">
        <v>65</v>
      </c>
      <c r="I22" s="1" t="s">
        <v>65</v>
      </c>
      <c r="J22" s="1">
        <v>0</v>
      </c>
      <c r="K22" s="1">
        <v>3185.18</v>
      </c>
      <c r="L22" s="1">
        <v>49.615195253099998</v>
      </c>
      <c r="M22" s="1">
        <v>100</v>
      </c>
      <c r="N22" s="1" t="s">
        <v>65</v>
      </c>
      <c r="O22" s="1" t="s">
        <v>65</v>
      </c>
      <c r="P22" s="1">
        <v>0</v>
      </c>
      <c r="Q22" s="1" t="s">
        <v>65</v>
      </c>
      <c r="R22" s="1" t="s">
        <v>65</v>
      </c>
      <c r="S22" s="1">
        <v>0</v>
      </c>
    </row>
    <row r="23" spans="1:19" x14ac:dyDescent="0.45">
      <c r="A23" s="63" t="s">
        <v>56</v>
      </c>
      <c r="B23" s="59">
        <v>2</v>
      </c>
      <c r="C23" s="53">
        <v>0</v>
      </c>
      <c r="D23" s="1">
        <v>33870.44</v>
      </c>
      <c r="E23" s="1" t="s">
        <v>65</v>
      </c>
      <c r="F23" s="1" t="s">
        <v>65</v>
      </c>
      <c r="G23" s="1">
        <v>0</v>
      </c>
      <c r="H23" s="1" t="s">
        <v>65</v>
      </c>
      <c r="I23" s="1" t="s">
        <v>65</v>
      </c>
      <c r="J23" s="1">
        <v>0</v>
      </c>
      <c r="K23" s="1" t="s">
        <v>65</v>
      </c>
      <c r="L23" s="1" t="s">
        <v>65</v>
      </c>
      <c r="M23" s="1">
        <v>0</v>
      </c>
      <c r="N23" s="1" t="s">
        <v>65</v>
      </c>
      <c r="O23" s="1" t="s">
        <v>65</v>
      </c>
      <c r="P23" s="1">
        <v>0</v>
      </c>
      <c r="Q23" s="60">
        <v>3387044</v>
      </c>
      <c r="R23" s="1">
        <v>0</v>
      </c>
      <c r="S23" s="1">
        <v>1</v>
      </c>
    </row>
    <row r="24" spans="1:19" x14ac:dyDescent="0.45">
      <c r="A24" t="s">
        <v>59</v>
      </c>
      <c r="B24" s="59">
        <v>6</v>
      </c>
      <c r="C24" s="53">
        <v>0</v>
      </c>
      <c r="D24" s="1">
        <v>6478.45</v>
      </c>
      <c r="E24" s="1" t="s">
        <v>65</v>
      </c>
      <c r="F24" s="1" t="s">
        <v>65</v>
      </c>
      <c r="G24" s="1">
        <v>0</v>
      </c>
      <c r="H24" s="1" t="s">
        <v>65</v>
      </c>
      <c r="I24" s="1" t="s">
        <v>65</v>
      </c>
      <c r="J24" s="1">
        <v>0</v>
      </c>
      <c r="K24" s="1">
        <v>6478.45</v>
      </c>
      <c r="L24" s="1">
        <v>84.4743008258</v>
      </c>
      <c r="M24" s="1">
        <v>100</v>
      </c>
      <c r="N24" s="1" t="s">
        <v>65</v>
      </c>
      <c r="O24" s="1" t="s">
        <v>65</v>
      </c>
      <c r="P24" s="1">
        <v>0</v>
      </c>
      <c r="Q24" s="1" t="s">
        <v>65</v>
      </c>
      <c r="R24" s="1" t="s">
        <v>65</v>
      </c>
      <c r="S24" s="1">
        <v>0</v>
      </c>
    </row>
    <row r="25" spans="1:19" x14ac:dyDescent="0.45">
      <c r="A25" t="s">
        <v>57</v>
      </c>
      <c r="B25" s="59">
        <v>3</v>
      </c>
      <c r="C25" s="53">
        <v>0</v>
      </c>
      <c r="D25" s="1">
        <v>1678.69</v>
      </c>
      <c r="E25" s="1" t="s">
        <v>65</v>
      </c>
      <c r="F25" s="1" t="s">
        <v>65</v>
      </c>
      <c r="G25" s="1">
        <v>0</v>
      </c>
      <c r="H25" s="1" t="s">
        <v>65</v>
      </c>
      <c r="I25" s="1" t="s">
        <v>65</v>
      </c>
      <c r="J25" s="1">
        <v>0</v>
      </c>
      <c r="K25" s="1">
        <v>1678.69</v>
      </c>
      <c r="L25" s="1">
        <v>44.719055222599998</v>
      </c>
      <c r="M25" s="1">
        <v>100</v>
      </c>
      <c r="N25" s="1" t="s">
        <v>65</v>
      </c>
      <c r="O25" s="1" t="s">
        <v>65</v>
      </c>
      <c r="P25" s="1">
        <v>0</v>
      </c>
      <c r="Q25" s="1" t="s">
        <v>65</v>
      </c>
      <c r="R25" s="1" t="s">
        <v>65</v>
      </c>
      <c r="S25" s="1">
        <v>0</v>
      </c>
    </row>
    <row r="26" spans="1:19" x14ac:dyDescent="0.45">
      <c r="A26" t="s">
        <v>61</v>
      </c>
      <c r="B26" s="59">
        <v>7.02</v>
      </c>
      <c r="C26" s="53">
        <v>0.19899748742100001</v>
      </c>
      <c r="D26" s="1">
        <v>5562.16</v>
      </c>
      <c r="E26" s="1" t="s">
        <v>65</v>
      </c>
      <c r="F26" s="1" t="s">
        <v>65</v>
      </c>
      <c r="G26" s="1">
        <v>0</v>
      </c>
      <c r="H26" s="1" t="s">
        <v>65</v>
      </c>
      <c r="I26" s="1" t="s">
        <v>65</v>
      </c>
      <c r="J26" s="1">
        <v>0</v>
      </c>
      <c r="K26" s="1">
        <v>5562.16</v>
      </c>
      <c r="L26" s="1">
        <v>168.92813383199999</v>
      </c>
      <c r="M26" s="1">
        <v>100</v>
      </c>
      <c r="N26" s="1" t="s">
        <v>65</v>
      </c>
      <c r="O26" s="1" t="s">
        <v>65</v>
      </c>
      <c r="P26" s="1">
        <v>0</v>
      </c>
      <c r="Q26" s="1" t="s">
        <v>65</v>
      </c>
      <c r="R26" s="1" t="s">
        <v>65</v>
      </c>
      <c r="S26" s="1">
        <v>0</v>
      </c>
    </row>
    <row r="27" spans="1:19" x14ac:dyDescent="0.45">
      <c r="A27" t="s">
        <v>60</v>
      </c>
      <c r="B27" s="59">
        <v>2</v>
      </c>
      <c r="C27" s="53">
        <v>0</v>
      </c>
      <c r="D27" s="1">
        <v>2147.2800000000002</v>
      </c>
      <c r="E27" s="1" t="s">
        <v>65</v>
      </c>
      <c r="F27" s="1" t="s">
        <v>65</v>
      </c>
      <c r="G27" s="1">
        <v>0</v>
      </c>
      <c r="H27" s="1" t="s">
        <v>65</v>
      </c>
      <c r="I27" s="1" t="s">
        <v>65</v>
      </c>
      <c r="J27" s="1">
        <v>0</v>
      </c>
      <c r="K27" s="1">
        <v>2147.2800000000002</v>
      </c>
      <c r="L27" s="1">
        <v>42.108450458299998</v>
      </c>
      <c r="M27" s="1">
        <v>100</v>
      </c>
      <c r="N27" s="1" t="s">
        <v>65</v>
      </c>
      <c r="O27" s="1" t="s">
        <v>65</v>
      </c>
      <c r="P27" s="1">
        <v>0</v>
      </c>
      <c r="Q27" s="1" t="s">
        <v>65</v>
      </c>
      <c r="R27" s="1" t="s">
        <v>65</v>
      </c>
      <c r="S27" s="1">
        <v>0</v>
      </c>
    </row>
    <row r="28" spans="1:19" x14ac:dyDescent="0.45">
      <c r="A28" t="s">
        <v>58</v>
      </c>
      <c r="B28" s="59">
        <v>1</v>
      </c>
      <c r="C28" s="53">
        <v>0</v>
      </c>
      <c r="D28" s="1">
        <v>1204.8800000000001</v>
      </c>
      <c r="E28" s="1" t="s">
        <v>65</v>
      </c>
      <c r="F28" s="1" t="s">
        <v>65</v>
      </c>
      <c r="G28" s="1">
        <v>0</v>
      </c>
      <c r="H28" s="1" t="s">
        <v>65</v>
      </c>
      <c r="I28" s="1" t="s">
        <v>65</v>
      </c>
      <c r="J28" s="1">
        <v>0</v>
      </c>
      <c r="K28" s="1">
        <v>1204.8800000000001</v>
      </c>
      <c r="L28" s="1">
        <v>19.831429600500002</v>
      </c>
      <c r="M28" s="1">
        <v>100</v>
      </c>
      <c r="N28" s="1" t="s">
        <v>65</v>
      </c>
      <c r="O28" s="1" t="s">
        <v>65</v>
      </c>
      <c r="P28" s="1">
        <v>0</v>
      </c>
      <c r="Q28" s="1" t="s">
        <v>65</v>
      </c>
      <c r="R28" s="1" t="s">
        <v>65</v>
      </c>
      <c r="S28" s="1">
        <v>0</v>
      </c>
    </row>
    <row r="29" spans="1:19" x14ac:dyDescent="0.45">
      <c r="D29" s="48">
        <f>SUM(D17:D28)-D23</f>
        <v>171990.83000000002</v>
      </c>
    </row>
    <row r="30" spans="1:19" x14ac:dyDescent="0.45">
      <c r="A30" s="50" t="s">
        <v>104</v>
      </c>
      <c r="B30" s="59">
        <v>291</v>
      </c>
      <c r="C30" s="1">
        <v>0</v>
      </c>
      <c r="D30" s="50">
        <v>127172.89</v>
      </c>
      <c r="E30" s="1" t="s">
        <v>65</v>
      </c>
      <c r="F30" s="1" t="s">
        <v>65</v>
      </c>
      <c r="G30" s="1">
        <v>0</v>
      </c>
      <c r="H30" s="1" t="s">
        <v>65</v>
      </c>
      <c r="I30" s="1" t="s">
        <v>65</v>
      </c>
      <c r="J30" s="1">
        <v>0</v>
      </c>
      <c r="K30" s="1" t="s">
        <v>65</v>
      </c>
      <c r="L30" s="1" t="s">
        <v>65</v>
      </c>
      <c r="M30" s="1">
        <v>0</v>
      </c>
      <c r="N30" s="1" t="s">
        <v>65</v>
      </c>
      <c r="O30" s="1" t="s">
        <v>65</v>
      </c>
      <c r="P30" s="1">
        <v>0</v>
      </c>
      <c r="Q30" s="1">
        <v>127172.89</v>
      </c>
      <c r="R30" s="1">
        <v>230.99306894399999</v>
      </c>
      <c r="S30" s="1">
        <v>100</v>
      </c>
    </row>
    <row r="32" spans="1:19" ht="21" x14ac:dyDescent="0.65">
      <c r="A32" s="57" t="s">
        <v>80</v>
      </c>
      <c r="E32" s="99" t="s">
        <v>97</v>
      </c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1:19" ht="99.75" x14ac:dyDescent="0.45">
      <c r="A33" t="s">
        <v>76</v>
      </c>
      <c r="B33" s="2" t="s">
        <v>77</v>
      </c>
      <c r="C33" s="2" t="s">
        <v>78</v>
      </c>
      <c r="D33" s="2" t="s">
        <v>81</v>
      </c>
      <c r="E33" s="56" t="s">
        <v>82</v>
      </c>
      <c r="F33" s="54" t="s">
        <v>83</v>
      </c>
      <c r="G33" s="62" t="s">
        <v>84</v>
      </c>
      <c r="H33" s="56" t="s">
        <v>85</v>
      </c>
      <c r="I33" s="54" t="s">
        <v>86</v>
      </c>
      <c r="J33" s="62" t="s">
        <v>87</v>
      </c>
      <c r="K33" s="56" t="s">
        <v>88</v>
      </c>
      <c r="L33" s="54" t="s">
        <v>89</v>
      </c>
      <c r="M33" s="62" t="s">
        <v>90</v>
      </c>
      <c r="N33" s="56" t="s">
        <v>91</v>
      </c>
      <c r="O33" s="54" t="s">
        <v>92</v>
      </c>
      <c r="P33" s="62" t="s">
        <v>93</v>
      </c>
      <c r="Q33" s="56" t="s">
        <v>94</v>
      </c>
      <c r="R33" s="54" t="s">
        <v>95</v>
      </c>
      <c r="S33" s="62" t="s">
        <v>96</v>
      </c>
    </row>
    <row r="34" spans="1:19" x14ac:dyDescent="0.45">
      <c r="A34" t="s">
        <v>48</v>
      </c>
      <c r="B34">
        <v>5.12</v>
      </c>
      <c r="C34" s="53">
        <v>0.32496153618500001</v>
      </c>
      <c r="D34" s="1">
        <v>120.28</v>
      </c>
      <c r="E34" s="1">
        <v>93.387096774200003</v>
      </c>
      <c r="F34" s="1">
        <v>2.82474571342</v>
      </c>
      <c r="G34" s="1">
        <v>31</v>
      </c>
      <c r="H34" s="1">
        <v>132.36231884099999</v>
      </c>
      <c r="I34" s="1">
        <v>20.8138547882</v>
      </c>
      <c r="J34" s="1">
        <v>69</v>
      </c>
      <c r="K34" s="1" t="s">
        <v>65</v>
      </c>
      <c r="L34" s="1" t="s">
        <v>65</v>
      </c>
      <c r="M34" s="1">
        <v>0</v>
      </c>
      <c r="N34" s="1" t="s">
        <v>65</v>
      </c>
      <c r="O34" s="1" t="s">
        <v>65</v>
      </c>
      <c r="P34" s="1">
        <v>0</v>
      </c>
      <c r="Q34" s="1" t="s">
        <v>65</v>
      </c>
      <c r="R34" s="1" t="s">
        <v>65</v>
      </c>
      <c r="S34" s="1">
        <v>0</v>
      </c>
    </row>
    <row r="35" spans="1:19" x14ac:dyDescent="0.45">
      <c r="A35" t="s">
        <v>63</v>
      </c>
      <c r="B35">
        <v>2</v>
      </c>
      <c r="C35" s="53">
        <v>0</v>
      </c>
      <c r="D35" s="1">
        <v>6528.84</v>
      </c>
      <c r="E35" s="1" t="s">
        <v>65</v>
      </c>
      <c r="F35" s="1" t="s">
        <v>65</v>
      </c>
      <c r="G35" s="1">
        <v>0</v>
      </c>
      <c r="H35" s="1" t="s">
        <v>65</v>
      </c>
      <c r="I35" s="1" t="s">
        <v>65</v>
      </c>
      <c r="J35" s="1">
        <v>0</v>
      </c>
      <c r="K35" s="1">
        <v>6528.84</v>
      </c>
      <c r="L35" s="1">
        <v>146.05606594700001</v>
      </c>
      <c r="M35" s="1">
        <v>100</v>
      </c>
      <c r="N35" s="1" t="s">
        <v>65</v>
      </c>
      <c r="O35" s="1" t="s">
        <v>65</v>
      </c>
      <c r="P35" s="1">
        <v>0</v>
      </c>
      <c r="Q35" s="1" t="s">
        <v>65</v>
      </c>
      <c r="R35" s="1" t="s">
        <v>65</v>
      </c>
      <c r="S35" s="1">
        <v>0</v>
      </c>
    </row>
    <row r="36" spans="1:19" x14ac:dyDescent="0.45">
      <c r="A36" t="s">
        <v>62</v>
      </c>
      <c r="B36">
        <v>1</v>
      </c>
      <c r="C36" s="53">
        <v>0</v>
      </c>
      <c r="D36" s="1">
        <v>200.62</v>
      </c>
      <c r="E36" s="1" t="s">
        <v>65</v>
      </c>
      <c r="F36" s="1" t="s">
        <v>65</v>
      </c>
      <c r="G36" s="1">
        <v>0</v>
      </c>
      <c r="H36" s="1">
        <v>200.62</v>
      </c>
      <c r="I36" s="1">
        <v>21.5795180669</v>
      </c>
      <c r="J36" s="1">
        <v>100</v>
      </c>
      <c r="K36" s="1" t="s">
        <v>65</v>
      </c>
      <c r="L36" s="1" t="s">
        <v>65</v>
      </c>
      <c r="M36" s="1">
        <v>0</v>
      </c>
      <c r="N36" s="1" t="s">
        <v>65</v>
      </c>
      <c r="O36" s="1" t="s">
        <v>65</v>
      </c>
      <c r="P36" s="1">
        <v>0</v>
      </c>
      <c r="Q36" s="1" t="s">
        <v>65</v>
      </c>
      <c r="R36" s="1" t="s">
        <v>65</v>
      </c>
      <c r="S36" s="1">
        <v>0</v>
      </c>
    </row>
    <row r="37" spans="1:19" x14ac:dyDescent="0.45">
      <c r="A37" t="s">
        <v>50</v>
      </c>
      <c r="B37">
        <v>4</v>
      </c>
      <c r="C37" s="53">
        <v>0</v>
      </c>
      <c r="D37" s="1">
        <v>2194.89</v>
      </c>
      <c r="E37" s="1" t="s">
        <v>65</v>
      </c>
      <c r="F37" s="1" t="s">
        <v>65</v>
      </c>
      <c r="G37" s="1">
        <v>0</v>
      </c>
      <c r="H37" s="1" t="s">
        <v>65</v>
      </c>
      <c r="I37" s="1" t="s">
        <v>65</v>
      </c>
      <c r="J37" s="1">
        <v>0</v>
      </c>
      <c r="K37" s="1">
        <v>2194.89</v>
      </c>
      <c r="L37" s="1">
        <v>31.743312681599999</v>
      </c>
      <c r="M37" s="1">
        <v>100</v>
      </c>
      <c r="N37" s="1" t="s">
        <v>65</v>
      </c>
      <c r="O37" s="1" t="s">
        <v>65</v>
      </c>
      <c r="P37" s="1">
        <v>0</v>
      </c>
      <c r="Q37" s="1" t="s">
        <v>65</v>
      </c>
      <c r="R37" s="1" t="s">
        <v>65</v>
      </c>
      <c r="S37" s="1">
        <v>0</v>
      </c>
    </row>
    <row r="38" spans="1:19" x14ac:dyDescent="0.45">
      <c r="A38" s="35" t="s">
        <v>53</v>
      </c>
      <c r="B38">
        <v>218</v>
      </c>
      <c r="C38" s="53">
        <v>0</v>
      </c>
      <c r="D38" s="50">
        <v>116577.66</v>
      </c>
      <c r="E38" s="1" t="s">
        <v>65</v>
      </c>
      <c r="F38" s="1" t="s">
        <v>65</v>
      </c>
      <c r="G38" s="1">
        <v>0</v>
      </c>
      <c r="H38" s="1" t="s">
        <v>65</v>
      </c>
      <c r="I38" s="1" t="s">
        <v>65</v>
      </c>
      <c r="J38" s="1">
        <v>0</v>
      </c>
      <c r="K38" s="1" t="s">
        <v>65</v>
      </c>
      <c r="L38" s="1" t="s">
        <v>65</v>
      </c>
      <c r="M38" s="1">
        <v>0</v>
      </c>
      <c r="N38" s="1" t="s">
        <v>65</v>
      </c>
      <c r="O38" s="1" t="s">
        <v>65</v>
      </c>
      <c r="P38" s="1">
        <v>0</v>
      </c>
      <c r="Q38" s="1">
        <v>116577.66</v>
      </c>
      <c r="R38" s="1">
        <v>105.188138115</v>
      </c>
      <c r="S38" s="1">
        <v>100</v>
      </c>
    </row>
    <row r="39" spans="1:19" x14ac:dyDescent="0.45">
      <c r="A39" t="s">
        <v>52</v>
      </c>
      <c r="B39">
        <v>11</v>
      </c>
      <c r="C39" s="53">
        <v>0</v>
      </c>
      <c r="D39" s="1">
        <v>7472.74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>
        <v>7472.74</v>
      </c>
      <c r="L39" s="1">
        <v>24.7049063953</v>
      </c>
      <c r="M39" s="1">
        <v>100</v>
      </c>
      <c r="N39" s="1" t="s">
        <v>65</v>
      </c>
      <c r="O39" s="1" t="s">
        <v>65</v>
      </c>
      <c r="P39" s="1">
        <v>0</v>
      </c>
      <c r="Q39" s="1" t="s">
        <v>65</v>
      </c>
      <c r="R39" s="1" t="s">
        <v>65</v>
      </c>
      <c r="S39" s="1">
        <v>0</v>
      </c>
    </row>
    <row r="40" spans="1:19" x14ac:dyDescent="0.45">
      <c r="A40" t="s">
        <v>64</v>
      </c>
      <c r="B40">
        <v>1</v>
      </c>
      <c r="C40" s="53">
        <v>0</v>
      </c>
      <c r="D40" s="1">
        <v>417.63</v>
      </c>
      <c r="E40" s="1" t="s">
        <v>65</v>
      </c>
      <c r="F40" s="1" t="s">
        <v>65</v>
      </c>
      <c r="G40" s="1">
        <v>0</v>
      </c>
      <c r="H40" s="1">
        <v>417.63</v>
      </c>
      <c r="I40" s="1">
        <v>23.7552752036</v>
      </c>
      <c r="J40" s="1">
        <v>100</v>
      </c>
      <c r="K40" s="1" t="s">
        <v>65</v>
      </c>
      <c r="L40" s="1" t="s">
        <v>65</v>
      </c>
      <c r="M40" s="1">
        <v>0</v>
      </c>
      <c r="N40" s="1" t="s">
        <v>65</v>
      </c>
      <c r="O40" s="1" t="s">
        <v>65</v>
      </c>
      <c r="P40" s="1">
        <v>0</v>
      </c>
      <c r="Q40" s="1" t="s">
        <v>65</v>
      </c>
      <c r="R40" s="1" t="s">
        <v>65</v>
      </c>
      <c r="S40" s="1">
        <v>0</v>
      </c>
    </row>
    <row r="41" spans="1:19" x14ac:dyDescent="0.45">
      <c r="A41" t="s">
        <v>54</v>
      </c>
      <c r="B41">
        <v>3</v>
      </c>
      <c r="C41" s="53">
        <v>0</v>
      </c>
      <c r="D41" s="1">
        <v>3157.33</v>
      </c>
      <c r="E41" s="1" t="s">
        <v>65</v>
      </c>
      <c r="F41" s="1" t="s">
        <v>65</v>
      </c>
      <c r="G41" s="1">
        <v>0</v>
      </c>
      <c r="H41" s="1" t="s">
        <v>65</v>
      </c>
      <c r="I41" s="1" t="s">
        <v>65</v>
      </c>
      <c r="J41" s="1">
        <v>0</v>
      </c>
      <c r="K41" s="1">
        <v>3157.33</v>
      </c>
      <c r="L41" s="1">
        <v>45.342266154199997</v>
      </c>
      <c r="M41" s="1">
        <v>100</v>
      </c>
      <c r="N41" s="1" t="s">
        <v>65</v>
      </c>
      <c r="O41" s="1" t="s">
        <v>65</v>
      </c>
      <c r="P41" s="1">
        <v>0</v>
      </c>
      <c r="Q41" s="1" t="s">
        <v>65</v>
      </c>
      <c r="R41" s="1" t="s">
        <v>65</v>
      </c>
      <c r="S41" s="1">
        <v>0</v>
      </c>
    </row>
    <row r="42" spans="1:19" x14ac:dyDescent="0.45">
      <c r="A42" t="s">
        <v>55</v>
      </c>
      <c r="B42">
        <v>11</v>
      </c>
      <c r="C42" s="53">
        <v>0</v>
      </c>
      <c r="D42" s="1">
        <v>5996.71</v>
      </c>
      <c r="E42" s="1" t="s">
        <v>65</v>
      </c>
      <c r="F42" s="1" t="s">
        <v>65</v>
      </c>
      <c r="G42" s="1">
        <v>0</v>
      </c>
      <c r="H42" s="1" t="s">
        <v>65</v>
      </c>
      <c r="I42" s="1" t="s">
        <v>65</v>
      </c>
      <c r="J42" s="1">
        <v>0</v>
      </c>
      <c r="K42" s="1">
        <v>5996.71</v>
      </c>
      <c r="L42" s="1">
        <v>83.966337898000006</v>
      </c>
      <c r="M42" s="1">
        <v>100</v>
      </c>
      <c r="N42" s="1" t="s">
        <v>65</v>
      </c>
      <c r="O42" s="1" t="s">
        <v>65</v>
      </c>
      <c r="P42" s="1">
        <v>0</v>
      </c>
      <c r="Q42" s="1" t="s">
        <v>65</v>
      </c>
      <c r="R42" s="1" t="s">
        <v>65</v>
      </c>
      <c r="S42" s="1">
        <v>0</v>
      </c>
    </row>
    <row r="43" spans="1:19" x14ac:dyDescent="0.45">
      <c r="A43" t="s">
        <v>59</v>
      </c>
      <c r="B43">
        <v>5</v>
      </c>
      <c r="C43" s="53">
        <v>0</v>
      </c>
      <c r="D43" s="1">
        <v>5225.43</v>
      </c>
      <c r="E43" s="1" t="s">
        <v>65</v>
      </c>
      <c r="F43" s="1" t="s">
        <v>65</v>
      </c>
      <c r="G43" s="1">
        <v>0</v>
      </c>
      <c r="H43" s="1" t="s">
        <v>65</v>
      </c>
      <c r="I43" s="1" t="s">
        <v>65</v>
      </c>
      <c r="J43" s="1">
        <v>0</v>
      </c>
      <c r="K43" s="1">
        <v>5225.43</v>
      </c>
      <c r="L43" s="1">
        <v>49.623029935700004</v>
      </c>
      <c r="M43" s="1">
        <v>100</v>
      </c>
      <c r="N43" s="1" t="s">
        <v>65</v>
      </c>
      <c r="O43" s="1" t="s">
        <v>65</v>
      </c>
      <c r="P43" s="1">
        <v>0</v>
      </c>
      <c r="Q43" s="1" t="s">
        <v>65</v>
      </c>
      <c r="R43" s="1" t="s">
        <v>65</v>
      </c>
      <c r="S43" s="1">
        <v>0</v>
      </c>
    </row>
    <row r="44" spans="1:19" x14ac:dyDescent="0.45">
      <c r="A44" s="35" t="s">
        <v>49</v>
      </c>
      <c r="B44">
        <v>61</v>
      </c>
      <c r="C44" s="53">
        <v>0</v>
      </c>
      <c r="D44" s="50">
        <v>32554.84</v>
      </c>
      <c r="E44" s="1" t="s">
        <v>65</v>
      </c>
      <c r="F44" s="1" t="s">
        <v>65</v>
      </c>
      <c r="G44" s="1">
        <v>0</v>
      </c>
      <c r="H44" s="1" t="s">
        <v>65</v>
      </c>
      <c r="I44" s="1" t="s">
        <v>65</v>
      </c>
      <c r="J44" s="1">
        <v>0</v>
      </c>
      <c r="K44" s="1" t="s">
        <v>65</v>
      </c>
      <c r="L44" s="1" t="s">
        <v>65</v>
      </c>
      <c r="M44" s="1">
        <v>0</v>
      </c>
      <c r="N44" s="1">
        <v>32554.84</v>
      </c>
      <c r="O44" s="1">
        <v>76.160189075399998</v>
      </c>
      <c r="P44" s="1">
        <v>100</v>
      </c>
      <c r="Q44" s="1" t="s">
        <v>65</v>
      </c>
      <c r="R44" s="1" t="s">
        <v>65</v>
      </c>
      <c r="S44" s="1">
        <v>0</v>
      </c>
    </row>
    <row r="45" spans="1:19" x14ac:dyDescent="0.45">
      <c r="A45" t="s">
        <v>57</v>
      </c>
      <c r="B45">
        <v>6</v>
      </c>
      <c r="C45" s="53">
        <v>0</v>
      </c>
      <c r="D45" s="1">
        <v>3285.82</v>
      </c>
      <c r="E45" s="1" t="s">
        <v>65</v>
      </c>
      <c r="F45" s="1" t="s">
        <v>65</v>
      </c>
      <c r="G45" s="1">
        <v>0</v>
      </c>
      <c r="H45" s="1" t="s">
        <v>65</v>
      </c>
      <c r="I45" s="1" t="s">
        <v>65</v>
      </c>
      <c r="J45" s="1">
        <v>0</v>
      </c>
      <c r="K45" s="1">
        <v>3285.82</v>
      </c>
      <c r="L45" s="1">
        <v>47.020714584099998</v>
      </c>
      <c r="M45" s="1">
        <v>100</v>
      </c>
      <c r="N45" s="1" t="s">
        <v>65</v>
      </c>
      <c r="O45" s="1" t="s">
        <v>65</v>
      </c>
      <c r="P45" s="1">
        <v>0</v>
      </c>
      <c r="Q45" s="1" t="s">
        <v>65</v>
      </c>
      <c r="R45" s="1" t="s">
        <v>65</v>
      </c>
      <c r="S45" s="1">
        <v>0</v>
      </c>
    </row>
    <row r="46" spans="1:19" x14ac:dyDescent="0.45">
      <c r="A46" t="s">
        <v>60</v>
      </c>
      <c r="B46">
        <v>2</v>
      </c>
      <c r="C46" s="53">
        <v>0</v>
      </c>
      <c r="D46" s="1">
        <v>2346.5</v>
      </c>
      <c r="E46" s="1" t="s">
        <v>65</v>
      </c>
      <c r="F46" s="1" t="s">
        <v>65</v>
      </c>
      <c r="G46" s="1">
        <v>0</v>
      </c>
      <c r="H46" s="1" t="s">
        <v>65</v>
      </c>
      <c r="I46" s="1" t="s">
        <v>65</v>
      </c>
      <c r="J46" s="1">
        <v>0</v>
      </c>
      <c r="K46" s="1">
        <v>2346.5</v>
      </c>
      <c r="L46" s="1">
        <v>54.488989713499997</v>
      </c>
      <c r="M46" s="1">
        <v>100</v>
      </c>
      <c r="N46" s="1" t="s">
        <v>65</v>
      </c>
      <c r="O46" s="1" t="s">
        <v>65</v>
      </c>
      <c r="P46" s="1">
        <v>0</v>
      </c>
      <c r="Q46" s="1" t="s">
        <v>65</v>
      </c>
      <c r="R46" s="1" t="s">
        <v>65</v>
      </c>
      <c r="S46" s="1">
        <v>0</v>
      </c>
    </row>
    <row r="47" spans="1:19" x14ac:dyDescent="0.45">
      <c r="A47" t="s">
        <v>61</v>
      </c>
      <c r="B47">
        <v>3</v>
      </c>
      <c r="C47" s="53">
        <v>0</v>
      </c>
      <c r="D47" s="1">
        <v>2378.42</v>
      </c>
      <c r="E47" s="1" t="s">
        <v>65</v>
      </c>
      <c r="F47" s="1" t="s">
        <v>65</v>
      </c>
      <c r="G47" s="1">
        <v>0</v>
      </c>
      <c r="H47" s="1" t="s">
        <v>65</v>
      </c>
      <c r="I47" s="1" t="s">
        <v>65</v>
      </c>
      <c r="J47" s="1">
        <v>0</v>
      </c>
      <c r="K47" s="1">
        <v>2378.42</v>
      </c>
      <c r="L47" s="1">
        <v>20.548566860000001</v>
      </c>
      <c r="M47" s="1">
        <v>100</v>
      </c>
      <c r="N47" s="1" t="s">
        <v>65</v>
      </c>
      <c r="O47" s="1" t="s">
        <v>65</v>
      </c>
      <c r="P47" s="1">
        <v>0</v>
      </c>
      <c r="Q47" s="1" t="s">
        <v>65</v>
      </c>
      <c r="R47" s="1" t="s">
        <v>65</v>
      </c>
      <c r="S47" s="1">
        <v>0</v>
      </c>
    </row>
    <row r="48" spans="1:19" x14ac:dyDescent="0.45">
      <c r="D48" s="48">
        <f>SUM(D34:D47)</f>
        <v>188457.71</v>
      </c>
    </row>
    <row r="49" spans="1:19" x14ac:dyDescent="0.45">
      <c r="A49" s="35" t="s">
        <v>104</v>
      </c>
      <c r="B49">
        <v>322.04000000000002</v>
      </c>
      <c r="C49">
        <v>0.397994974843</v>
      </c>
      <c r="D49" s="50">
        <v>140548.71</v>
      </c>
      <c r="E49" t="s">
        <v>65</v>
      </c>
      <c r="F49" t="s">
        <v>65</v>
      </c>
      <c r="G49">
        <v>0</v>
      </c>
      <c r="H49" t="s">
        <v>65</v>
      </c>
      <c r="I49" t="s">
        <v>65</v>
      </c>
      <c r="J49">
        <v>0</v>
      </c>
      <c r="K49" t="s">
        <v>65</v>
      </c>
      <c r="L49" t="s">
        <v>65</v>
      </c>
      <c r="M49">
        <v>0</v>
      </c>
      <c r="N49" t="s">
        <v>65</v>
      </c>
      <c r="O49" t="s">
        <v>65</v>
      </c>
      <c r="P49">
        <v>0</v>
      </c>
      <c r="Q49" s="1">
        <v>140548.71</v>
      </c>
      <c r="R49">
        <v>227.283008384</v>
      </c>
      <c r="S49">
        <v>100</v>
      </c>
    </row>
    <row r="52" spans="1:19" ht="21" x14ac:dyDescent="0.65">
      <c r="A52" s="64" t="s">
        <v>98</v>
      </c>
    </row>
    <row r="53" spans="1:19" ht="57" x14ac:dyDescent="0.45">
      <c r="B53" s="2" t="s">
        <v>77</v>
      </c>
      <c r="C53" s="2" t="s">
        <v>78</v>
      </c>
      <c r="D53" s="2" t="s">
        <v>81</v>
      </c>
      <c r="E53" s="2" t="s">
        <v>99</v>
      </c>
    </row>
    <row r="54" spans="1:19" x14ac:dyDescent="0.45">
      <c r="A54" s="2" t="s">
        <v>100</v>
      </c>
      <c r="B54">
        <v>277</v>
      </c>
      <c r="C54">
        <v>0</v>
      </c>
      <c r="D54" s="1">
        <v>12512.57</v>
      </c>
      <c r="E54">
        <v>320.14999999999998</v>
      </c>
    </row>
    <row r="58" spans="1:19" ht="21" x14ac:dyDescent="0.65">
      <c r="A58" s="64" t="s">
        <v>101</v>
      </c>
    </row>
    <row r="59" spans="1:19" ht="28.5" x14ac:dyDescent="0.45">
      <c r="A59" t="s">
        <v>102</v>
      </c>
      <c r="B59" s="2" t="s">
        <v>103</v>
      </c>
    </row>
    <row r="61" spans="1:19" ht="25.5" x14ac:dyDescent="0.75">
      <c r="A61" s="67" t="s">
        <v>108</v>
      </c>
    </row>
    <row r="62" spans="1:19" ht="21" x14ac:dyDescent="0.65">
      <c r="A62" s="57" t="s">
        <v>79</v>
      </c>
      <c r="E62" s="99" t="s">
        <v>97</v>
      </c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1:19" ht="99.75" x14ac:dyDescent="0.45">
      <c r="A63" t="s">
        <v>76</v>
      </c>
      <c r="B63" s="2" t="s">
        <v>77</v>
      </c>
      <c r="C63" s="2" t="s">
        <v>78</v>
      </c>
      <c r="D63" s="2" t="s">
        <v>81</v>
      </c>
      <c r="E63" s="56" t="s">
        <v>82</v>
      </c>
      <c r="F63" s="54" t="s">
        <v>83</v>
      </c>
      <c r="G63" s="62" t="s">
        <v>84</v>
      </c>
      <c r="H63" s="56" t="s">
        <v>85</v>
      </c>
      <c r="I63" s="54" t="s">
        <v>86</v>
      </c>
      <c r="J63" s="62" t="s">
        <v>87</v>
      </c>
      <c r="K63" s="56" t="s">
        <v>88</v>
      </c>
      <c r="L63" s="54" t="s">
        <v>89</v>
      </c>
      <c r="M63" s="62" t="s">
        <v>90</v>
      </c>
      <c r="N63" s="56" t="s">
        <v>91</v>
      </c>
      <c r="O63" s="54" t="s">
        <v>92</v>
      </c>
      <c r="P63" s="62" t="s">
        <v>93</v>
      </c>
      <c r="Q63" s="56" t="s">
        <v>94</v>
      </c>
      <c r="R63" s="54" t="s">
        <v>95</v>
      </c>
      <c r="S63" s="62" t="s">
        <v>96</v>
      </c>
    </row>
    <row r="64" spans="1:19" x14ac:dyDescent="0.45">
      <c r="A64" s="35" t="s">
        <v>49</v>
      </c>
      <c r="B64" s="1">
        <v>46</v>
      </c>
      <c r="C64" s="1">
        <v>0</v>
      </c>
      <c r="D64" s="50">
        <v>23988.03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 t="s">
        <v>65</v>
      </c>
      <c r="L64" s="1" t="s">
        <v>65</v>
      </c>
      <c r="M64" s="1">
        <v>0</v>
      </c>
      <c r="N64" s="1">
        <v>23988.03</v>
      </c>
      <c r="O64" s="1">
        <v>155.288534992</v>
      </c>
      <c r="P64" s="1">
        <v>100</v>
      </c>
      <c r="Q64" s="1" t="s">
        <v>65</v>
      </c>
      <c r="R64" s="1" t="s">
        <v>65</v>
      </c>
      <c r="S64" s="1">
        <v>0</v>
      </c>
    </row>
    <row r="65" spans="1:19" x14ac:dyDescent="0.45">
      <c r="A65" t="s">
        <v>48</v>
      </c>
      <c r="B65" s="1">
        <v>1</v>
      </c>
      <c r="C65" s="1">
        <v>0</v>
      </c>
      <c r="D65" s="1">
        <v>1.46</v>
      </c>
      <c r="E65" s="1">
        <v>36.5</v>
      </c>
      <c r="F65" s="1">
        <v>12.5</v>
      </c>
      <c r="G65" s="1">
        <v>4</v>
      </c>
      <c r="H65" s="1" t="s">
        <v>65</v>
      </c>
      <c r="I65" s="1" t="s">
        <v>65</v>
      </c>
      <c r="J65" s="1">
        <v>0</v>
      </c>
      <c r="K65" s="1" t="s">
        <v>65</v>
      </c>
      <c r="L65" s="1" t="s">
        <v>65</v>
      </c>
      <c r="M65" s="1">
        <v>0</v>
      </c>
      <c r="N65" s="1" t="s">
        <v>65</v>
      </c>
      <c r="O65" s="1" t="s">
        <v>65</v>
      </c>
      <c r="P65" s="1">
        <v>0</v>
      </c>
      <c r="Q65" s="1" t="s">
        <v>65</v>
      </c>
      <c r="R65" s="1" t="s">
        <v>65</v>
      </c>
      <c r="S65" s="1">
        <v>0</v>
      </c>
    </row>
    <row r="66" spans="1:19" x14ac:dyDescent="0.45">
      <c r="A66" s="35" t="s">
        <v>150</v>
      </c>
      <c r="B66" s="1">
        <v>13</v>
      </c>
      <c r="C66" s="1">
        <v>0</v>
      </c>
      <c r="D66" s="50">
        <v>21256.1</v>
      </c>
      <c r="E66" s="1" t="s">
        <v>65</v>
      </c>
      <c r="F66" s="1" t="s">
        <v>65</v>
      </c>
      <c r="G66" s="1">
        <v>0</v>
      </c>
      <c r="H66" s="1" t="s">
        <v>65</v>
      </c>
      <c r="I66" s="1" t="s">
        <v>65</v>
      </c>
      <c r="J66" s="1">
        <v>0</v>
      </c>
      <c r="K66" s="1" t="s">
        <v>65</v>
      </c>
      <c r="L66" s="1" t="s">
        <v>65</v>
      </c>
      <c r="M66" s="1">
        <v>0</v>
      </c>
      <c r="N66" s="1">
        <v>21256.1</v>
      </c>
      <c r="O66" s="1">
        <v>111.85021233800001</v>
      </c>
      <c r="P66" s="1">
        <v>100</v>
      </c>
      <c r="Q66" s="1" t="s">
        <v>65</v>
      </c>
      <c r="R66" s="1" t="s">
        <v>65</v>
      </c>
      <c r="S66" s="1">
        <v>0</v>
      </c>
    </row>
    <row r="67" spans="1:19" x14ac:dyDescent="0.45">
      <c r="A67" t="s">
        <v>50</v>
      </c>
      <c r="B67" s="1">
        <v>6</v>
      </c>
      <c r="C67" s="1">
        <v>0</v>
      </c>
      <c r="D67" s="1">
        <v>3366.77</v>
      </c>
      <c r="E67" s="1" t="s">
        <v>65</v>
      </c>
      <c r="F67" s="1" t="s">
        <v>65</v>
      </c>
      <c r="G67" s="1">
        <v>0</v>
      </c>
      <c r="H67" s="1" t="s">
        <v>65</v>
      </c>
      <c r="I67" s="1" t="s">
        <v>65</v>
      </c>
      <c r="J67" s="1">
        <v>0</v>
      </c>
      <c r="K67" s="1">
        <v>3366.77</v>
      </c>
      <c r="L67" s="1">
        <v>38.5478546744</v>
      </c>
      <c r="M67" s="1">
        <v>100</v>
      </c>
      <c r="N67" s="1" t="s">
        <v>65</v>
      </c>
      <c r="O67" s="1" t="s">
        <v>65</v>
      </c>
      <c r="P67" s="1">
        <v>0</v>
      </c>
      <c r="Q67" s="1" t="s">
        <v>65</v>
      </c>
      <c r="R67" s="1" t="s">
        <v>65</v>
      </c>
      <c r="S67" s="1">
        <v>0</v>
      </c>
    </row>
    <row r="68" spans="1:19" x14ac:dyDescent="0.45">
      <c r="A68" t="s">
        <v>51</v>
      </c>
      <c r="B68" s="1">
        <v>1</v>
      </c>
      <c r="C68" s="1">
        <v>0</v>
      </c>
      <c r="D68" s="1">
        <v>2947.55</v>
      </c>
      <c r="E68" s="1" t="s">
        <v>65</v>
      </c>
      <c r="F68" s="1" t="s">
        <v>65</v>
      </c>
      <c r="G68" s="1">
        <v>0</v>
      </c>
      <c r="H68" s="1" t="s">
        <v>65</v>
      </c>
      <c r="I68" s="1" t="s">
        <v>65</v>
      </c>
      <c r="J68" s="1">
        <v>0</v>
      </c>
      <c r="K68" s="1">
        <v>2947.55</v>
      </c>
      <c r="L68" s="1">
        <v>70.122375173699993</v>
      </c>
      <c r="M68" s="1">
        <v>100</v>
      </c>
      <c r="N68" s="1" t="s">
        <v>65</v>
      </c>
      <c r="O68" s="1" t="s">
        <v>65</v>
      </c>
      <c r="P68" s="1">
        <v>0</v>
      </c>
      <c r="Q68" s="1" t="s">
        <v>65</v>
      </c>
      <c r="R68" s="1" t="s">
        <v>65</v>
      </c>
      <c r="S68" s="1">
        <v>0</v>
      </c>
    </row>
    <row r="69" spans="1:19" x14ac:dyDescent="0.45">
      <c r="A69" t="s">
        <v>54</v>
      </c>
      <c r="B69" s="1">
        <v>3</v>
      </c>
      <c r="C69" s="1">
        <v>0</v>
      </c>
      <c r="D69" s="1">
        <v>3117.08</v>
      </c>
      <c r="E69" s="1" t="s">
        <v>65</v>
      </c>
      <c r="F69" s="1" t="s">
        <v>65</v>
      </c>
      <c r="G69" s="1">
        <v>0</v>
      </c>
      <c r="H69" s="1" t="s">
        <v>65</v>
      </c>
      <c r="I69" s="1" t="s">
        <v>65</v>
      </c>
      <c r="J69" s="1">
        <v>0</v>
      </c>
      <c r="K69" s="1">
        <v>3117.08</v>
      </c>
      <c r="L69" s="1">
        <v>80.540633223200004</v>
      </c>
      <c r="M69" s="1">
        <v>100</v>
      </c>
      <c r="N69" s="1" t="s">
        <v>65</v>
      </c>
      <c r="O69" s="1" t="s">
        <v>65</v>
      </c>
      <c r="P69" s="1">
        <v>0</v>
      </c>
      <c r="Q69" s="1" t="s">
        <v>65</v>
      </c>
      <c r="R69" s="1" t="s">
        <v>65</v>
      </c>
      <c r="S69" s="1">
        <v>0</v>
      </c>
    </row>
    <row r="70" spans="1:19" x14ac:dyDescent="0.45">
      <c r="A70" t="s">
        <v>55</v>
      </c>
      <c r="B70" s="1">
        <v>6</v>
      </c>
      <c r="C70" s="1">
        <v>0</v>
      </c>
      <c r="D70" s="1">
        <v>3120.32</v>
      </c>
      <c r="E70" s="1" t="s">
        <v>65</v>
      </c>
      <c r="F70" s="1" t="s">
        <v>65</v>
      </c>
      <c r="G70" s="1">
        <v>0</v>
      </c>
      <c r="H70" s="1" t="s">
        <v>65</v>
      </c>
      <c r="I70" s="1" t="s">
        <v>65</v>
      </c>
      <c r="J70" s="1">
        <v>0</v>
      </c>
      <c r="K70" s="1">
        <v>3120.32</v>
      </c>
      <c r="L70" s="1">
        <v>54.185769349499999</v>
      </c>
      <c r="M70" s="1">
        <v>100</v>
      </c>
      <c r="N70" s="1" t="s">
        <v>65</v>
      </c>
      <c r="O70" s="1" t="s">
        <v>65</v>
      </c>
      <c r="P70" s="1">
        <v>0</v>
      </c>
      <c r="Q70" s="1" t="s">
        <v>65</v>
      </c>
      <c r="R70" s="1" t="s">
        <v>65</v>
      </c>
      <c r="S70" s="1">
        <v>0</v>
      </c>
    </row>
    <row r="71" spans="1:19" x14ac:dyDescent="0.45">
      <c r="A71" t="s">
        <v>56</v>
      </c>
      <c r="B71" s="1">
        <v>2</v>
      </c>
      <c r="C71" s="1">
        <v>0</v>
      </c>
      <c r="D71" s="1">
        <v>1356903.8</v>
      </c>
      <c r="E71" s="1" t="s">
        <v>65</v>
      </c>
      <c r="F71" s="1" t="s">
        <v>65</v>
      </c>
      <c r="G71" s="1">
        <v>0</v>
      </c>
      <c r="H71" s="1" t="s">
        <v>65</v>
      </c>
      <c r="I71" s="1" t="s">
        <v>65</v>
      </c>
      <c r="J71" s="1">
        <v>0</v>
      </c>
      <c r="K71" s="1" t="s">
        <v>65</v>
      </c>
      <c r="L71" s="1" t="s">
        <v>65</v>
      </c>
      <c r="M71" s="1">
        <v>0</v>
      </c>
      <c r="N71" s="1" t="s">
        <v>65</v>
      </c>
      <c r="O71" s="1" t="s">
        <v>65</v>
      </c>
      <c r="P71" s="1">
        <v>0</v>
      </c>
      <c r="Q71" s="1">
        <v>135690380</v>
      </c>
      <c r="R71" s="1">
        <v>0</v>
      </c>
      <c r="S71" s="1">
        <v>1</v>
      </c>
    </row>
    <row r="72" spans="1:19" x14ac:dyDescent="0.45">
      <c r="A72" t="s">
        <v>59</v>
      </c>
      <c r="B72" s="1">
        <v>6</v>
      </c>
      <c r="C72" s="1">
        <v>0</v>
      </c>
      <c r="D72" s="1">
        <v>6289.45</v>
      </c>
      <c r="E72" s="1" t="s">
        <v>65</v>
      </c>
      <c r="F72" s="1" t="s">
        <v>65</v>
      </c>
      <c r="G72" s="1">
        <v>0</v>
      </c>
      <c r="H72" s="1" t="s">
        <v>65</v>
      </c>
      <c r="I72" s="1" t="s">
        <v>65</v>
      </c>
      <c r="J72" s="1">
        <v>0</v>
      </c>
      <c r="K72" s="1">
        <v>6289.45</v>
      </c>
      <c r="L72" s="1">
        <v>82.364601012799994</v>
      </c>
      <c r="M72" s="1">
        <v>100</v>
      </c>
      <c r="N72" s="1" t="s">
        <v>65</v>
      </c>
      <c r="O72" s="1" t="s">
        <v>65</v>
      </c>
      <c r="P72" s="1">
        <v>0</v>
      </c>
      <c r="Q72" s="1" t="s">
        <v>65</v>
      </c>
      <c r="R72" s="1" t="s">
        <v>65</v>
      </c>
      <c r="S72" s="1">
        <v>0</v>
      </c>
    </row>
    <row r="73" spans="1:19" x14ac:dyDescent="0.45">
      <c r="A73" t="s">
        <v>57</v>
      </c>
      <c r="B73" s="1">
        <v>3</v>
      </c>
      <c r="C73" s="1">
        <v>0</v>
      </c>
      <c r="D73" s="1">
        <v>1635.01</v>
      </c>
      <c r="E73" s="1" t="s">
        <v>65</v>
      </c>
      <c r="F73" s="1" t="s">
        <v>65</v>
      </c>
      <c r="G73" s="1">
        <v>0</v>
      </c>
      <c r="H73" s="1" t="s">
        <v>65</v>
      </c>
      <c r="I73" s="1" t="s">
        <v>65</v>
      </c>
      <c r="J73" s="1">
        <v>0</v>
      </c>
      <c r="K73" s="1">
        <v>1635.01</v>
      </c>
      <c r="L73" s="1">
        <v>338.398921245</v>
      </c>
      <c r="M73" s="1">
        <v>100</v>
      </c>
      <c r="N73" s="1" t="s">
        <v>65</v>
      </c>
      <c r="O73" s="1" t="s">
        <v>65</v>
      </c>
      <c r="P73" s="1">
        <v>0</v>
      </c>
      <c r="Q73" s="1" t="s">
        <v>65</v>
      </c>
      <c r="R73" s="1" t="s">
        <v>65</v>
      </c>
      <c r="S73" s="1">
        <v>0</v>
      </c>
    </row>
    <row r="74" spans="1:19" x14ac:dyDescent="0.45">
      <c r="A74" t="s">
        <v>61</v>
      </c>
      <c r="B74" s="1">
        <v>7.02</v>
      </c>
      <c r="C74" s="1">
        <v>0.19899748742100001</v>
      </c>
      <c r="D74" s="1">
        <v>5532.56</v>
      </c>
      <c r="E74" s="1" t="s">
        <v>65</v>
      </c>
      <c r="F74" s="1" t="s">
        <v>65</v>
      </c>
      <c r="G74" s="1">
        <v>0</v>
      </c>
      <c r="H74" s="1" t="s">
        <v>65</v>
      </c>
      <c r="I74" s="1" t="s">
        <v>65</v>
      </c>
      <c r="J74" s="1">
        <v>0</v>
      </c>
      <c r="K74" s="1">
        <v>5532.56</v>
      </c>
      <c r="L74" s="1">
        <v>170.121622376</v>
      </c>
      <c r="M74" s="1">
        <v>100</v>
      </c>
      <c r="N74" s="1" t="s">
        <v>65</v>
      </c>
      <c r="O74" s="1" t="s">
        <v>65</v>
      </c>
      <c r="P74" s="1">
        <v>0</v>
      </c>
      <c r="Q74" s="1" t="s">
        <v>65</v>
      </c>
      <c r="R74" s="1" t="s">
        <v>65</v>
      </c>
      <c r="S74" s="1">
        <v>0</v>
      </c>
    </row>
    <row r="75" spans="1:19" x14ac:dyDescent="0.45">
      <c r="A75" t="s">
        <v>60</v>
      </c>
      <c r="B75" s="1">
        <v>2</v>
      </c>
      <c r="C75" s="1">
        <v>0</v>
      </c>
      <c r="D75" s="1">
        <v>2636.55</v>
      </c>
      <c r="E75" s="1" t="s">
        <v>65</v>
      </c>
      <c r="F75" s="1" t="s">
        <v>65</v>
      </c>
      <c r="G75" s="1">
        <v>0</v>
      </c>
      <c r="H75" s="1" t="s">
        <v>65</v>
      </c>
      <c r="I75" s="1" t="s">
        <v>65</v>
      </c>
      <c r="J75" s="1">
        <v>0</v>
      </c>
      <c r="K75" s="1">
        <v>2636.55</v>
      </c>
      <c r="L75" s="1">
        <v>106.30440959800001</v>
      </c>
      <c r="M75" s="1">
        <v>100</v>
      </c>
      <c r="N75" s="1" t="s">
        <v>65</v>
      </c>
      <c r="O75" s="1" t="s">
        <v>65</v>
      </c>
      <c r="P75" s="1">
        <v>0</v>
      </c>
      <c r="Q75" s="1" t="s">
        <v>65</v>
      </c>
      <c r="R75" s="1" t="s">
        <v>65</v>
      </c>
      <c r="S75" s="1">
        <v>0</v>
      </c>
    </row>
    <row r="76" spans="1:19" x14ac:dyDescent="0.45">
      <c r="A76" t="s">
        <v>58</v>
      </c>
      <c r="B76" s="1">
        <v>1</v>
      </c>
      <c r="C76" s="1">
        <v>0</v>
      </c>
      <c r="D76" s="1">
        <v>1261.5999999999999</v>
      </c>
      <c r="E76" s="1" t="s">
        <v>65</v>
      </c>
      <c r="F76" s="1" t="s">
        <v>65</v>
      </c>
      <c r="G76" s="1">
        <v>0</v>
      </c>
      <c r="H76" s="1" t="s">
        <v>65</v>
      </c>
      <c r="I76" s="1" t="s">
        <v>65</v>
      </c>
      <c r="J76" s="1">
        <v>0</v>
      </c>
      <c r="K76" s="1">
        <v>1261.5999999999999</v>
      </c>
      <c r="L76" s="1">
        <v>31.893259475899999</v>
      </c>
      <c r="M76" s="1">
        <v>100</v>
      </c>
      <c r="N76" s="1" t="s">
        <v>65</v>
      </c>
      <c r="O76" s="1" t="s">
        <v>65</v>
      </c>
      <c r="P76" s="1">
        <v>0</v>
      </c>
      <c r="Q76" s="1" t="s">
        <v>65</v>
      </c>
      <c r="R76" s="1" t="s">
        <v>65</v>
      </c>
      <c r="S76" s="1">
        <v>0</v>
      </c>
    </row>
    <row r="77" spans="1:19" x14ac:dyDescent="0.45">
      <c r="A77" s="50"/>
    </row>
    <row r="79" spans="1:19" ht="21" x14ac:dyDescent="0.65">
      <c r="A79" s="57" t="s">
        <v>80</v>
      </c>
      <c r="E79" s="99" t="s">
        <v>97</v>
      </c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1:19" ht="99.75" x14ac:dyDescent="0.45">
      <c r="A80" t="s">
        <v>76</v>
      </c>
      <c r="B80" s="2" t="s">
        <v>77</v>
      </c>
      <c r="C80" s="2" t="s">
        <v>78</v>
      </c>
      <c r="D80" s="2" t="s">
        <v>81</v>
      </c>
      <c r="E80" s="56" t="s">
        <v>82</v>
      </c>
      <c r="F80" s="54" t="s">
        <v>83</v>
      </c>
      <c r="G80" s="62" t="s">
        <v>84</v>
      </c>
      <c r="H80" s="56" t="s">
        <v>85</v>
      </c>
      <c r="I80" s="54" t="s">
        <v>86</v>
      </c>
      <c r="J80" s="62" t="s">
        <v>87</v>
      </c>
      <c r="K80" s="56" t="s">
        <v>88</v>
      </c>
      <c r="L80" s="54" t="s">
        <v>89</v>
      </c>
      <c r="M80" s="62" t="s">
        <v>90</v>
      </c>
      <c r="N80" s="56" t="s">
        <v>91</v>
      </c>
      <c r="O80" s="54" t="s">
        <v>92</v>
      </c>
      <c r="P80" s="62" t="s">
        <v>93</v>
      </c>
      <c r="Q80" s="56" t="s">
        <v>94</v>
      </c>
      <c r="R80" s="54" t="s">
        <v>95</v>
      </c>
      <c r="S80" s="62" t="s">
        <v>96</v>
      </c>
    </row>
    <row r="81" spans="1:19" x14ac:dyDescent="0.45">
      <c r="A81" s="1" t="s">
        <v>48</v>
      </c>
      <c r="B81" s="1">
        <v>5.04</v>
      </c>
      <c r="C81" s="1">
        <v>0.19595917942300001</v>
      </c>
      <c r="D81" s="1">
        <v>116.1</v>
      </c>
      <c r="E81" s="1">
        <v>92.513513513500001</v>
      </c>
      <c r="F81" s="1">
        <v>2.4673174142800001</v>
      </c>
      <c r="G81" s="1">
        <v>37</v>
      </c>
      <c r="H81" s="1">
        <v>129.952380952</v>
      </c>
      <c r="I81" s="1">
        <v>18.838855971899999</v>
      </c>
      <c r="J81" s="1">
        <v>63</v>
      </c>
      <c r="K81" s="1" t="s">
        <v>65</v>
      </c>
      <c r="L81" s="1" t="s">
        <v>65</v>
      </c>
      <c r="M81" s="1">
        <v>0</v>
      </c>
      <c r="N81" s="1" t="s">
        <v>65</v>
      </c>
      <c r="O81" s="1" t="s">
        <v>65</v>
      </c>
      <c r="P81" s="1">
        <v>0</v>
      </c>
      <c r="Q81" s="1" t="s">
        <v>65</v>
      </c>
      <c r="R81" s="1" t="s">
        <v>65</v>
      </c>
      <c r="S81" s="1">
        <v>0</v>
      </c>
    </row>
    <row r="82" spans="1:19" x14ac:dyDescent="0.45">
      <c r="A82" s="1" t="s">
        <v>63</v>
      </c>
      <c r="B82" s="1">
        <v>2</v>
      </c>
      <c r="C82" s="1">
        <v>0</v>
      </c>
      <c r="D82" s="1">
        <v>4683.1899999999996</v>
      </c>
      <c r="E82" s="1" t="s">
        <v>65</v>
      </c>
      <c r="F82" s="1" t="s">
        <v>65</v>
      </c>
      <c r="G82" s="1">
        <v>0</v>
      </c>
      <c r="H82" s="1" t="s">
        <v>65</v>
      </c>
      <c r="I82" s="1" t="s">
        <v>65</v>
      </c>
      <c r="J82" s="1">
        <v>0</v>
      </c>
      <c r="K82" s="1">
        <v>4683.1899999999996</v>
      </c>
      <c r="L82" s="1">
        <v>192.65376689799999</v>
      </c>
      <c r="M82" s="1">
        <v>100</v>
      </c>
      <c r="N82" s="1" t="s">
        <v>65</v>
      </c>
      <c r="O82" s="1" t="s">
        <v>65</v>
      </c>
      <c r="P82" s="1">
        <v>0</v>
      </c>
      <c r="Q82" s="1" t="s">
        <v>65</v>
      </c>
      <c r="R82" s="1" t="s">
        <v>65</v>
      </c>
      <c r="S82" s="1">
        <v>0</v>
      </c>
    </row>
    <row r="83" spans="1:19" x14ac:dyDescent="0.45">
      <c r="A83" s="1" t="s">
        <v>62</v>
      </c>
      <c r="B83" s="1">
        <v>1</v>
      </c>
      <c r="C83" s="1">
        <v>0</v>
      </c>
      <c r="D83" s="1">
        <v>231.53</v>
      </c>
      <c r="E83" s="1" t="s">
        <v>65</v>
      </c>
      <c r="F83" s="1" t="s">
        <v>65</v>
      </c>
      <c r="G83" s="1">
        <v>0</v>
      </c>
      <c r="H83" s="1">
        <v>231.53</v>
      </c>
      <c r="I83" s="1">
        <v>18.3768631708</v>
      </c>
      <c r="J83" s="1">
        <v>100</v>
      </c>
      <c r="K83" s="1" t="s">
        <v>65</v>
      </c>
      <c r="L83" s="1" t="s">
        <v>65</v>
      </c>
      <c r="M83" s="1">
        <v>0</v>
      </c>
      <c r="N83" s="1" t="s">
        <v>65</v>
      </c>
      <c r="O83" s="1" t="s">
        <v>65</v>
      </c>
      <c r="P83" s="1">
        <v>0</v>
      </c>
      <c r="Q83" s="1" t="s">
        <v>65</v>
      </c>
      <c r="R83" s="1" t="s">
        <v>65</v>
      </c>
      <c r="S83" s="1">
        <v>0</v>
      </c>
    </row>
    <row r="84" spans="1:19" x14ac:dyDescent="0.45">
      <c r="A84" s="1" t="s">
        <v>50</v>
      </c>
      <c r="B84" s="1">
        <v>4</v>
      </c>
      <c r="C84" s="1">
        <v>0</v>
      </c>
      <c r="D84" s="1">
        <v>2125.75</v>
      </c>
      <c r="E84" s="1" t="s">
        <v>65</v>
      </c>
      <c r="F84" s="1" t="s">
        <v>65</v>
      </c>
      <c r="G84" s="1">
        <v>0</v>
      </c>
      <c r="H84" s="1" t="s">
        <v>65</v>
      </c>
      <c r="I84" s="1" t="s">
        <v>65</v>
      </c>
      <c r="J84" s="1">
        <v>0</v>
      </c>
      <c r="K84" s="1">
        <v>2125.75</v>
      </c>
      <c r="L84" s="1">
        <v>27.538473087700002</v>
      </c>
      <c r="M84" s="1">
        <v>100</v>
      </c>
      <c r="N84" s="1" t="s">
        <v>65</v>
      </c>
      <c r="O84" s="1" t="s">
        <v>65</v>
      </c>
      <c r="P84" s="1">
        <v>0</v>
      </c>
      <c r="Q84" s="1" t="s">
        <v>65</v>
      </c>
      <c r="R84" s="1" t="s">
        <v>65</v>
      </c>
      <c r="S84" s="1">
        <v>0</v>
      </c>
    </row>
    <row r="85" spans="1:19" x14ac:dyDescent="0.45">
      <c r="A85" s="1" t="s">
        <v>53</v>
      </c>
      <c r="B85" s="1">
        <v>1</v>
      </c>
      <c r="C85" s="1">
        <v>0</v>
      </c>
      <c r="D85" s="1">
        <v>600.73</v>
      </c>
      <c r="E85" s="1" t="s">
        <v>65</v>
      </c>
      <c r="F85" s="1" t="s">
        <v>65</v>
      </c>
      <c r="G85" s="1">
        <v>0</v>
      </c>
      <c r="H85" s="1">
        <v>600.73</v>
      </c>
      <c r="I85" s="1">
        <v>21.541984588199998</v>
      </c>
      <c r="J85" s="1">
        <v>100</v>
      </c>
      <c r="K85" s="1" t="s">
        <v>65</v>
      </c>
      <c r="L85" s="1" t="s">
        <v>65</v>
      </c>
      <c r="M85" s="1">
        <v>0</v>
      </c>
      <c r="N85" s="1" t="s">
        <v>65</v>
      </c>
      <c r="O85" s="1" t="s">
        <v>65</v>
      </c>
      <c r="P85" s="1">
        <v>0</v>
      </c>
      <c r="Q85" s="1" t="s">
        <v>65</v>
      </c>
      <c r="R85" s="1" t="s">
        <v>65</v>
      </c>
      <c r="S85" s="1">
        <v>0</v>
      </c>
    </row>
    <row r="86" spans="1:19" x14ac:dyDescent="0.45">
      <c r="A86" s="1" t="s">
        <v>52</v>
      </c>
      <c r="B86" s="1">
        <v>11</v>
      </c>
      <c r="C86" s="1">
        <v>0</v>
      </c>
      <c r="D86" s="1">
        <v>7443.99</v>
      </c>
      <c r="E86" s="1" t="s">
        <v>65</v>
      </c>
      <c r="F86" s="1" t="s">
        <v>65</v>
      </c>
      <c r="G86" s="1">
        <v>0</v>
      </c>
      <c r="H86" s="1" t="s">
        <v>65</v>
      </c>
      <c r="I86" s="1" t="s">
        <v>65</v>
      </c>
      <c r="J86" s="1">
        <v>0</v>
      </c>
      <c r="K86" s="1">
        <v>7443.99</v>
      </c>
      <c r="L86" s="1">
        <v>28.029803780999998</v>
      </c>
      <c r="M86" s="1">
        <v>100</v>
      </c>
      <c r="N86" s="1" t="s">
        <v>65</v>
      </c>
      <c r="O86" s="1" t="s">
        <v>65</v>
      </c>
      <c r="P86" s="1">
        <v>0</v>
      </c>
      <c r="Q86" s="1" t="s">
        <v>65</v>
      </c>
      <c r="R86" s="1" t="s">
        <v>65</v>
      </c>
      <c r="S86" s="1">
        <v>0</v>
      </c>
    </row>
    <row r="87" spans="1:19" x14ac:dyDescent="0.45">
      <c r="A87" s="1" t="s">
        <v>64</v>
      </c>
      <c r="B87" s="1">
        <v>1</v>
      </c>
      <c r="C87" s="1">
        <v>0</v>
      </c>
      <c r="D87" s="1">
        <v>329.21</v>
      </c>
      <c r="E87" s="1" t="s">
        <v>65</v>
      </c>
      <c r="F87" s="1" t="s">
        <v>65</v>
      </c>
      <c r="G87" s="1">
        <v>0</v>
      </c>
      <c r="H87" s="1">
        <v>329.21</v>
      </c>
      <c r="I87" s="1">
        <v>18.323370323199999</v>
      </c>
      <c r="J87" s="1">
        <v>100</v>
      </c>
      <c r="K87" s="1" t="s">
        <v>65</v>
      </c>
      <c r="L87" s="1" t="s">
        <v>65</v>
      </c>
      <c r="M87" s="1">
        <v>0</v>
      </c>
      <c r="N87" s="1" t="s">
        <v>65</v>
      </c>
      <c r="O87" s="1" t="s">
        <v>65</v>
      </c>
      <c r="P87" s="1">
        <v>0</v>
      </c>
      <c r="Q87" s="1" t="s">
        <v>65</v>
      </c>
      <c r="R87" s="1" t="s">
        <v>65</v>
      </c>
      <c r="S87" s="1">
        <v>0</v>
      </c>
    </row>
    <row r="88" spans="1:19" x14ac:dyDescent="0.45">
      <c r="A88" s="1" t="s">
        <v>109</v>
      </c>
      <c r="B88" s="1">
        <v>2</v>
      </c>
      <c r="C88" s="1">
        <v>0</v>
      </c>
      <c r="D88" s="1">
        <v>9508.57</v>
      </c>
      <c r="E88" s="1" t="s">
        <v>65</v>
      </c>
      <c r="F88" s="1" t="s">
        <v>65</v>
      </c>
      <c r="G88" s="1">
        <v>0</v>
      </c>
      <c r="H88" s="1" t="s">
        <v>65</v>
      </c>
      <c r="I88" s="1" t="s">
        <v>65</v>
      </c>
      <c r="J88" s="1">
        <v>0</v>
      </c>
      <c r="K88" s="1">
        <v>9508.57</v>
      </c>
      <c r="L88" s="1">
        <v>36.233756360599997</v>
      </c>
      <c r="M88" s="1">
        <v>100</v>
      </c>
      <c r="N88" s="1" t="s">
        <v>65</v>
      </c>
      <c r="O88" s="1" t="s">
        <v>65</v>
      </c>
      <c r="P88" s="1">
        <v>0</v>
      </c>
      <c r="Q88" s="1" t="s">
        <v>65</v>
      </c>
      <c r="R88" s="1" t="s">
        <v>65</v>
      </c>
      <c r="S88" s="1">
        <v>0</v>
      </c>
    </row>
    <row r="89" spans="1:19" x14ac:dyDescent="0.45">
      <c r="A89" s="1" t="s">
        <v>54</v>
      </c>
      <c r="B89" s="1">
        <v>3</v>
      </c>
      <c r="C89" s="1">
        <v>0</v>
      </c>
      <c r="D89" s="1">
        <v>3354.95</v>
      </c>
      <c r="E89" s="1" t="s">
        <v>65</v>
      </c>
      <c r="F89" s="1" t="s">
        <v>65</v>
      </c>
      <c r="G89" s="1">
        <v>0</v>
      </c>
      <c r="H89" s="1" t="s">
        <v>65</v>
      </c>
      <c r="I89" s="1" t="s">
        <v>65</v>
      </c>
      <c r="J89" s="1">
        <v>0</v>
      </c>
      <c r="K89" s="1">
        <v>3354.95</v>
      </c>
      <c r="L89" s="1">
        <v>33.779690643899997</v>
      </c>
      <c r="M89" s="1">
        <v>100</v>
      </c>
      <c r="N89" s="1" t="s">
        <v>65</v>
      </c>
      <c r="O89" s="1" t="s">
        <v>65</v>
      </c>
      <c r="P89" s="1">
        <v>0</v>
      </c>
      <c r="Q89" s="1" t="s">
        <v>65</v>
      </c>
      <c r="R89" s="1" t="s">
        <v>65</v>
      </c>
      <c r="S89" s="1">
        <v>0</v>
      </c>
    </row>
    <row r="90" spans="1:19" x14ac:dyDescent="0.45">
      <c r="A90" s="1" t="s">
        <v>55</v>
      </c>
      <c r="B90" s="1">
        <v>11</v>
      </c>
      <c r="C90" s="1">
        <v>0</v>
      </c>
      <c r="D90" s="1">
        <v>5744.84</v>
      </c>
      <c r="E90" s="1" t="s">
        <v>65</v>
      </c>
      <c r="F90" s="1" t="s">
        <v>65</v>
      </c>
      <c r="G90" s="1">
        <v>0</v>
      </c>
      <c r="H90" s="1" t="s">
        <v>65</v>
      </c>
      <c r="I90" s="1" t="s">
        <v>65</v>
      </c>
      <c r="J90" s="1">
        <v>0</v>
      </c>
      <c r="K90" s="1">
        <v>5744.84</v>
      </c>
      <c r="L90" s="1">
        <v>83.153438894600001</v>
      </c>
      <c r="M90" s="1">
        <v>100</v>
      </c>
      <c r="N90" s="1" t="s">
        <v>65</v>
      </c>
      <c r="O90" s="1" t="s">
        <v>65</v>
      </c>
      <c r="P90" s="1">
        <v>0</v>
      </c>
      <c r="Q90" s="1" t="s">
        <v>65</v>
      </c>
      <c r="R90" s="1" t="s">
        <v>65</v>
      </c>
      <c r="S90" s="1">
        <v>0</v>
      </c>
    </row>
    <row r="91" spans="1:19" x14ac:dyDescent="0.45">
      <c r="A91" s="1" t="s">
        <v>59</v>
      </c>
      <c r="B91" s="1">
        <v>5</v>
      </c>
      <c r="C91" s="1">
        <v>0</v>
      </c>
      <c r="D91" s="1">
        <v>5297.16</v>
      </c>
      <c r="E91" s="1" t="s">
        <v>65</v>
      </c>
      <c r="F91" s="1" t="s">
        <v>65</v>
      </c>
      <c r="G91" s="1">
        <v>0</v>
      </c>
      <c r="H91" s="1" t="s">
        <v>65</v>
      </c>
      <c r="I91" s="1" t="s">
        <v>65</v>
      </c>
      <c r="J91" s="1">
        <v>0</v>
      </c>
      <c r="K91" s="1">
        <v>5297.16</v>
      </c>
      <c r="L91" s="1">
        <v>95.587940661999994</v>
      </c>
      <c r="M91" s="1">
        <v>100</v>
      </c>
      <c r="N91" s="1" t="s">
        <v>65</v>
      </c>
      <c r="O91" s="1" t="s">
        <v>65</v>
      </c>
      <c r="P91" s="1">
        <v>0</v>
      </c>
      <c r="Q91" s="1" t="s">
        <v>65</v>
      </c>
      <c r="R91" s="1" t="s">
        <v>65</v>
      </c>
      <c r="S91" s="1">
        <v>0</v>
      </c>
    </row>
    <row r="92" spans="1:19" x14ac:dyDescent="0.45">
      <c r="A92" s="50" t="s">
        <v>49</v>
      </c>
      <c r="B92" s="1">
        <v>61</v>
      </c>
      <c r="C92" s="1">
        <v>0</v>
      </c>
      <c r="D92" s="50">
        <v>31984.92</v>
      </c>
      <c r="E92" s="1" t="s">
        <v>65</v>
      </c>
      <c r="F92" s="1" t="s">
        <v>65</v>
      </c>
      <c r="G92" s="1">
        <v>0</v>
      </c>
      <c r="H92" s="1" t="s">
        <v>65</v>
      </c>
      <c r="I92" s="1" t="s">
        <v>65</v>
      </c>
      <c r="J92" s="1">
        <v>0</v>
      </c>
      <c r="K92" s="1" t="s">
        <v>65</v>
      </c>
      <c r="L92" s="1" t="s">
        <v>65</v>
      </c>
      <c r="M92" s="1">
        <v>0</v>
      </c>
      <c r="N92" s="1">
        <v>31984.92</v>
      </c>
      <c r="O92" s="1">
        <v>195.64537715</v>
      </c>
      <c r="P92" s="1">
        <v>100</v>
      </c>
      <c r="Q92" s="1" t="s">
        <v>65</v>
      </c>
      <c r="R92" s="1" t="s">
        <v>65</v>
      </c>
      <c r="S92" s="1">
        <v>0</v>
      </c>
    </row>
    <row r="93" spans="1:19" x14ac:dyDescent="0.45">
      <c r="A93" s="1" t="s">
        <v>57</v>
      </c>
      <c r="B93" s="1">
        <v>6</v>
      </c>
      <c r="C93" s="1">
        <v>0</v>
      </c>
      <c r="D93" s="1">
        <v>3172.47</v>
      </c>
      <c r="E93" s="1" t="s">
        <v>65</v>
      </c>
      <c r="F93" s="1" t="s">
        <v>65</v>
      </c>
      <c r="G93" s="1">
        <v>0</v>
      </c>
      <c r="H93" s="1" t="s">
        <v>65</v>
      </c>
      <c r="I93" s="1" t="s">
        <v>65</v>
      </c>
      <c r="J93" s="1">
        <v>0</v>
      </c>
      <c r="K93" s="1">
        <v>3172.47</v>
      </c>
      <c r="L93" s="1">
        <v>44.4214936714</v>
      </c>
      <c r="M93" s="1">
        <v>100</v>
      </c>
      <c r="N93" s="1" t="s">
        <v>65</v>
      </c>
      <c r="O93" s="1" t="s">
        <v>65</v>
      </c>
      <c r="P93" s="1">
        <v>0</v>
      </c>
      <c r="Q93" s="1" t="s">
        <v>65</v>
      </c>
      <c r="R93" s="1" t="s">
        <v>65</v>
      </c>
      <c r="S93" s="1">
        <v>0</v>
      </c>
    </row>
    <row r="94" spans="1:19" x14ac:dyDescent="0.45">
      <c r="A94" s="1" t="s">
        <v>60</v>
      </c>
      <c r="B94" s="1">
        <v>2</v>
      </c>
      <c r="C94" s="1">
        <v>0</v>
      </c>
      <c r="D94" s="1">
        <v>2027.2</v>
      </c>
      <c r="E94" s="1" t="s">
        <v>65</v>
      </c>
      <c r="F94" s="1" t="s">
        <v>65</v>
      </c>
      <c r="G94" s="1">
        <v>0</v>
      </c>
      <c r="H94" s="1" t="s">
        <v>65</v>
      </c>
      <c r="I94" s="1" t="s">
        <v>65</v>
      </c>
      <c r="J94" s="1">
        <v>0</v>
      </c>
      <c r="K94" s="1">
        <v>2027.2</v>
      </c>
      <c r="L94" s="1">
        <v>71.218115672899998</v>
      </c>
      <c r="M94" s="1">
        <v>100</v>
      </c>
      <c r="N94" s="1" t="s">
        <v>65</v>
      </c>
      <c r="O94" s="1" t="s">
        <v>65</v>
      </c>
      <c r="P94" s="1">
        <v>0</v>
      </c>
      <c r="Q94" s="1" t="s">
        <v>65</v>
      </c>
      <c r="R94" s="1" t="s">
        <v>65</v>
      </c>
      <c r="S94" s="1">
        <v>0</v>
      </c>
    </row>
    <row r="95" spans="1:19" x14ac:dyDescent="0.45">
      <c r="A95" s="1" t="s">
        <v>61</v>
      </c>
      <c r="B95" s="1">
        <v>3</v>
      </c>
      <c r="C95" s="1">
        <v>0</v>
      </c>
      <c r="D95" s="1">
        <v>2361.85</v>
      </c>
      <c r="E95" s="1" t="s">
        <v>65</v>
      </c>
      <c r="F95" s="1" t="s">
        <v>65</v>
      </c>
      <c r="G95" s="1">
        <v>0</v>
      </c>
      <c r="H95" s="1" t="s">
        <v>65</v>
      </c>
      <c r="I95" s="1" t="s">
        <v>65</v>
      </c>
      <c r="J95" s="1">
        <v>0</v>
      </c>
      <c r="K95" s="1">
        <v>2361.85</v>
      </c>
      <c r="L95" s="1">
        <v>20.5885283593</v>
      </c>
      <c r="M95" s="1">
        <v>100</v>
      </c>
      <c r="N95" s="1" t="s">
        <v>65</v>
      </c>
      <c r="O95" s="1" t="s">
        <v>65</v>
      </c>
      <c r="P95" s="1">
        <v>0</v>
      </c>
      <c r="Q95" s="1" t="s">
        <v>65</v>
      </c>
      <c r="R95" s="1" t="s">
        <v>65</v>
      </c>
      <c r="S95" s="1">
        <v>0</v>
      </c>
    </row>
    <row r="96" spans="1:19" x14ac:dyDescent="0.45">
      <c r="A96" s="35"/>
    </row>
    <row r="99" spans="1:4" x14ac:dyDescent="0.45">
      <c r="A99" s="34" t="s">
        <v>142</v>
      </c>
    </row>
    <row r="100" spans="1:4" ht="42.75" x14ac:dyDescent="0.45">
      <c r="A100" s="3" t="s">
        <v>145</v>
      </c>
      <c r="B100" s="2" t="s">
        <v>143</v>
      </c>
      <c r="C100" s="2" t="s">
        <v>144</v>
      </c>
      <c r="D100" t="s">
        <v>146</v>
      </c>
    </row>
    <row r="101" spans="1:4" x14ac:dyDescent="0.45">
      <c r="A101" t="s">
        <v>110</v>
      </c>
      <c r="B101" s="72"/>
      <c r="C101" s="72"/>
    </row>
    <row r="102" spans="1:4" x14ac:dyDescent="0.45">
      <c r="A102" t="s">
        <v>111</v>
      </c>
      <c r="B102" s="72"/>
      <c r="C102" s="72"/>
    </row>
    <row r="103" spans="1:4" x14ac:dyDescent="0.45">
      <c r="A103" t="s">
        <v>112</v>
      </c>
      <c r="B103" s="72"/>
      <c r="C103" s="72">
        <v>2</v>
      </c>
    </row>
    <row r="104" spans="1:4" x14ac:dyDescent="0.45">
      <c r="A104" t="s">
        <v>113</v>
      </c>
      <c r="B104" s="72"/>
      <c r="C104" s="72"/>
      <c r="D104" t="s">
        <v>114</v>
      </c>
    </row>
    <row r="105" spans="1:4" x14ac:dyDescent="0.45">
      <c r="A105" t="s">
        <v>115</v>
      </c>
      <c r="B105" s="72" t="s">
        <v>149</v>
      </c>
      <c r="C105" s="72">
        <v>2</v>
      </c>
      <c r="D105" t="s">
        <v>116</v>
      </c>
    </row>
    <row r="106" spans="1:4" x14ac:dyDescent="0.45">
      <c r="A106" t="s">
        <v>117</v>
      </c>
      <c r="B106" s="72"/>
      <c r="C106" s="72"/>
      <c r="D106" t="s">
        <v>118</v>
      </c>
    </row>
    <row r="107" spans="1:4" x14ac:dyDescent="0.45">
      <c r="A107" t="s">
        <v>119</v>
      </c>
      <c r="B107" s="72"/>
      <c r="C107" s="72">
        <v>5</v>
      </c>
      <c r="D107" t="s">
        <v>120</v>
      </c>
    </row>
    <row r="108" spans="1:4" ht="42.75" x14ac:dyDescent="0.45">
      <c r="A108" t="s">
        <v>121</v>
      </c>
      <c r="B108" s="72"/>
      <c r="C108" s="71" t="s">
        <v>148</v>
      </c>
      <c r="D108" t="s">
        <v>147</v>
      </c>
    </row>
    <row r="109" spans="1:4" x14ac:dyDescent="0.45">
      <c r="A109" t="s">
        <v>140</v>
      </c>
      <c r="B109" s="72">
        <v>13</v>
      </c>
      <c r="C109" s="72"/>
      <c r="D109" t="s">
        <v>141</v>
      </c>
    </row>
    <row r="110" spans="1:4" x14ac:dyDescent="0.45">
      <c r="A110" t="s">
        <v>122</v>
      </c>
      <c r="B110" s="72"/>
      <c r="C110" s="72"/>
      <c r="D110" t="s">
        <v>123</v>
      </c>
    </row>
    <row r="111" spans="1:4" x14ac:dyDescent="0.45">
      <c r="A111" t="s">
        <v>124</v>
      </c>
      <c r="B111" s="72"/>
      <c r="C111" s="72"/>
      <c r="D111" t="s">
        <v>125</v>
      </c>
    </row>
    <row r="112" spans="1:4" x14ac:dyDescent="0.45">
      <c r="A112" t="s">
        <v>126</v>
      </c>
      <c r="B112" s="72"/>
      <c r="C112" s="72"/>
      <c r="D112" t="s">
        <v>127</v>
      </c>
    </row>
    <row r="113" spans="1:19" x14ac:dyDescent="0.45">
      <c r="A113" t="s">
        <v>128</v>
      </c>
      <c r="B113" s="72"/>
      <c r="C113" s="72"/>
      <c r="D113" t="s">
        <v>129</v>
      </c>
    </row>
    <row r="114" spans="1:19" x14ac:dyDescent="0.45">
      <c r="A114" t="s">
        <v>130</v>
      </c>
      <c r="B114" s="72"/>
      <c r="C114" s="72"/>
      <c r="D114" t="s">
        <v>131</v>
      </c>
    </row>
    <row r="115" spans="1:19" x14ac:dyDescent="0.45">
      <c r="A115" t="s">
        <v>132</v>
      </c>
      <c r="B115" s="72"/>
      <c r="C115" s="72"/>
      <c r="D115" t="s">
        <v>133</v>
      </c>
    </row>
    <row r="116" spans="1:19" x14ac:dyDescent="0.45">
      <c r="B116" s="72"/>
      <c r="C116" s="72"/>
    </row>
    <row r="117" spans="1:19" x14ac:dyDescent="0.45">
      <c r="B117" s="72"/>
      <c r="C117" s="72"/>
    </row>
    <row r="118" spans="1:19" ht="28.5" x14ac:dyDescent="0.45">
      <c r="A118" s="3" t="s">
        <v>166</v>
      </c>
      <c r="B118" s="76" t="s">
        <v>157</v>
      </c>
      <c r="C118" s="76" t="s">
        <v>160</v>
      </c>
    </row>
    <row r="119" spans="1:19" x14ac:dyDescent="0.45">
      <c r="A119" t="s">
        <v>208</v>
      </c>
      <c r="B119" s="72" t="s">
        <v>158</v>
      </c>
      <c r="C119" s="73" t="s">
        <v>163</v>
      </c>
    </row>
    <row r="120" spans="1:19" x14ac:dyDescent="0.45">
      <c r="A120" t="s">
        <v>109</v>
      </c>
      <c r="B120" s="72" t="s">
        <v>159</v>
      </c>
      <c r="C120" s="74" t="s">
        <v>161</v>
      </c>
    </row>
    <row r="121" spans="1:19" x14ac:dyDescent="0.45">
      <c r="A121" t="s">
        <v>155</v>
      </c>
      <c r="B121" s="72" t="s">
        <v>164</v>
      </c>
      <c r="C121" s="75" t="s">
        <v>162</v>
      </c>
    </row>
    <row r="122" spans="1:19" x14ac:dyDescent="0.45">
      <c r="A122" t="s">
        <v>156</v>
      </c>
      <c r="B122" s="72" t="s">
        <v>165</v>
      </c>
      <c r="C122" s="74" t="s">
        <v>167</v>
      </c>
    </row>
    <row r="123" spans="1:19" x14ac:dyDescent="0.45">
      <c r="B123" s="72"/>
      <c r="C123" s="74"/>
    </row>
    <row r="125" spans="1:19" ht="25.5" x14ac:dyDescent="0.75">
      <c r="A125" s="67" t="s">
        <v>153</v>
      </c>
    </row>
    <row r="126" spans="1:19" ht="21" x14ac:dyDescent="0.65">
      <c r="A126" s="57" t="s">
        <v>79</v>
      </c>
      <c r="E126" s="99" t="s">
        <v>97</v>
      </c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</row>
    <row r="127" spans="1:19" ht="99.75" x14ac:dyDescent="0.45">
      <c r="A127" t="s">
        <v>76</v>
      </c>
      <c r="B127" s="2" t="s">
        <v>77</v>
      </c>
      <c r="C127" s="2" t="s">
        <v>78</v>
      </c>
      <c r="D127" s="2" t="s">
        <v>81</v>
      </c>
      <c r="E127" s="56" t="s">
        <v>82</v>
      </c>
      <c r="F127" s="54" t="s">
        <v>83</v>
      </c>
      <c r="G127" s="62" t="s">
        <v>84</v>
      </c>
      <c r="H127" s="56" t="s">
        <v>85</v>
      </c>
      <c r="I127" s="54" t="s">
        <v>86</v>
      </c>
      <c r="J127" s="62" t="s">
        <v>87</v>
      </c>
      <c r="K127" s="56" t="s">
        <v>88</v>
      </c>
      <c r="L127" s="54" t="s">
        <v>89</v>
      </c>
      <c r="M127" s="62" t="s">
        <v>90</v>
      </c>
      <c r="N127" s="56" t="s">
        <v>91</v>
      </c>
      <c r="O127" s="54" t="s">
        <v>92</v>
      </c>
      <c r="P127" s="62" t="s">
        <v>93</v>
      </c>
      <c r="Q127" s="56" t="s">
        <v>94</v>
      </c>
      <c r="R127" s="54" t="s">
        <v>95</v>
      </c>
      <c r="S127" s="62" t="s">
        <v>96</v>
      </c>
    </row>
    <row r="128" spans="1:19" x14ac:dyDescent="0.45">
      <c r="A128" t="s">
        <v>48</v>
      </c>
      <c r="B128" s="1">
        <v>1</v>
      </c>
      <c r="C128" s="1">
        <v>0</v>
      </c>
      <c r="D128" s="1">
        <v>1.44</v>
      </c>
      <c r="E128" s="1">
        <v>24</v>
      </c>
      <c r="F128" s="1">
        <v>0</v>
      </c>
      <c r="G128" s="1">
        <v>6</v>
      </c>
      <c r="H128" s="1" t="s">
        <v>65</v>
      </c>
      <c r="I128" s="1" t="s">
        <v>65</v>
      </c>
      <c r="J128" s="1">
        <v>0</v>
      </c>
      <c r="K128" s="1" t="s">
        <v>65</v>
      </c>
      <c r="L128" s="1" t="s">
        <v>65</v>
      </c>
      <c r="M128" s="1">
        <v>0</v>
      </c>
      <c r="N128" s="1" t="s">
        <v>65</v>
      </c>
      <c r="O128" s="1" t="s">
        <v>65</v>
      </c>
      <c r="P128" s="1">
        <v>0</v>
      </c>
      <c r="Q128" s="1" t="s">
        <v>65</v>
      </c>
      <c r="R128" s="1" t="s">
        <v>65</v>
      </c>
      <c r="S128">
        <v>0</v>
      </c>
    </row>
    <row r="129" spans="1:19" x14ac:dyDescent="0.45">
      <c r="A129" t="s">
        <v>50</v>
      </c>
      <c r="B129" s="1">
        <v>6</v>
      </c>
      <c r="C129" s="1">
        <v>0</v>
      </c>
      <c r="D129" s="1">
        <v>3349.51</v>
      </c>
      <c r="E129" s="1" t="s">
        <v>65</v>
      </c>
      <c r="F129" s="1" t="s">
        <v>65</v>
      </c>
      <c r="G129" s="1">
        <v>0</v>
      </c>
      <c r="H129" s="1" t="s">
        <v>65</v>
      </c>
      <c r="I129" s="1" t="s">
        <v>65</v>
      </c>
      <c r="J129" s="1">
        <v>0</v>
      </c>
      <c r="K129" s="1">
        <v>3349.51</v>
      </c>
      <c r="L129" s="1">
        <v>32.363094722200003</v>
      </c>
      <c r="M129" s="1">
        <v>100</v>
      </c>
      <c r="N129" s="1" t="s">
        <v>65</v>
      </c>
      <c r="O129" s="1" t="s">
        <v>65</v>
      </c>
      <c r="P129" s="1">
        <v>0</v>
      </c>
      <c r="Q129" s="1" t="s">
        <v>65</v>
      </c>
      <c r="R129" s="1" t="s">
        <v>65</v>
      </c>
      <c r="S129">
        <v>0</v>
      </c>
    </row>
    <row r="130" spans="1:19" x14ac:dyDescent="0.45">
      <c r="A130" t="s">
        <v>51</v>
      </c>
      <c r="B130" s="1">
        <v>1</v>
      </c>
      <c r="C130" s="1">
        <v>0</v>
      </c>
      <c r="D130" s="1">
        <v>3032.78</v>
      </c>
      <c r="E130" s="1" t="s">
        <v>65</v>
      </c>
      <c r="F130" s="1" t="s">
        <v>65</v>
      </c>
      <c r="G130" s="1">
        <v>0</v>
      </c>
      <c r="H130" s="1" t="s">
        <v>65</v>
      </c>
      <c r="I130" s="1" t="s">
        <v>65</v>
      </c>
      <c r="J130" s="1">
        <v>0</v>
      </c>
      <c r="K130" s="1">
        <v>3032.78</v>
      </c>
      <c r="L130" s="1">
        <v>68.417187898899996</v>
      </c>
      <c r="M130" s="1">
        <v>100</v>
      </c>
      <c r="N130" s="1" t="s">
        <v>65</v>
      </c>
      <c r="O130" s="1" t="s">
        <v>65</v>
      </c>
      <c r="P130" s="1">
        <v>0</v>
      </c>
      <c r="Q130" s="1" t="s">
        <v>65</v>
      </c>
      <c r="R130" s="1" t="s">
        <v>65</v>
      </c>
      <c r="S130">
        <v>0</v>
      </c>
    </row>
    <row r="131" spans="1:19" x14ac:dyDescent="0.45">
      <c r="A131" s="35" t="s">
        <v>154</v>
      </c>
      <c r="B131" s="1">
        <v>13</v>
      </c>
      <c r="C131" s="1">
        <v>0</v>
      </c>
      <c r="D131" s="50">
        <v>21458.22</v>
      </c>
      <c r="E131" s="1" t="s">
        <v>65</v>
      </c>
      <c r="F131" s="1" t="s">
        <v>65</v>
      </c>
      <c r="G131" s="1">
        <v>0</v>
      </c>
      <c r="H131" s="1" t="s">
        <v>65</v>
      </c>
      <c r="I131" s="1" t="s">
        <v>65</v>
      </c>
      <c r="J131" s="1">
        <v>0</v>
      </c>
      <c r="K131" s="1" t="s">
        <v>65</v>
      </c>
      <c r="L131" s="1" t="s">
        <v>65</v>
      </c>
      <c r="M131" s="1">
        <v>0</v>
      </c>
      <c r="N131" s="1">
        <v>21458.22</v>
      </c>
      <c r="O131" s="1">
        <v>87.311806761699998</v>
      </c>
      <c r="P131" s="1">
        <v>100</v>
      </c>
      <c r="Q131" s="1" t="s">
        <v>65</v>
      </c>
      <c r="R131" s="1" t="s">
        <v>65</v>
      </c>
      <c r="S131">
        <v>0</v>
      </c>
    </row>
    <row r="132" spans="1:19" x14ac:dyDescent="0.45">
      <c r="A132" t="s">
        <v>54</v>
      </c>
      <c r="B132" s="1">
        <v>3</v>
      </c>
      <c r="C132" s="1">
        <v>0</v>
      </c>
      <c r="D132" s="1">
        <v>3151.62</v>
      </c>
      <c r="E132" s="1" t="s">
        <v>65</v>
      </c>
      <c r="F132" s="1" t="s">
        <v>65</v>
      </c>
      <c r="G132" s="1">
        <v>0</v>
      </c>
      <c r="H132" s="1" t="s">
        <v>65</v>
      </c>
      <c r="I132" s="1" t="s">
        <v>65</v>
      </c>
      <c r="J132" s="1">
        <v>0</v>
      </c>
      <c r="K132" s="1">
        <v>3151.62</v>
      </c>
      <c r="L132" s="1">
        <v>32.030853875600002</v>
      </c>
      <c r="M132" s="1">
        <v>100</v>
      </c>
      <c r="N132" s="1" t="s">
        <v>65</v>
      </c>
      <c r="O132" s="1" t="s">
        <v>65</v>
      </c>
      <c r="P132" s="1">
        <v>0</v>
      </c>
      <c r="Q132" s="1" t="s">
        <v>65</v>
      </c>
      <c r="R132" s="1" t="s">
        <v>65</v>
      </c>
      <c r="S132">
        <v>0</v>
      </c>
    </row>
    <row r="133" spans="1:19" x14ac:dyDescent="0.45">
      <c r="A133" t="s">
        <v>55</v>
      </c>
      <c r="B133" s="1">
        <v>6</v>
      </c>
      <c r="C133" s="1">
        <v>0</v>
      </c>
      <c r="D133" s="1">
        <v>3140.43</v>
      </c>
      <c r="E133" s="1" t="s">
        <v>65</v>
      </c>
      <c r="F133" s="1" t="s">
        <v>65</v>
      </c>
      <c r="G133" s="1">
        <v>0</v>
      </c>
      <c r="H133" s="1" t="s">
        <v>65</v>
      </c>
      <c r="I133" s="1" t="s">
        <v>65</v>
      </c>
      <c r="J133" s="1">
        <v>0</v>
      </c>
      <c r="K133" s="1">
        <v>3140.43</v>
      </c>
      <c r="L133" s="1">
        <v>62.646030201400002</v>
      </c>
      <c r="M133" s="1">
        <v>100</v>
      </c>
      <c r="N133" s="1" t="s">
        <v>65</v>
      </c>
      <c r="O133" s="1" t="s">
        <v>65</v>
      </c>
      <c r="P133" s="1">
        <v>0</v>
      </c>
      <c r="Q133" s="1" t="s">
        <v>65</v>
      </c>
      <c r="R133" s="1" t="s">
        <v>65</v>
      </c>
      <c r="S133">
        <v>0</v>
      </c>
    </row>
    <row r="134" spans="1:19" x14ac:dyDescent="0.45">
      <c r="A134" t="s">
        <v>155</v>
      </c>
      <c r="B134" s="1">
        <v>7</v>
      </c>
      <c r="C134" s="1">
        <v>0</v>
      </c>
      <c r="D134" s="1">
        <v>7343.67</v>
      </c>
      <c r="E134" s="1" t="s">
        <v>65</v>
      </c>
      <c r="F134" s="1" t="s">
        <v>65</v>
      </c>
      <c r="G134" s="1">
        <v>0</v>
      </c>
      <c r="H134" s="1" t="s">
        <v>65</v>
      </c>
      <c r="I134" s="1" t="s">
        <v>65</v>
      </c>
      <c r="J134" s="1">
        <v>0</v>
      </c>
      <c r="K134" s="1">
        <v>7343.67</v>
      </c>
      <c r="L134" s="1">
        <v>95.265424472899994</v>
      </c>
      <c r="M134" s="1">
        <v>100</v>
      </c>
      <c r="N134" s="1" t="s">
        <v>65</v>
      </c>
      <c r="O134" s="1" t="s">
        <v>65</v>
      </c>
      <c r="P134" s="1">
        <v>0</v>
      </c>
      <c r="Q134" s="1" t="s">
        <v>65</v>
      </c>
      <c r="R134" s="1" t="s">
        <v>65</v>
      </c>
      <c r="S134">
        <v>0</v>
      </c>
    </row>
    <row r="135" spans="1:19" x14ac:dyDescent="0.45">
      <c r="A135" t="s">
        <v>59</v>
      </c>
      <c r="B135" s="1">
        <v>6</v>
      </c>
      <c r="C135" s="1">
        <v>0</v>
      </c>
      <c r="D135" s="1">
        <v>6242.71</v>
      </c>
      <c r="E135" s="1" t="s">
        <v>65</v>
      </c>
      <c r="F135" s="1" t="s">
        <v>65</v>
      </c>
      <c r="G135" s="1">
        <v>0</v>
      </c>
      <c r="H135" s="1" t="s">
        <v>65</v>
      </c>
      <c r="I135" s="1" t="s">
        <v>65</v>
      </c>
      <c r="J135" s="1">
        <v>0</v>
      </c>
      <c r="K135" s="1">
        <v>6242.71</v>
      </c>
      <c r="L135" s="1">
        <v>37.185560369599997</v>
      </c>
      <c r="M135" s="1">
        <v>100</v>
      </c>
      <c r="N135" s="1" t="s">
        <v>65</v>
      </c>
      <c r="O135" s="1" t="s">
        <v>65</v>
      </c>
      <c r="P135" s="1">
        <v>0</v>
      </c>
      <c r="Q135" s="1" t="s">
        <v>65</v>
      </c>
      <c r="R135" s="1" t="s">
        <v>65</v>
      </c>
      <c r="S135">
        <v>0</v>
      </c>
    </row>
    <row r="136" spans="1:19" x14ac:dyDescent="0.45">
      <c r="A136" t="s">
        <v>57</v>
      </c>
      <c r="B136" s="1">
        <v>3</v>
      </c>
      <c r="C136" s="1">
        <v>0</v>
      </c>
      <c r="D136" s="1">
        <v>1584.48</v>
      </c>
      <c r="E136" s="1" t="s">
        <v>65</v>
      </c>
      <c r="F136" s="1" t="s">
        <v>65</v>
      </c>
      <c r="G136" s="1">
        <v>0</v>
      </c>
      <c r="H136" s="1" t="s">
        <v>65</v>
      </c>
      <c r="I136" s="1" t="s">
        <v>65</v>
      </c>
      <c r="J136" s="1">
        <v>0</v>
      </c>
      <c r="K136" s="1">
        <v>1584.48</v>
      </c>
      <c r="L136" s="1">
        <v>47.298515833000003</v>
      </c>
      <c r="M136" s="1">
        <v>100</v>
      </c>
      <c r="N136" s="1" t="s">
        <v>65</v>
      </c>
      <c r="O136" s="1" t="s">
        <v>65</v>
      </c>
      <c r="P136" s="1">
        <v>0</v>
      </c>
      <c r="Q136" s="1" t="s">
        <v>65</v>
      </c>
      <c r="R136" s="1" t="s">
        <v>65</v>
      </c>
      <c r="S136">
        <v>0</v>
      </c>
    </row>
    <row r="137" spans="1:19" x14ac:dyDescent="0.45">
      <c r="A137" t="s">
        <v>61</v>
      </c>
      <c r="B137" s="1">
        <v>7</v>
      </c>
      <c r="C137" s="1">
        <v>0</v>
      </c>
      <c r="D137" s="1">
        <v>5514.3</v>
      </c>
      <c r="E137" s="1" t="s">
        <v>65</v>
      </c>
      <c r="F137" s="1" t="s">
        <v>65</v>
      </c>
      <c r="G137" s="1">
        <v>0</v>
      </c>
      <c r="H137" s="1" t="s">
        <v>65</v>
      </c>
      <c r="I137" s="1" t="s">
        <v>65</v>
      </c>
      <c r="J137" s="1">
        <v>0</v>
      </c>
      <c r="K137" s="1">
        <v>5514.3</v>
      </c>
      <c r="L137" s="1">
        <v>27.0405251428</v>
      </c>
      <c r="M137" s="1">
        <v>100</v>
      </c>
      <c r="N137" s="1" t="s">
        <v>65</v>
      </c>
      <c r="O137" s="1" t="s">
        <v>65</v>
      </c>
      <c r="P137" s="1">
        <v>0</v>
      </c>
      <c r="Q137" s="1" t="s">
        <v>65</v>
      </c>
      <c r="R137" s="1" t="s">
        <v>65</v>
      </c>
      <c r="S137">
        <v>0</v>
      </c>
    </row>
    <row r="138" spans="1:19" x14ac:dyDescent="0.45">
      <c r="A138" t="s">
        <v>60</v>
      </c>
      <c r="B138" s="1">
        <v>2</v>
      </c>
      <c r="C138" s="1">
        <v>0</v>
      </c>
      <c r="D138" s="1">
        <v>2123.1999999999998</v>
      </c>
      <c r="E138" s="1" t="s">
        <v>65</v>
      </c>
      <c r="F138" s="1" t="s">
        <v>65</v>
      </c>
      <c r="G138" s="1">
        <v>0</v>
      </c>
      <c r="H138" s="1" t="s">
        <v>65</v>
      </c>
      <c r="I138" s="1" t="s">
        <v>65</v>
      </c>
      <c r="J138" s="1">
        <v>0</v>
      </c>
      <c r="K138" s="1">
        <v>2123.1999999999998</v>
      </c>
      <c r="L138" s="1">
        <v>20.417639432600001</v>
      </c>
      <c r="M138" s="1">
        <v>100</v>
      </c>
      <c r="N138" s="1" t="s">
        <v>65</v>
      </c>
      <c r="O138" s="1" t="s">
        <v>65</v>
      </c>
      <c r="P138" s="1">
        <v>0</v>
      </c>
      <c r="Q138" s="1" t="s">
        <v>65</v>
      </c>
      <c r="R138" s="1" t="s">
        <v>65</v>
      </c>
      <c r="S138">
        <v>0</v>
      </c>
    </row>
    <row r="139" spans="1:19" x14ac:dyDescent="0.45">
      <c r="A139" t="s">
        <v>58</v>
      </c>
      <c r="B139" s="1">
        <v>1</v>
      </c>
      <c r="C139" s="1">
        <v>0</v>
      </c>
      <c r="D139" s="1">
        <v>1135.4100000000001</v>
      </c>
      <c r="E139" s="1" t="s">
        <v>65</v>
      </c>
      <c r="F139" s="1" t="s">
        <v>65</v>
      </c>
      <c r="G139" s="1">
        <v>0</v>
      </c>
      <c r="H139" s="1" t="s">
        <v>65</v>
      </c>
      <c r="I139" s="1" t="s">
        <v>65</v>
      </c>
      <c r="J139" s="1">
        <v>0</v>
      </c>
      <c r="K139" s="1">
        <v>1135.4100000000001</v>
      </c>
      <c r="L139" s="1">
        <v>17.272576530399999</v>
      </c>
      <c r="M139" s="1">
        <v>100</v>
      </c>
      <c r="N139" s="1" t="s">
        <v>65</v>
      </c>
      <c r="O139" s="1" t="s">
        <v>65</v>
      </c>
      <c r="P139" s="1">
        <v>0</v>
      </c>
      <c r="Q139" s="1" t="s">
        <v>65</v>
      </c>
      <c r="R139" s="1" t="s">
        <v>65</v>
      </c>
      <c r="S139">
        <v>0</v>
      </c>
    </row>
    <row r="140" spans="1:19" x14ac:dyDescent="0.45">
      <c r="D140" s="48">
        <f>SUM(D128:D139)</f>
        <v>58077.770000000004</v>
      </c>
    </row>
    <row r="141" spans="1:19" ht="21" x14ac:dyDescent="0.65">
      <c r="A141" s="57" t="s">
        <v>80</v>
      </c>
      <c r="E141" s="99" t="s">
        <v>97</v>
      </c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</row>
    <row r="142" spans="1:19" ht="99.75" x14ac:dyDescent="0.45">
      <c r="A142" t="s">
        <v>76</v>
      </c>
      <c r="B142" s="2" t="s">
        <v>77</v>
      </c>
      <c r="C142" s="2" t="s">
        <v>78</v>
      </c>
      <c r="D142" s="2" t="s">
        <v>81</v>
      </c>
      <c r="E142" s="56" t="s">
        <v>82</v>
      </c>
      <c r="F142" s="54" t="s">
        <v>83</v>
      </c>
      <c r="G142" s="62" t="s">
        <v>84</v>
      </c>
      <c r="H142" s="56" t="s">
        <v>85</v>
      </c>
      <c r="I142" s="54" t="s">
        <v>86</v>
      </c>
      <c r="J142" s="62" t="s">
        <v>87</v>
      </c>
      <c r="K142" s="56" t="s">
        <v>88</v>
      </c>
      <c r="L142" s="54" t="s">
        <v>89</v>
      </c>
      <c r="M142" s="62" t="s">
        <v>90</v>
      </c>
      <c r="N142" s="56" t="s">
        <v>91</v>
      </c>
      <c r="O142" s="54" t="s">
        <v>92</v>
      </c>
      <c r="P142" s="62" t="s">
        <v>93</v>
      </c>
      <c r="Q142" s="56" t="s">
        <v>94</v>
      </c>
      <c r="R142" s="54" t="s">
        <v>95</v>
      </c>
      <c r="S142" s="62" t="s">
        <v>96</v>
      </c>
    </row>
    <row r="143" spans="1:19" x14ac:dyDescent="0.45">
      <c r="A143" t="s">
        <v>48</v>
      </c>
      <c r="B143" s="1">
        <v>5.04</v>
      </c>
      <c r="C143" s="1">
        <v>0.19595917942300001</v>
      </c>
      <c r="D143" s="1">
        <v>118.85</v>
      </c>
      <c r="E143" s="1">
        <v>92.111111111100001</v>
      </c>
      <c r="F143" s="1">
        <v>2.5579698740499999</v>
      </c>
      <c r="G143" s="1">
        <v>27</v>
      </c>
      <c r="H143" s="1">
        <v>128.73972602699999</v>
      </c>
      <c r="I143" s="1">
        <v>17.996976456300001</v>
      </c>
      <c r="J143" s="1">
        <v>73</v>
      </c>
      <c r="K143" s="1" t="s">
        <v>65</v>
      </c>
      <c r="L143" s="1" t="s">
        <v>65</v>
      </c>
      <c r="M143" s="1">
        <v>0</v>
      </c>
      <c r="N143" s="1" t="s">
        <v>65</v>
      </c>
      <c r="O143" s="1" t="s">
        <v>65</v>
      </c>
      <c r="P143" s="1">
        <v>0</v>
      </c>
      <c r="Q143" s="1" t="s">
        <v>65</v>
      </c>
      <c r="R143" t="s">
        <v>65</v>
      </c>
      <c r="S143">
        <v>0</v>
      </c>
    </row>
    <row r="144" spans="1:19" x14ac:dyDescent="0.45">
      <c r="A144" t="s">
        <v>63</v>
      </c>
      <c r="B144" s="1">
        <v>2</v>
      </c>
      <c r="C144" s="1">
        <v>0</v>
      </c>
      <c r="D144" s="1">
        <v>4587</v>
      </c>
      <c r="E144" s="1" t="s">
        <v>65</v>
      </c>
      <c r="F144" s="1" t="s">
        <v>65</v>
      </c>
      <c r="G144" s="1">
        <v>0</v>
      </c>
      <c r="H144" s="1" t="s">
        <v>65</v>
      </c>
      <c r="I144" s="1" t="s">
        <v>65</v>
      </c>
      <c r="J144" s="1">
        <v>0</v>
      </c>
      <c r="K144" s="1">
        <v>4587</v>
      </c>
      <c r="L144" s="1">
        <v>112.29772927400001</v>
      </c>
      <c r="M144" s="1">
        <v>100</v>
      </c>
      <c r="N144" s="1" t="s">
        <v>65</v>
      </c>
      <c r="O144" s="1" t="s">
        <v>65</v>
      </c>
      <c r="P144" s="1">
        <v>0</v>
      </c>
      <c r="Q144" s="1" t="s">
        <v>65</v>
      </c>
      <c r="R144" t="s">
        <v>65</v>
      </c>
      <c r="S144">
        <v>0</v>
      </c>
    </row>
    <row r="145" spans="1:19" x14ac:dyDescent="0.45">
      <c r="A145" t="s">
        <v>62</v>
      </c>
      <c r="B145" s="1">
        <v>1</v>
      </c>
      <c r="C145" s="1">
        <v>0</v>
      </c>
      <c r="D145" s="1">
        <v>268.06</v>
      </c>
      <c r="E145" s="1" t="s">
        <v>65</v>
      </c>
      <c r="F145" s="1" t="s">
        <v>65</v>
      </c>
      <c r="G145" s="1">
        <v>0</v>
      </c>
      <c r="H145" s="1">
        <v>268.06</v>
      </c>
      <c r="I145" s="1">
        <v>12.1357488438</v>
      </c>
      <c r="J145" s="1">
        <v>100</v>
      </c>
      <c r="K145" s="1" t="s">
        <v>65</v>
      </c>
      <c r="L145" s="1" t="s">
        <v>65</v>
      </c>
      <c r="M145" s="1">
        <v>0</v>
      </c>
      <c r="N145" s="1" t="s">
        <v>65</v>
      </c>
      <c r="O145" s="1" t="s">
        <v>65</v>
      </c>
      <c r="P145" s="1">
        <v>0</v>
      </c>
      <c r="Q145" s="1" t="s">
        <v>65</v>
      </c>
      <c r="R145" t="s">
        <v>65</v>
      </c>
      <c r="S145">
        <v>0</v>
      </c>
    </row>
    <row r="146" spans="1:19" x14ac:dyDescent="0.45">
      <c r="A146" t="s">
        <v>50</v>
      </c>
      <c r="B146" s="1">
        <v>4</v>
      </c>
      <c r="C146" s="1">
        <v>0</v>
      </c>
      <c r="D146" s="1">
        <v>2108.0300000000002</v>
      </c>
      <c r="E146" s="1" t="s">
        <v>65</v>
      </c>
      <c r="F146" s="1" t="s">
        <v>65</v>
      </c>
      <c r="G146" s="1">
        <v>0</v>
      </c>
      <c r="H146" s="1" t="s">
        <v>65</v>
      </c>
      <c r="I146" s="1" t="s">
        <v>65</v>
      </c>
      <c r="J146" s="1">
        <v>0</v>
      </c>
      <c r="K146" s="1">
        <v>2108.0300000000002</v>
      </c>
      <c r="L146" s="1">
        <v>32.807454945499998</v>
      </c>
      <c r="M146" s="1">
        <v>100</v>
      </c>
      <c r="N146" s="1" t="s">
        <v>65</v>
      </c>
      <c r="O146" s="1" t="s">
        <v>65</v>
      </c>
      <c r="P146" s="1">
        <v>0</v>
      </c>
      <c r="Q146" s="1" t="s">
        <v>65</v>
      </c>
      <c r="R146" t="s">
        <v>65</v>
      </c>
      <c r="S146">
        <v>0</v>
      </c>
    </row>
    <row r="147" spans="1:19" x14ac:dyDescent="0.45">
      <c r="A147" t="s">
        <v>53</v>
      </c>
      <c r="B147" s="1">
        <v>1</v>
      </c>
      <c r="C147" s="1">
        <v>0</v>
      </c>
      <c r="D147" s="1">
        <v>604.25</v>
      </c>
      <c r="E147" s="1" t="s">
        <v>65</v>
      </c>
      <c r="F147" s="1" t="s">
        <v>65</v>
      </c>
      <c r="G147" s="1">
        <v>0</v>
      </c>
      <c r="H147" s="1">
        <v>604.25</v>
      </c>
      <c r="I147" s="1">
        <v>30.403741546100001</v>
      </c>
      <c r="J147" s="1">
        <v>100</v>
      </c>
      <c r="K147" s="1" t="s">
        <v>65</v>
      </c>
      <c r="L147" s="1" t="s">
        <v>65</v>
      </c>
      <c r="M147" s="1">
        <v>0</v>
      </c>
      <c r="N147" s="1" t="s">
        <v>65</v>
      </c>
      <c r="O147" s="1" t="s">
        <v>65</v>
      </c>
      <c r="P147" s="1">
        <v>0</v>
      </c>
      <c r="Q147" s="1" t="s">
        <v>65</v>
      </c>
      <c r="R147" t="s">
        <v>65</v>
      </c>
      <c r="S147">
        <v>0</v>
      </c>
    </row>
    <row r="148" spans="1:19" x14ac:dyDescent="0.45">
      <c r="A148" t="s">
        <v>52</v>
      </c>
      <c r="B148" s="1">
        <v>11</v>
      </c>
      <c r="C148" s="1">
        <v>0</v>
      </c>
      <c r="D148" s="1">
        <v>7464.65</v>
      </c>
      <c r="E148" s="1" t="s">
        <v>65</v>
      </c>
      <c r="F148" s="1" t="s">
        <v>65</v>
      </c>
      <c r="G148" s="1">
        <v>0</v>
      </c>
      <c r="H148" s="1" t="s">
        <v>65</v>
      </c>
      <c r="I148" s="1" t="s">
        <v>65</v>
      </c>
      <c r="J148" s="1">
        <v>0</v>
      </c>
      <c r="K148" s="1">
        <v>7464.65</v>
      </c>
      <c r="L148" s="1">
        <v>36.317592155900002</v>
      </c>
      <c r="M148" s="1">
        <v>100</v>
      </c>
      <c r="N148" s="1" t="s">
        <v>65</v>
      </c>
      <c r="O148" s="1" t="s">
        <v>65</v>
      </c>
      <c r="P148" s="1">
        <v>0</v>
      </c>
      <c r="Q148" s="1" t="s">
        <v>65</v>
      </c>
      <c r="R148" t="s">
        <v>65</v>
      </c>
      <c r="S148">
        <v>0</v>
      </c>
    </row>
    <row r="149" spans="1:19" x14ac:dyDescent="0.45">
      <c r="A149" t="s">
        <v>64</v>
      </c>
      <c r="B149" s="1">
        <v>1</v>
      </c>
      <c r="C149" s="1">
        <v>0</v>
      </c>
      <c r="D149" s="1">
        <v>312.81</v>
      </c>
      <c r="E149" s="1" t="s">
        <v>65</v>
      </c>
      <c r="F149" s="1" t="s">
        <v>65</v>
      </c>
      <c r="G149" s="1">
        <v>0</v>
      </c>
      <c r="H149" s="1">
        <v>312.81</v>
      </c>
      <c r="I149" s="1">
        <v>16.574495467399998</v>
      </c>
      <c r="J149" s="1">
        <v>100</v>
      </c>
      <c r="K149" s="1" t="s">
        <v>65</v>
      </c>
      <c r="L149" s="1" t="s">
        <v>65</v>
      </c>
      <c r="M149" s="1">
        <v>0</v>
      </c>
      <c r="N149" s="1" t="s">
        <v>65</v>
      </c>
      <c r="O149" s="1" t="s">
        <v>65</v>
      </c>
      <c r="P149" s="1">
        <v>0</v>
      </c>
      <c r="Q149" s="1" t="s">
        <v>65</v>
      </c>
      <c r="R149" t="s">
        <v>65</v>
      </c>
      <c r="S149">
        <v>0</v>
      </c>
    </row>
    <row r="150" spans="1:19" x14ac:dyDescent="0.45">
      <c r="A150" t="s">
        <v>109</v>
      </c>
      <c r="B150" s="1">
        <v>2</v>
      </c>
      <c r="C150" s="1">
        <v>0</v>
      </c>
      <c r="D150" s="1">
        <v>9534.3799999999992</v>
      </c>
      <c r="E150" s="1" t="s">
        <v>65</v>
      </c>
      <c r="F150" s="1" t="s">
        <v>65</v>
      </c>
      <c r="G150" s="1">
        <v>0</v>
      </c>
      <c r="H150" s="1" t="s">
        <v>65</v>
      </c>
      <c r="I150" s="1" t="s">
        <v>65</v>
      </c>
      <c r="J150" s="1">
        <v>0</v>
      </c>
      <c r="K150" s="1">
        <v>9534.3799999999992</v>
      </c>
      <c r="L150" s="1">
        <v>29.8880511242</v>
      </c>
      <c r="M150" s="1">
        <v>100</v>
      </c>
      <c r="N150" s="1" t="s">
        <v>65</v>
      </c>
      <c r="O150" s="1" t="s">
        <v>65</v>
      </c>
      <c r="P150" s="1">
        <v>0</v>
      </c>
      <c r="Q150" s="1" t="s">
        <v>65</v>
      </c>
      <c r="R150" t="s">
        <v>65</v>
      </c>
      <c r="S150">
        <v>0</v>
      </c>
    </row>
    <row r="151" spans="1:19" x14ac:dyDescent="0.45">
      <c r="A151" t="s">
        <v>54</v>
      </c>
      <c r="B151" s="1">
        <v>3</v>
      </c>
      <c r="C151" s="1">
        <v>0</v>
      </c>
      <c r="D151" s="1">
        <v>3117.97</v>
      </c>
      <c r="E151" s="1" t="s">
        <v>65</v>
      </c>
      <c r="F151" s="1" t="s">
        <v>65</v>
      </c>
      <c r="G151" s="1">
        <v>0</v>
      </c>
      <c r="H151" s="1" t="s">
        <v>65</v>
      </c>
      <c r="I151" s="1" t="s">
        <v>65</v>
      </c>
      <c r="J151" s="1">
        <v>0</v>
      </c>
      <c r="K151" s="1">
        <v>3117.97</v>
      </c>
      <c r="L151" s="1">
        <v>33.707997567299998</v>
      </c>
      <c r="M151" s="1">
        <v>100</v>
      </c>
      <c r="N151" s="1" t="s">
        <v>65</v>
      </c>
      <c r="O151" s="1" t="s">
        <v>65</v>
      </c>
      <c r="P151" s="1">
        <v>0</v>
      </c>
      <c r="Q151" s="1" t="s">
        <v>65</v>
      </c>
      <c r="R151" t="s">
        <v>65</v>
      </c>
      <c r="S151">
        <v>0</v>
      </c>
    </row>
    <row r="152" spans="1:19" x14ac:dyDescent="0.45">
      <c r="A152" t="s">
        <v>55</v>
      </c>
      <c r="B152" s="1">
        <v>11</v>
      </c>
      <c r="C152" s="1">
        <v>0</v>
      </c>
      <c r="D152" s="1">
        <v>5796.75</v>
      </c>
      <c r="E152" s="1" t="s">
        <v>65</v>
      </c>
      <c r="F152" s="1" t="s">
        <v>65</v>
      </c>
      <c r="G152" s="1">
        <v>0</v>
      </c>
      <c r="H152" s="1" t="s">
        <v>65</v>
      </c>
      <c r="I152" s="1" t="s">
        <v>65</v>
      </c>
      <c r="J152" s="1">
        <v>0</v>
      </c>
      <c r="K152" s="1">
        <v>5796.75</v>
      </c>
      <c r="L152" s="1">
        <v>69.873224485500003</v>
      </c>
      <c r="M152" s="1">
        <v>100</v>
      </c>
      <c r="N152" s="1" t="s">
        <v>65</v>
      </c>
      <c r="O152" s="1" t="s">
        <v>65</v>
      </c>
      <c r="P152" s="1">
        <v>0</v>
      </c>
      <c r="Q152" s="1" t="s">
        <v>65</v>
      </c>
      <c r="R152" t="s">
        <v>65</v>
      </c>
      <c r="S152">
        <v>0</v>
      </c>
    </row>
    <row r="153" spans="1:19" x14ac:dyDescent="0.45">
      <c r="A153" t="s">
        <v>155</v>
      </c>
      <c r="B153" s="1">
        <v>2</v>
      </c>
      <c r="C153" s="1">
        <v>0</v>
      </c>
      <c r="D153" s="1">
        <v>1325.64</v>
      </c>
      <c r="E153" s="1" t="s">
        <v>65</v>
      </c>
      <c r="F153" s="1" t="s">
        <v>65</v>
      </c>
      <c r="G153" s="1">
        <v>0</v>
      </c>
      <c r="H153" s="1" t="s">
        <v>65</v>
      </c>
      <c r="I153" s="1" t="s">
        <v>65</v>
      </c>
      <c r="J153" s="1">
        <v>0</v>
      </c>
      <c r="K153" s="1">
        <v>1325.64</v>
      </c>
      <c r="L153" s="1">
        <v>57.317801772199999</v>
      </c>
      <c r="M153" s="1">
        <v>100</v>
      </c>
      <c r="N153" s="1" t="s">
        <v>65</v>
      </c>
      <c r="O153" s="1" t="s">
        <v>65</v>
      </c>
      <c r="P153" s="1">
        <v>0</v>
      </c>
      <c r="Q153" s="1" t="s">
        <v>65</v>
      </c>
      <c r="R153" t="s">
        <v>65</v>
      </c>
      <c r="S153">
        <v>0</v>
      </c>
    </row>
    <row r="154" spans="1:19" x14ac:dyDescent="0.45">
      <c r="A154" t="s">
        <v>59</v>
      </c>
      <c r="B154" s="1">
        <v>5</v>
      </c>
      <c r="C154" s="1">
        <v>0</v>
      </c>
      <c r="D154" s="1">
        <v>5170.09</v>
      </c>
      <c r="E154" s="1" t="s">
        <v>65</v>
      </c>
      <c r="F154" s="1" t="s">
        <v>65</v>
      </c>
      <c r="G154" s="1">
        <v>0</v>
      </c>
      <c r="H154" s="1" t="s">
        <v>65</v>
      </c>
      <c r="I154" s="1" t="s">
        <v>65</v>
      </c>
      <c r="J154" s="1">
        <v>0</v>
      </c>
      <c r="K154" s="1">
        <v>5170.09</v>
      </c>
      <c r="L154" s="1">
        <v>61.251954254499999</v>
      </c>
      <c r="M154" s="1">
        <v>100</v>
      </c>
      <c r="N154" s="1" t="s">
        <v>65</v>
      </c>
      <c r="O154" s="1" t="s">
        <v>65</v>
      </c>
      <c r="P154" s="1">
        <v>0</v>
      </c>
      <c r="Q154" s="1" t="s">
        <v>65</v>
      </c>
      <c r="R154" t="s">
        <v>65</v>
      </c>
      <c r="S154">
        <v>0</v>
      </c>
    </row>
    <row r="155" spans="1:19" x14ac:dyDescent="0.45">
      <c r="A155" t="s">
        <v>49</v>
      </c>
      <c r="B155" s="1">
        <v>5</v>
      </c>
      <c r="C155" s="1">
        <v>0</v>
      </c>
      <c r="D155" s="1">
        <v>2764.36</v>
      </c>
      <c r="E155" s="1" t="s">
        <v>65</v>
      </c>
      <c r="F155" s="1" t="s">
        <v>65</v>
      </c>
      <c r="G155" s="1">
        <v>0</v>
      </c>
      <c r="H155" s="1" t="s">
        <v>65</v>
      </c>
      <c r="I155" s="1" t="s">
        <v>65</v>
      </c>
      <c r="J155" s="1">
        <v>0</v>
      </c>
      <c r="K155" s="1">
        <v>2764.36</v>
      </c>
      <c r="L155" s="1">
        <v>54.036750457399997</v>
      </c>
      <c r="M155" s="1">
        <v>100</v>
      </c>
      <c r="N155" s="1" t="s">
        <v>65</v>
      </c>
      <c r="O155" s="1" t="s">
        <v>65</v>
      </c>
      <c r="P155" s="1">
        <v>0</v>
      </c>
      <c r="Q155" s="1" t="s">
        <v>65</v>
      </c>
      <c r="R155" t="s">
        <v>65</v>
      </c>
      <c r="S155">
        <v>0</v>
      </c>
    </row>
    <row r="156" spans="1:19" x14ac:dyDescent="0.45">
      <c r="A156" t="s">
        <v>156</v>
      </c>
      <c r="B156" s="1">
        <v>3</v>
      </c>
      <c r="C156" s="1">
        <v>0</v>
      </c>
      <c r="D156" s="1">
        <v>4608.47</v>
      </c>
      <c r="E156" s="1" t="s">
        <v>65</v>
      </c>
      <c r="F156" s="1" t="s">
        <v>65</v>
      </c>
      <c r="G156" s="1">
        <v>0</v>
      </c>
      <c r="H156" s="1" t="s">
        <v>65</v>
      </c>
      <c r="I156" s="1" t="s">
        <v>65</v>
      </c>
      <c r="J156" s="1">
        <v>0</v>
      </c>
      <c r="K156" s="1">
        <v>4608.47</v>
      </c>
      <c r="L156" s="1">
        <v>44.418341932099999</v>
      </c>
      <c r="M156" s="1">
        <v>100</v>
      </c>
      <c r="N156" s="1" t="s">
        <v>65</v>
      </c>
      <c r="O156" s="1" t="s">
        <v>65</v>
      </c>
      <c r="P156" s="1">
        <v>0</v>
      </c>
      <c r="Q156" s="1" t="s">
        <v>65</v>
      </c>
      <c r="R156" t="s">
        <v>65</v>
      </c>
      <c r="S156">
        <v>0</v>
      </c>
    </row>
    <row r="157" spans="1:19" x14ac:dyDescent="0.45">
      <c r="A157" t="s">
        <v>57</v>
      </c>
      <c r="B157" s="1">
        <v>6</v>
      </c>
      <c r="C157" s="1">
        <v>0</v>
      </c>
      <c r="D157" s="1">
        <v>3145.67</v>
      </c>
      <c r="E157" s="1" t="s">
        <v>65</v>
      </c>
      <c r="F157" s="1" t="s">
        <v>65</v>
      </c>
      <c r="G157" s="1">
        <v>0</v>
      </c>
      <c r="H157" s="1" t="s">
        <v>65</v>
      </c>
      <c r="I157" s="1" t="s">
        <v>65</v>
      </c>
      <c r="J157" s="1">
        <v>0</v>
      </c>
      <c r="K157" s="1">
        <v>3145.67</v>
      </c>
      <c r="L157" s="1">
        <v>45.558984843799998</v>
      </c>
      <c r="M157" s="1">
        <v>100</v>
      </c>
      <c r="N157" s="1" t="s">
        <v>65</v>
      </c>
      <c r="O157" s="1" t="s">
        <v>65</v>
      </c>
      <c r="P157" s="1">
        <v>0</v>
      </c>
      <c r="Q157" s="1" t="s">
        <v>65</v>
      </c>
      <c r="R157" t="s">
        <v>65</v>
      </c>
      <c r="S157">
        <v>0</v>
      </c>
    </row>
    <row r="158" spans="1:19" x14ac:dyDescent="0.45">
      <c r="A158" t="s">
        <v>60</v>
      </c>
      <c r="B158" s="1">
        <v>2</v>
      </c>
      <c r="C158" s="1">
        <v>0</v>
      </c>
      <c r="D158" s="1">
        <v>2135.33</v>
      </c>
      <c r="E158" s="1" t="s">
        <v>65</v>
      </c>
      <c r="F158" s="1" t="s">
        <v>65</v>
      </c>
      <c r="G158" s="1">
        <v>0</v>
      </c>
      <c r="H158" s="1" t="s">
        <v>65</v>
      </c>
      <c r="I158" s="1" t="s">
        <v>65</v>
      </c>
      <c r="J158" s="1">
        <v>0</v>
      </c>
      <c r="K158" s="1">
        <v>2135.33</v>
      </c>
      <c r="L158" s="1">
        <v>25.796920358800001</v>
      </c>
      <c r="M158" s="1">
        <v>100</v>
      </c>
      <c r="N158" s="1" t="s">
        <v>65</v>
      </c>
      <c r="O158" s="1" t="s">
        <v>65</v>
      </c>
      <c r="P158" s="1">
        <v>0</v>
      </c>
      <c r="Q158" s="1" t="s">
        <v>65</v>
      </c>
      <c r="R158" t="s">
        <v>65</v>
      </c>
      <c r="S158">
        <v>0</v>
      </c>
    </row>
    <row r="159" spans="1:19" x14ac:dyDescent="0.45">
      <c r="A159" t="s">
        <v>61</v>
      </c>
      <c r="B159" s="1">
        <v>3</v>
      </c>
      <c r="C159" s="1">
        <v>0</v>
      </c>
      <c r="D159" s="1">
        <v>2373.13</v>
      </c>
      <c r="E159" s="1" t="s">
        <v>65</v>
      </c>
      <c r="F159" s="1" t="s">
        <v>65</v>
      </c>
      <c r="G159" s="1">
        <v>0</v>
      </c>
      <c r="H159" s="1" t="s">
        <v>65</v>
      </c>
      <c r="I159" s="1" t="s">
        <v>65</v>
      </c>
      <c r="J159" s="1">
        <v>0</v>
      </c>
      <c r="K159" s="1">
        <v>2373.13</v>
      </c>
      <c r="L159" s="1">
        <v>22.876474815800002</v>
      </c>
      <c r="M159" s="1">
        <v>100</v>
      </c>
      <c r="N159" s="1" t="s">
        <v>65</v>
      </c>
      <c r="O159" s="1" t="s">
        <v>65</v>
      </c>
      <c r="P159" s="1">
        <v>0</v>
      </c>
      <c r="Q159" s="1" t="s">
        <v>65</v>
      </c>
      <c r="R159" t="s">
        <v>65</v>
      </c>
      <c r="S159">
        <v>0</v>
      </c>
    </row>
    <row r="160" spans="1:19" x14ac:dyDescent="0.45">
      <c r="D160" s="48">
        <f>SUM(D143:D159)</f>
        <v>55435.439999999995</v>
      </c>
    </row>
    <row r="162" spans="1:19" ht="21" x14ac:dyDescent="0.65">
      <c r="A162" s="64" t="s">
        <v>168</v>
      </c>
    </row>
    <row r="163" spans="1:19" x14ac:dyDescent="0.45">
      <c r="A163" t="s">
        <v>169</v>
      </c>
      <c r="B163" t="s">
        <v>134</v>
      </c>
      <c r="C163" t="s">
        <v>135</v>
      </c>
    </row>
    <row r="164" spans="1:19" x14ac:dyDescent="0.45">
      <c r="A164" s="36" t="s">
        <v>21</v>
      </c>
      <c r="B164" s="1">
        <v>138805.232323</v>
      </c>
      <c r="C164" s="1">
        <v>1269.77367607</v>
      </c>
    </row>
    <row r="165" spans="1:19" x14ac:dyDescent="0.45">
      <c r="A165" t="s">
        <v>69</v>
      </c>
      <c r="B165" s="1">
        <v>198069.53535399999</v>
      </c>
      <c r="C165" s="1">
        <v>1488.3342211300001</v>
      </c>
    </row>
    <row r="166" spans="1:19" x14ac:dyDescent="0.45">
      <c r="A166" s="2"/>
    </row>
    <row r="167" spans="1:19" ht="18" x14ac:dyDescent="0.55000000000000004">
      <c r="A167" s="78" t="s">
        <v>170</v>
      </c>
      <c r="B167" s="1"/>
      <c r="C167" s="1"/>
      <c r="D167" s="1"/>
      <c r="E167" s="100" t="s">
        <v>97</v>
      </c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</row>
    <row r="168" spans="1:19" ht="99.75" x14ac:dyDescent="0.45">
      <c r="A168" s="1" t="s">
        <v>76</v>
      </c>
      <c r="B168" s="68" t="s">
        <v>77</v>
      </c>
      <c r="C168" s="68" t="s">
        <v>78</v>
      </c>
      <c r="D168" s="68" t="s">
        <v>81</v>
      </c>
      <c r="E168" s="69" t="s">
        <v>82</v>
      </c>
      <c r="F168" s="68" t="s">
        <v>83</v>
      </c>
      <c r="G168" s="70" t="s">
        <v>84</v>
      </c>
      <c r="H168" s="69" t="s">
        <v>85</v>
      </c>
      <c r="I168" s="68" t="s">
        <v>86</v>
      </c>
      <c r="J168" s="70" t="s">
        <v>87</v>
      </c>
      <c r="K168" s="69" t="s">
        <v>88</v>
      </c>
      <c r="L168" s="68" t="s">
        <v>89</v>
      </c>
      <c r="M168" s="70" t="s">
        <v>90</v>
      </c>
      <c r="N168" s="69" t="s">
        <v>91</v>
      </c>
      <c r="O168" s="68" t="s">
        <v>92</v>
      </c>
      <c r="P168" s="70" t="s">
        <v>93</v>
      </c>
      <c r="Q168" s="69" t="s">
        <v>94</v>
      </c>
      <c r="R168" s="68" t="s">
        <v>95</v>
      </c>
      <c r="S168" s="70" t="s">
        <v>96</v>
      </c>
    </row>
    <row r="169" spans="1:19" x14ac:dyDescent="0.45">
      <c r="A169" s="1" t="s">
        <v>48</v>
      </c>
      <c r="B169" s="1">
        <v>8.02</v>
      </c>
      <c r="C169" s="1">
        <v>0.14000000000000001</v>
      </c>
      <c r="D169" s="1">
        <v>197.83</v>
      </c>
      <c r="E169" s="1" t="s">
        <v>65</v>
      </c>
      <c r="F169" s="1" t="s">
        <v>65</v>
      </c>
      <c r="G169" s="1">
        <v>0</v>
      </c>
      <c r="H169" s="1">
        <v>197.83</v>
      </c>
      <c r="I169" s="1">
        <v>27.536904328599999</v>
      </c>
      <c r="J169" s="1">
        <v>100</v>
      </c>
      <c r="K169" s="1" t="s">
        <v>65</v>
      </c>
      <c r="L169" s="1" t="s">
        <v>65</v>
      </c>
      <c r="M169" s="1">
        <v>0</v>
      </c>
      <c r="N169" s="1" t="s">
        <v>65</v>
      </c>
      <c r="O169" s="1" t="s">
        <v>65</v>
      </c>
      <c r="P169" s="1">
        <v>0</v>
      </c>
      <c r="Q169" s="1" t="s">
        <v>65</v>
      </c>
      <c r="R169" s="1" t="s">
        <v>65</v>
      </c>
      <c r="S169" s="1">
        <v>0</v>
      </c>
    </row>
    <row r="170" spans="1:19" x14ac:dyDescent="0.45">
      <c r="A170" s="50" t="s">
        <v>49</v>
      </c>
      <c r="B170" s="1">
        <v>16</v>
      </c>
      <c r="C170" s="1">
        <v>0</v>
      </c>
      <c r="D170" s="1">
        <v>8338.1200000000008</v>
      </c>
      <c r="E170" s="1" t="s">
        <v>65</v>
      </c>
      <c r="F170" s="1" t="s">
        <v>65</v>
      </c>
      <c r="G170" s="1">
        <v>0</v>
      </c>
      <c r="H170" s="1" t="s">
        <v>65</v>
      </c>
      <c r="I170" s="1" t="s">
        <v>65</v>
      </c>
      <c r="J170" s="1">
        <v>0</v>
      </c>
      <c r="K170" s="1">
        <v>8338.1200000000008</v>
      </c>
      <c r="L170" s="1">
        <v>61.860533460399999</v>
      </c>
      <c r="M170" s="1">
        <v>100</v>
      </c>
      <c r="N170" s="1" t="s">
        <v>65</v>
      </c>
      <c r="O170" s="1" t="s">
        <v>65</v>
      </c>
      <c r="P170" s="1">
        <v>0</v>
      </c>
      <c r="Q170" s="1" t="s">
        <v>65</v>
      </c>
      <c r="R170" s="1" t="s">
        <v>65</v>
      </c>
      <c r="S170" s="1">
        <v>0</v>
      </c>
    </row>
    <row r="171" spans="1:19" x14ac:dyDescent="0.45">
      <c r="A171" s="50" t="s">
        <v>53</v>
      </c>
      <c r="B171" s="1">
        <v>25</v>
      </c>
      <c r="C171" s="1">
        <v>0</v>
      </c>
      <c r="D171" s="1">
        <v>12762.76</v>
      </c>
      <c r="E171" s="1" t="s">
        <v>65</v>
      </c>
      <c r="F171" s="1" t="s">
        <v>65</v>
      </c>
      <c r="G171" s="1">
        <v>0</v>
      </c>
      <c r="H171" s="1" t="s">
        <v>65</v>
      </c>
      <c r="I171" s="1" t="s">
        <v>65</v>
      </c>
      <c r="J171" s="1">
        <v>0</v>
      </c>
      <c r="K171" s="1" t="s">
        <v>65</v>
      </c>
      <c r="L171" s="1" t="s">
        <v>65</v>
      </c>
      <c r="M171" s="1">
        <v>0</v>
      </c>
      <c r="N171" s="1">
        <v>12762.76</v>
      </c>
      <c r="O171" s="1">
        <v>53.717058743000003</v>
      </c>
      <c r="P171" s="1">
        <v>100</v>
      </c>
      <c r="Q171" s="1" t="s">
        <v>65</v>
      </c>
      <c r="R171" s="1" t="s">
        <v>65</v>
      </c>
      <c r="S171" s="1">
        <v>0</v>
      </c>
    </row>
    <row r="172" spans="1:19" x14ac:dyDescent="0.45">
      <c r="A172" s="1" t="s">
        <v>137</v>
      </c>
      <c r="B172" s="1">
        <v>3</v>
      </c>
      <c r="C172" s="1">
        <v>0</v>
      </c>
      <c r="D172" s="1">
        <v>76.3</v>
      </c>
      <c r="E172" s="1">
        <v>73.537634408599999</v>
      </c>
      <c r="F172" s="1">
        <v>12.872041169399999</v>
      </c>
      <c r="G172" s="1">
        <v>93</v>
      </c>
      <c r="H172" s="1">
        <v>113</v>
      </c>
      <c r="I172" s="1">
        <v>4.81070235442</v>
      </c>
      <c r="J172" s="1">
        <v>7</v>
      </c>
      <c r="K172" s="1" t="s">
        <v>65</v>
      </c>
      <c r="L172" s="1" t="s">
        <v>65</v>
      </c>
      <c r="M172" s="1">
        <v>0</v>
      </c>
      <c r="N172" s="1" t="s">
        <v>65</v>
      </c>
      <c r="O172" s="1" t="s">
        <v>65</v>
      </c>
      <c r="P172" s="1">
        <v>0</v>
      </c>
      <c r="Q172" s="1" t="s">
        <v>65</v>
      </c>
      <c r="R172" s="1" t="s">
        <v>65</v>
      </c>
      <c r="S172" s="1">
        <v>0</v>
      </c>
    </row>
    <row r="173" spans="1:19" x14ac:dyDescent="0.45">
      <c r="A173" s="1" t="s">
        <v>136</v>
      </c>
      <c r="B173" s="1">
        <v>3</v>
      </c>
      <c r="C173" s="1">
        <v>0</v>
      </c>
      <c r="D173" s="1">
        <v>66.819999999999993</v>
      </c>
      <c r="E173" s="1">
        <v>64.106382978699997</v>
      </c>
      <c r="F173" s="1">
        <v>12.2686836114</v>
      </c>
      <c r="G173" s="1">
        <v>94</v>
      </c>
      <c r="H173" s="1">
        <v>109.333333333</v>
      </c>
      <c r="I173" s="1">
        <v>7.5645371452700001</v>
      </c>
      <c r="J173" s="1">
        <v>6</v>
      </c>
      <c r="K173" s="1" t="s">
        <v>65</v>
      </c>
      <c r="L173" s="1" t="s">
        <v>65</v>
      </c>
      <c r="M173" s="1">
        <v>0</v>
      </c>
      <c r="N173" s="1" t="s">
        <v>65</v>
      </c>
      <c r="O173" s="1" t="s">
        <v>65</v>
      </c>
      <c r="P173" s="1">
        <v>0</v>
      </c>
      <c r="Q173" s="1" t="s">
        <v>65</v>
      </c>
      <c r="R173" s="1" t="s">
        <v>65</v>
      </c>
      <c r="S173" s="1">
        <v>0</v>
      </c>
    </row>
    <row r="174" spans="1:19" x14ac:dyDescent="0.45">
      <c r="A174" s="1" t="s">
        <v>156</v>
      </c>
      <c r="B174" s="1">
        <v>1</v>
      </c>
      <c r="C174" s="1">
        <v>0</v>
      </c>
      <c r="D174" s="1">
        <v>1962.63</v>
      </c>
      <c r="E174" s="1" t="s">
        <v>65</v>
      </c>
      <c r="F174" s="1" t="s">
        <v>65</v>
      </c>
      <c r="G174" s="1">
        <v>0</v>
      </c>
      <c r="H174" s="1" t="s">
        <v>65</v>
      </c>
      <c r="I174" s="1" t="s">
        <v>65</v>
      </c>
      <c r="J174" s="1">
        <v>0</v>
      </c>
      <c r="K174" s="1">
        <v>1962.63</v>
      </c>
      <c r="L174" s="1">
        <v>28.849837087899999</v>
      </c>
      <c r="M174" s="1">
        <v>100</v>
      </c>
      <c r="N174" s="1" t="s">
        <v>65</v>
      </c>
      <c r="O174" s="1" t="s">
        <v>65</v>
      </c>
      <c r="P174" s="1">
        <v>0</v>
      </c>
      <c r="Q174" s="1" t="s">
        <v>65</v>
      </c>
      <c r="R174" s="1" t="s">
        <v>65</v>
      </c>
      <c r="S174" s="1">
        <v>0</v>
      </c>
    </row>
    <row r="175" spans="1:19" x14ac:dyDescent="0.45">
      <c r="A175" s="1" t="s">
        <v>61</v>
      </c>
      <c r="B175" s="1">
        <v>1</v>
      </c>
      <c r="C175" s="1">
        <v>0</v>
      </c>
      <c r="D175" s="1">
        <v>785.1</v>
      </c>
      <c r="E175" s="1" t="s">
        <v>65</v>
      </c>
      <c r="F175" s="1" t="s">
        <v>65</v>
      </c>
      <c r="G175" s="1">
        <v>0</v>
      </c>
      <c r="H175" s="1">
        <v>785.1</v>
      </c>
      <c r="I175" s="1">
        <v>11.6434530961</v>
      </c>
      <c r="J175" s="1">
        <v>100</v>
      </c>
      <c r="K175" s="1" t="s">
        <v>65</v>
      </c>
      <c r="L175" s="1" t="s">
        <v>65</v>
      </c>
      <c r="M175" s="1">
        <v>0</v>
      </c>
      <c r="N175" s="1" t="s">
        <v>65</v>
      </c>
      <c r="O175" s="1" t="s">
        <v>65</v>
      </c>
      <c r="P175" s="1">
        <v>0</v>
      </c>
      <c r="Q175" s="1" t="s">
        <v>65</v>
      </c>
      <c r="R175" s="1" t="s">
        <v>65</v>
      </c>
      <c r="S175" s="1">
        <v>0</v>
      </c>
    </row>
    <row r="176" spans="1:19" x14ac:dyDescent="0.4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81" spans="1:19" ht="21" x14ac:dyDescent="0.65">
      <c r="A181" s="64" t="s">
        <v>171</v>
      </c>
    </row>
    <row r="182" spans="1:19" x14ac:dyDescent="0.45">
      <c r="A182" t="s">
        <v>169</v>
      </c>
      <c r="B182" t="s">
        <v>134</v>
      </c>
      <c r="C182" t="s">
        <v>135</v>
      </c>
    </row>
    <row r="183" spans="1:19" x14ac:dyDescent="0.45">
      <c r="A183" s="36" t="s">
        <v>21</v>
      </c>
      <c r="B183" s="1">
        <v>5126.4799999999996</v>
      </c>
      <c r="C183" s="1">
        <v>153.289300344</v>
      </c>
    </row>
    <row r="184" spans="1:19" x14ac:dyDescent="0.45">
      <c r="A184" t="s">
        <v>69</v>
      </c>
      <c r="B184" s="1">
        <v>7469.68</v>
      </c>
      <c r="C184" s="1">
        <v>165.185161561</v>
      </c>
    </row>
    <row r="185" spans="1:19" x14ac:dyDescent="0.45">
      <c r="B185" s="1">
        <v>7555.3</v>
      </c>
      <c r="C185" s="1">
        <v>163.57019899700001</v>
      </c>
    </row>
    <row r="186" spans="1:19" ht="18" x14ac:dyDescent="0.55000000000000004">
      <c r="A186" s="7" t="s">
        <v>170</v>
      </c>
      <c r="E186" s="99" t="s">
        <v>97</v>
      </c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</row>
    <row r="187" spans="1:19" ht="99.75" x14ac:dyDescent="0.45">
      <c r="A187" t="s">
        <v>76</v>
      </c>
      <c r="B187" s="2" t="s">
        <v>77</v>
      </c>
      <c r="C187" s="2" t="s">
        <v>78</v>
      </c>
      <c r="D187" s="2" t="s">
        <v>81</v>
      </c>
      <c r="E187" s="56" t="s">
        <v>82</v>
      </c>
      <c r="F187" s="54" t="s">
        <v>83</v>
      </c>
      <c r="G187" s="62" t="s">
        <v>84</v>
      </c>
      <c r="H187" s="56" t="s">
        <v>85</v>
      </c>
      <c r="I187" s="54" t="s">
        <v>86</v>
      </c>
      <c r="J187" s="62" t="s">
        <v>87</v>
      </c>
      <c r="K187" s="56" t="s">
        <v>88</v>
      </c>
      <c r="L187" s="54" t="s">
        <v>89</v>
      </c>
      <c r="M187" s="62" t="s">
        <v>90</v>
      </c>
      <c r="N187" s="56" t="s">
        <v>91</v>
      </c>
      <c r="O187" s="54" t="s">
        <v>92</v>
      </c>
      <c r="P187" s="62" t="s">
        <v>93</v>
      </c>
      <c r="Q187" s="56" t="s">
        <v>94</v>
      </c>
      <c r="R187" s="54" t="s">
        <v>95</v>
      </c>
      <c r="S187" s="62" t="s">
        <v>96</v>
      </c>
    </row>
    <row r="188" spans="1:19" x14ac:dyDescent="0.45">
      <c r="A188" s="50" t="s">
        <v>156</v>
      </c>
      <c r="B188" s="1">
        <v>1</v>
      </c>
      <c r="C188" s="1">
        <v>0</v>
      </c>
      <c r="D188" s="1">
        <v>1958.03</v>
      </c>
      <c r="E188" s="1" t="s">
        <v>65</v>
      </c>
      <c r="F188" s="1" t="s">
        <v>65</v>
      </c>
      <c r="G188" s="1">
        <v>0</v>
      </c>
      <c r="H188" s="1" t="s">
        <v>65</v>
      </c>
      <c r="I188" s="1" t="s">
        <v>65</v>
      </c>
      <c r="J188" s="1">
        <v>0</v>
      </c>
      <c r="K188" s="1">
        <v>1958.03</v>
      </c>
      <c r="L188" s="1">
        <v>24.463628103800001</v>
      </c>
      <c r="M188" s="1">
        <v>100</v>
      </c>
      <c r="N188" s="1" t="s">
        <v>65</v>
      </c>
      <c r="O188" s="1" t="s">
        <v>65</v>
      </c>
      <c r="P188" s="1">
        <v>0</v>
      </c>
      <c r="Q188" s="1" t="s">
        <v>65</v>
      </c>
      <c r="R188" s="1" t="s">
        <v>65</v>
      </c>
      <c r="S188" s="1">
        <v>0</v>
      </c>
    </row>
    <row r="192" spans="1:19" ht="21" x14ac:dyDescent="0.65">
      <c r="A192" s="64" t="s">
        <v>192</v>
      </c>
    </row>
    <row r="194" spans="1:4" s="83" customFormat="1" ht="28.9" customHeight="1" x14ac:dyDescent="0.45">
      <c r="B194" s="99" t="s">
        <v>195</v>
      </c>
      <c r="C194" s="99" t="s">
        <v>196</v>
      </c>
      <c r="D194" s="99"/>
    </row>
    <row r="195" spans="1:4" s="2" customFormat="1" ht="28.5" x14ac:dyDescent="0.45">
      <c r="A195" s="2" t="s">
        <v>193</v>
      </c>
      <c r="B195" s="99"/>
      <c r="C195" s="2" t="s">
        <v>185</v>
      </c>
      <c r="D195" s="2" t="s">
        <v>239</v>
      </c>
    </row>
    <row r="196" spans="1:4" x14ac:dyDescent="0.45">
      <c r="A196" s="83" t="s">
        <v>154</v>
      </c>
      <c r="B196" s="83">
        <v>13</v>
      </c>
      <c r="C196" s="1">
        <v>21458.22</v>
      </c>
      <c r="D196" s="1">
        <v>11875.75</v>
      </c>
    </row>
    <row r="197" spans="1:4" x14ac:dyDescent="0.45">
      <c r="A197" s="83" t="s">
        <v>155</v>
      </c>
      <c r="B197" s="83">
        <v>7</v>
      </c>
      <c r="C197" s="1">
        <v>7343.67</v>
      </c>
      <c r="D197" s="1">
        <v>5112.25</v>
      </c>
    </row>
    <row r="198" spans="1:4" x14ac:dyDescent="0.45">
      <c r="A198" s="83"/>
      <c r="B198" s="83"/>
      <c r="C198" s="1"/>
      <c r="D198" s="1"/>
    </row>
    <row r="199" spans="1:4" x14ac:dyDescent="0.45">
      <c r="A199" s="83" t="s">
        <v>194</v>
      </c>
      <c r="B199" s="83"/>
      <c r="C199" s="1"/>
      <c r="D199" s="1"/>
    </row>
    <row r="200" spans="1:4" x14ac:dyDescent="0.45">
      <c r="A200" s="83" t="s">
        <v>109</v>
      </c>
      <c r="B200" s="83">
        <v>2</v>
      </c>
      <c r="C200" s="1">
        <v>9534.3799999999992</v>
      </c>
      <c r="D200" s="1">
        <v>3136.06</v>
      </c>
    </row>
    <row r="201" spans="1:4" x14ac:dyDescent="0.45">
      <c r="A201" s="83" t="s">
        <v>155</v>
      </c>
      <c r="B201" s="83">
        <v>2</v>
      </c>
      <c r="C201" s="1">
        <v>1325.64</v>
      </c>
      <c r="D201" s="1">
        <v>1175.82</v>
      </c>
    </row>
    <row r="202" spans="1:4" x14ac:dyDescent="0.45">
      <c r="A202" s="83" t="s">
        <v>156</v>
      </c>
      <c r="B202" s="83">
        <v>3</v>
      </c>
      <c r="C202" s="1">
        <v>4608.47</v>
      </c>
      <c r="D202" s="1">
        <v>2267.27</v>
      </c>
    </row>
  </sheetData>
  <mergeCells count="10">
    <mergeCell ref="E15:S15"/>
    <mergeCell ref="E32:S32"/>
    <mergeCell ref="E62:S62"/>
    <mergeCell ref="E79:S79"/>
    <mergeCell ref="E126:S126"/>
    <mergeCell ref="B194:B195"/>
    <mergeCell ref="C194:D194"/>
    <mergeCell ref="E167:S167"/>
    <mergeCell ref="E186:S186"/>
    <mergeCell ref="E141:S14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27" workbookViewId="0">
      <selection activeCell="C54" sqref="C54"/>
    </sheetView>
  </sheetViews>
  <sheetFormatPr defaultRowHeight="14.25" x14ac:dyDescent="0.45"/>
  <cols>
    <col min="1" max="1" width="19.86328125" customWidth="1"/>
    <col min="2" max="2" width="16.06640625" customWidth="1"/>
    <col min="3" max="3" width="21.59765625" customWidth="1"/>
    <col min="4" max="4" width="16.265625" customWidth="1"/>
    <col min="5" max="5" width="15.46484375" customWidth="1"/>
    <col min="6" max="7" width="16.6640625" customWidth="1"/>
    <col min="8" max="8" width="11.86328125" customWidth="1"/>
    <col min="10" max="10" width="21.9296875" customWidth="1"/>
    <col min="11" max="11" width="13.3984375" customWidth="1"/>
    <col min="12" max="12" width="13.6640625" customWidth="1"/>
    <col min="13" max="13" width="15" customWidth="1"/>
    <col min="14" max="14" width="12.33203125" customWidth="1"/>
  </cols>
  <sheetData>
    <row r="1" spans="1:14" s="64" customFormat="1" ht="63" x14ac:dyDescent="0.65">
      <c r="A1" s="79" t="s">
        <v>215</v>
      </c>
      <c r="B1" s="101" t="s">
        <v>179</v>
      </c>
      <c r="C1" s="101"/>
      <c r="D1" s="101"/>
      <c r="E1" s="101"/>
      <c r="F1" s="101"/>
      <c r="G1" s="101"/>
      <c r="H1" s="101" t="s">
        <v>135</v>
      </c>
      <c r="I1" s="101"/>
      <c r="J1" s="101"/>
      <c r="K1" s="101"/>
      <c r="L1" s="101"/>
      <c r="M1" s="101"/>
      <c r="N1" s="101"/>
    </row>
    <row r="2" spans="1:14" x14ac:dyDescent="0.45">
      <c r="A2" s="44"/>
      <c r="B2" s="82" t="s">
        <v>21</v>
      </c>
      <c r="C2" s="82" t="s">
        <v>172</v>
      </c>
      <c r="D2" s="82" t="s">
        <v>173</v>
      </c>
      <c r="E2" s="82" t="s">
        <v>174</v>
      </c>
      <c r="F2" s="45" t="s">
        <v>175</v>
      </c>
      <c r="G2" s="45" t="s">
        <v>176</v>
      </c>
      <c r="H2" s="82" t="s">
        <v>21</v>
      </c>
      <c r="I2" s="82" t="s">
        <v>172</v>
      </c>
      <c r="J2" s="82" t="s">
        <v>173</v>
      </c>
      <c r="K2" s="82" t="s">
        <v>174</v>
      </c>
      <c r="L2" s="45" t="s">
        <v>175</v>
      </c>
      <c r="M2" s="45" t="s">
        <v>176</v>
      </c>
      <c r="N2" s="82" t="s">
        <v>18</v>
      </c>
    </row>
    <row r="3" spans="1:14" x14ac:dyDescent="0.45">
      <c r="A3" s="44" t="s">
        <v>42</v>
      </c>
      <c r="B3" s="44">
        <v>1.4970300000000001</v>
      </c>
      <c r="C3" s="44">
        <v>1.7036199999999999</v>
      </c>
      <c r="D3" s="44">
        <v>3.2419099999999998</v>
      </c>
      <c r="E3" s="44">
        <v>2.0854599999999999</v>
      </c>
      <c r="F3" s="44">
        <v>3.6325599999999998</v>
      </c>
      <c r="G3" s="44">
        <v>3.6699799999999998</v>
      </c>
      <c r="H3" s="44">
        <v>4.0999999999999999E-4</v>
      </c>
      <c r="I3" s="44">
        <v>5.90250794154E-3</v>
      </c>
      <c r="J3" s="44">
        <v>3.5523091081699999E-3</v>
      </c>
      <c r="K3" s="44">
        <v>7.28E-3</v>
      </c>
      <c r="L3" s="44">
        <v>8.1107582876099992E-3</v>
      </c>
      <c r="M3" s="44">
        <v>2.74791484584E-2</v>
      </c>
      <c r="N3" s="53"/>
    </row>
    <row r="4" spans="1:14" x14ac:dyDescent="0.45">
      <c r="A4" s="44" t="s">
        <v>17</v>
      </c>
      <c r="B4" s="44">
        <v>51.458860000000001</v>
      </c>
      <c r="C4" s="44">
        <v>83.997079999999997</v>
      </c>
      <c r="D4" s="44">
        <v>111.6</v>
      </c>
      <c r="E4" s="44">
        <v>87.633870000000002</v>
      </c>
      <c r="F4" s="44">
        <v>114.24791999999999</v>
      </c>
      <c r="G4" s="44">
        <v>188.5951</v>
      </c>
      <c r="H4" s="44">
        <v>9.4804928141900002E-2</v>
      </c>
      <c r="I4" s="44">
        <v>0.13200336207800001</v>
      </c>
      <c r="J4" s="44">
        <v>7.1995249843299997E-2</v>
      </c>
      <c r="K4" s="44">
        <v>7.3923136432400005E-2</v>
      </c>
      <c r="L4" s="44">
        <v>0.103524256095</v>
      </c>
      <c r="M4" s="44">
        <v>9.9267698673800003E-2</v>
      </c>
      <c r="N4" s="53"/>
    </row>
    <row r="5" spans="1:14" x14ac:dyDescent="0.45">
      <c r="A5" s="44" t="s">
        <v>26</v>
      </c>
      <c r="B5" s="44">
        <v>18.325780000000002</v>
      </c>
      <c r="C5" s="44">
        <v>19.188279999999999</v>
      </c>
      <c r="D5" s="44">
        <v>20.178519999999999</v>
      </c>
      <c r="E5" s="44">
        <v>19.045110000000001</v>
      </c>
      <c r="F5" s="44">
        <v>20.303509999999999</v>
      </c>
      <c r="G5" s="44">
        <v>21.006250000000001</v>
      </c>
      <c r="H5" s="44">
        <v>0.57685188878899996</v>
      </c>
      <c r="I5" s="44">
        <v>0.30484787944199998</v>
      </c>
      <c r="J5" s="44">
        <v>0.49497722533499999</v>
      </c>
      <c r="K5" s="44">
        <v>0.34656415120400003</v>
      </c>
      <c r="L5" s="44">
        <v>0.61124529356099999</v>
      </c>
      <c r="M5" s="44">
        <v>2.7053631938199998</v>
      </c>
      <c r="N5" s="53"/>
    </row>
    <row r="6" spans="1:14" x14ac:dyDescent="0.45">
      <c r="A6" s="44" t="s">
        <v>0</v>
      </c>
      <c r="B6" s="44">
        <v>8.0299999999999996E-2</v>
      </c>
      <c r="C6" s="44">
        <v>0.18157000000000001</v>
      </c>
      <c r="D6" s="44">
        <v>0.23179</v>
      </c>
      <c r="E6" s="44">
        <v>0.20191000000000001</v>
      </c>
      <c r="F6" s="44">
        <v>0.25283</v>
      </c>
      <c r="G6" s="44">
        <v>0.24772</v>
      </c>
      <c r="H6" s="44">
        <v>1.38777878078E-17</v>
      </c>
      <c r="I6" s="44">
        <v>8.7641314458399998E-4</v>
      </c>
      <c r="J6" s="44">
        <v>3.0000000000000001E-5</v>
      </c>
      <c r="K6" s="44">
        <v>3.6180105030300002E-4</v>
      </c>
      <c r="L6" s="44">
        <v>4.5825756949600001E-5</v>
      </c>
      <c r="M6" s="44">
        <v>4.0000000000000003E-5</v>
      </c>
      <c r="N6" s="53"/>
    </row>
    <row r="7" spans="1:14" x14ac:dyDescent="0.45">
      <c r="A7" s="44" t="s">
        <v>43</v>
      </c>
      <c r="B7" s="44">
        <v>56.943750000000001</v>
      </c>
      <c r="C7" s="44">
        <v>90.723209999999995</v>
      </c>
      <c r="D7" s="44">
        <v>119.94131</v>
      </c>
      <c r="E7" s="44">
        <v>95.095219999999998</v>
      </c>
      <c r="F7" s="44">
        <v>124.37273</v>
      </c>
      <c r="G7" s="44">
        <v>198.45384000000001</v>
      </c>
      <c r="H7" s="44">
        <v>5.67363948449E-2</v>
      </c>
      <c r="I7" s="44">
        <v>8.3381346235199993E-2</v>
      </c>
      <c r="J7" s="44">
        <v>6.2292398412600002E-2</v>
      </c>
      <c r="K7" s="44">
        <v>8.4436826089099998E-2</v>
      </c>
      <c r="L7" s="44">
        <v>9.1003319170200006E-2</v>
      </c>
      <c r="M7" s="44">
        <v>0.12847406897899999</v>
      </c>
      <c r="N7" s="53"/>
    </row>
    <row r="8" spans="1:14" x14ac:dyDescent="0.45">
      <c r="A8" s="44" t="s">
        <v>44</v>
      </c>
      <c r="B8" s="44">
        <v>1.048576</v>
      </c>
      <c r="C8" s="44">
        <v>1.048576</v>
      </c>
      <c r="D8" s="44">
        <v>1.048576</v>
      </c>
      <c r="E8" s="44">
        <v>1.048576</v>
      </c>
      <c r="F8" s="44">
        <v>1.048576</v>
      </c>
      <c r="G8" s="44">
        <v>1.048576</v>
      </c>
      <c r="H8" s="44">
        <v>2.22044604925E-16</v>
      </c>
      <c r="I8" s="44">
        <v>2.22044604925E-16</v>
      </c>
      <c r="J8" s="44">
        <v>2.22044604925E-16</v>
      </c>
      <c r="K8" s="44">
        <v>2.22044604925E-16</v>
      </c>
      <c r="L8" s="44">
        <v>2.22044604925E-16</v>
      </c>
      <c r="M8" s="44">
        <v>2.22044604925E-16</v>
      </c>
      <c r="N8" s="53"/>
    </row>
    <row r="9" spans="1:14" x14ac:dyDescent="0.45">
      <c r="A9" s="44" t="s">
        <v>46</v>
      </c>
      <c r="B9" s="44">
        <v>0.14713999999999999</v>
      </c>
      <c r="C9" s="44">
        <v>0.26062999999999997</v>
      </c>
      <c r="D9" s="44">
        <v>0.34234999999999999</v>
      </c>
      <c r="E9" s="44">
        <v>0.28760999999999998</v>
      </c>
      <c r="F9" s="44">
        <v>0.37541000000000002</v>
      </c>
      <c r="G9" s="44">
        <v>0.37006</v>
      </c>
      <c r="H9" s="44">
        <v>8.0000000000000007E-5</v>
      </c>
      <c r="I9" s="44">
        <v>2.19317121995E-4</v>
      </c>
      <c r="J9" s="44">
        <v>5.0000000000000002E-5</v>
      </c>
      <c r="K9" s="44">
        <v>1.1352973178900001E-3</v>
      </c>
      <c r="L9" s="44">
        <v>4.0607881008499999E-4</v>
      </c>
      <c r="M9" s="44">
        <v>4.8989794855699998E-5</v>
      </c>
      <c r="N9" s="53"/>
    </row>
    <row r="10" spans="1:14" x14ac:dyDescent="0.45">
      <c r="A10" s="44" t="s">
        <v>45</v>
      </c>
      <c r="B10" s="44">
        <v>1.10206</v>
      </c>
      <c r="C10" s="44">
        <v>0.74526999999999999</v>
      </c>
      <c r="D10" s="44">
        <v>1.03054</v>
      </c>
      <c r="E10" s="44">
        <v>0.84565000000000001</v>
      </c>
      <c r="F10" s="44">
        <v>1.1131599999999999</v>
      </c>
      <c r="G10" s="44">
        <v>1.0805800000000001</v>
      </c>
      <c r="H10" s="44">
        <v>1.5415576538000001E-3</v>
      </c>
      <c r="I10" s="44">
        <v>2.54992156742E-3</v>
      </c>
      <c r="J10" s="44">
        <v>5.0438080851700001E-4</v>
      </c>
      <c r="K10" s="44">
        <v>4.2570529712499996E-3</v>
      </c>
      <c r="L10" s="44">
        <v>1.4840485167299999E-3</v>
      </c>
      <c r="M10" s="44">
        <v>4.1182520563900002E-4</v>
      </c>
      <c r="N10" s="53"/>
    </row>
    <row r="14" spans="1:14" s="64" customFormat="1" ht="21" x14ac:dyDescent="0.65">
      <c r="A14" s="64" t="s">
        <v>177</v>
      </c>
    </row>
    <row r="15" spans="1:14" x14ac:dyDescent="0.45">
      <c r="B15" s="40" t="s">
        <v>21</v>
      </c>
      <c r="C15" s="40" t="s">
        <v>172</v>
      </c>
      <c r="D15" s="40" t="s">
        <v>173</v>
      </c>
      <c r="E15" s="40" t="s">
        <v>174</v>
      </c>
      <c r="F15" s="34" t="s">
        <v>175</v>
      </c>
      <c r="G15" s="34" t="s">
        <v>176</v>
      </c>
    </row>
    <row r="16" spans="1:14" x14ac:dyDescent="0.45">
      <c r="A16" s="83" t="s">
        <v>42</v>
      </c>
      <c r="B16" s="44">
        <v>1</v>
      </c>
      <c r="C16" s="44">
        <f>C3/B3</f>
        <v>1.1379999064814998</v>
      </c>
      <c r="D16" s="44">
        <f>D3/B3</f>
        <v>2.1655611443992435</v>
      </c>
      <c r="E16" s="44">
        <f>E3/B3</f>
        <v>1.3930649352384386</v>
      </c>
      <c r="F16" s="44">
        <f>F3/B3</f>
        <v>2.4265111587610133</v>
      </c>
      <c r="G16" s="44">
        <f>G3/B3</f>
        <v>2.4515073178226219</v>
      </c>
    </row>
    <row r="17" spans="1:7" x14ac:dyDescent="0.45">
      <c r="A17" s="83" t="s">
        <v>17</v>
      </c>
      <c r="B17" s="44">
        <v>1</v>
      </c>
      <c r="C17" s="44">
        <f t="shared" ref="C17:C23" si="0">C4/B4</f>
        <v>1.6323152125795246</v>
      </c>
      <c r="D17" s="44">
        <f t="shared" ref="D17:D23" si="1">D4/B4</f>
        <v>2.168722742789094</v>
      </c>
      <c r="E17" s="44">
        <f t="shared" ref="E17:E23" si="2">E4/B4</f>
        <v>1.7029889507851514</v>
      </c>
      <c r="F17" s="44">
        <f t="shared" ref="F17:F23" si="3">F4/B4</f>
        <v>2.2201797707916575</v>
      </c>
      <c r="G17" s="44">
        <f t="shared" ref="G17:G23" si="4">G4/B4</f>
        <v>3.6649684816181316</v>
      </c>
    </row>
    <row r="18" spans="1:7" x14ac:dyDescent="0.45">
      <c r="A18" s="83" t="s">
        <v>26</v>
      </c>
      <c r="B18" s="44">
        <v>1</v>
      </c>
      <c r="C18" s="44">
        <f t="shared" si="0"/>
        <v>1.0470648452617022</v>
      </c>
      <c r="D18" s="44">
        <f t="shared" si="1"/>
        <v>1.1011001987364246</v>
      </c>
      <c r="E18" s="44">
        <f t="shared" si="2"/>
        <v>1.0392523537879423</v>
      </c>
      <c r="F18" s="44">
        <f t="shared" si="3"/>
        <v>1.1079206451239727</v>
      </c>
      <c r="G18" s="44">
        <f t="shared" si="4"/>
        <v>1.1462677168447946</v>
      </c>
    </row>
    <row r="19" spans="1:7" x14ac:dyDescent="0.45">
      <c r="A19" s="83" t="s">
        <v>0</v>
      </c>
      <c r="B19" s="44">
        <v>1</v>
      </c>
      <c r="C19" s="44">
        <f t="shared" si="0"/>
        <v>2.2611457036114571</v>
      </c>
      <c r="D19" s="44">
        <f t="shared" si="1"/>
        <v>2.8865504358655043</v>
      </c>
      <c r="E19" s="44">
        <f t="shared" si="2"/>
        <v>2.5144458281444586</v>
      </c>
      <c r="F19" s="44">
        <f t="shared" si="3"/>
        <v>3.148567870485679</v>
      </c>
      <c r="G19" s="44">
        <f t="shared" si="4"/>
        <v>3.0849315068493151</v>
      </c>
    </row>
    <row r="20" spans="1:7" x14ac:dyDescent="0.45">
      <c r="A20" s="83" t="s">
        <v>43</v>
      </c>
      <c r="B20" s="44">
        <v>1</v>
      </c>
      <c r="C20" s="44">
        <f t="shared" si="0"/>
        <v>1.5932075074086267</v>
      </c>
      <c r="D20" s="44">
        <f t="shared" si="1"/>
        <v>2.1063121062451979</v>
      </c>
      <c r="E20" s="44">
        <f t="shared" si="2"/>
        <v>1.6699852046976182</v>
      </c>
      <c r="F20" s="44">
        <f t="shared" si="3"/>
        <v>2.1841331138184614</v>
      </c>
      <c r="G20" s="44">
        <f t="shared" si="4"/>
        <v>3.4850855449456701</v>
      </c>
    </row>
    <row r="21" spans="1:7" x14ac:dyDescent="0.45">
      <c r="A21" s="83" t="s">
        <v>44</v>
      </c>
      <c r="B21" s="44">
        <v>1</v>
      </c>
      <c r="C21" s="44">
        <f t="shared" si="0"/>
        <v>1</v>
      </c>
      <c r="D21" s="44">
        <f t="shared" si="1"/>
        <v>1</v>
      </c>
      <c r="E21" s="44">
        <f t="shared" si="2"/>
        <v>1</v>
      </c>
      <c r="F21" s="44">
        <f t="shared" si="3"/>
        <v>1</v>
      </c>
      <c r="G21" s="44">
        <f t="shared" si="4"/>
        <v>1</v>
      </c>
    </row>
    <row r="22" spans="1:7" x14ac:dyDescent="0.45">
      <c r="A22" s="83" t="s">
        <v>46</v>
      </c>
      <c r="B22" s="44">
        <v>1</v>
      </c>
      <c r="C22" s="44">
        <f t="shared" si="0"/>
        <v>1.7713062389560961</v>
      </c>
      <c r="D22" s="44">
        <f t="shared" si="1"/>
        <v>2.3266956639934757</v>
      </c>
      <c r="E22" s="44">
        <f t="shared" si="2"/>
        <v>1.9546690226994698</v>
      </c>
      <c r="F22" s="44">
        <f t="shared" si="3"/>
        <v>2.5513796384395815</v>
      </c>
      <c r="G22" s="44">
        <f t="shared" si="4"/>
        <v>2.5150197091205655</v>
      </c>
    </row>
    <row r="23" spans="1:7" x14ac:dyDescent="0.45">
      <c r="A23" s="83" t="s">
        <v>45</v>
      </c>
      <c r="B23" s="44">
        <v>1</v>
      </c>
      <c r="C23" s="44">
        <f t="shared" si="0"/>
        <v>0.67625174672885324</v>
      </c>
      <c r="D23" s="44">
        <f t="shared" si="1"/>
        <v>0.93510335190461502</v>
      </c>
      <c r="E23" s="44">
        <f t="shared" si="2"/>
        <v>0.76733571674863432</v>
      </c>
      <c r="F23" s="44">
        <f t="shared" si="3"/>
        <v>1.0100720468939983</v>
      </c>
      <c r="G23" s="44">
        <f t="shared" si="4"/>
        <v>0.98050922817269481</v>
      </c>
    </row>
    <row r="25" spans="1:7" s="64" customFormat="1" ht="21" x14ac:dyDescent="0.65">
      <c r="A25" s="64" t="s">
        <v>47</v>
      </c>
      <c r="C25" s="102" t="s">
        <v>185</v>
      </c>
      <c r="D25" s="102"/>
      <c r="E25" s="102"/>
    </row>
    <row r="26" spans="1:7" x14ac:dyDescent="0.45">
      <c r="B26" s="40" t="s">
        <v>21</v>
      </c>
      <c r="C26" s="40" t="s">
        <v>186</v>
      </c>
      <c r="D26" s="40" t="s">
        <v>188</v>
      </c>
      <c r="E26" s="40" t="s">
        <v>187</v>
      </c>
      <c r="F26" s="34" t="s">
        <v>185</v>
      </c>
      <c r="G26" s="34" t="s">
        <v>176</v>
      </c>
    </row>
    <row r="27" spans="1:7" x14ac:dyDescent="0.45">
      <c r="A27" s="83" t="s">
        <v>42</v>
      </c>
      <c r="C27" s="44">
        <f>C16-B16</f>
        <v>0.13799990648149985</v>
      </c>
      <c r="D27" s="44">
        <f>D16-C16</f>
        <v>1.0275612379177437</v>
      </c>
      <c r="E27" s="44">
        <f>E16-C16</f>
        <v>0.25506502875693871</v>
      </c>
      <c r="F27" s="44">
        <f>F16-B16</f>
        <v>1.4265111587610133</v>
      </c>
      <c r="G27" s="44">
        <f>G16-B16</f>
        <v>1.4515073178226219</v>
      </c>
    </row>
    <row r="28" spans="1:7" x14ac:dyDescent="0.45">
      <c r="A28" s="83" t="s">
        <v>17</v>
      </c>
      <c r="C28" s="44">
        <f t="shared" ref="C28:D34" si="5">C17-B17</f>
        <v>0.63231521257952461</v>
      </c>
      <c r="D28" s="44">
        <f t="shared" si="5"/>
        <v>0.53640753020956944</v>
      </c>
      <c r="E28" s="44">
        <f t="shared" ref="E28:E34" si="6">E17-C17</f>
        <v>7.0673738205626835E-2</v>
      </c>
      <c r="F28" s="44">
        <f t="shared" ref="F28:F34" si="7">F17-B17</f>
        <v>1.2201797707916575</v>
      </c>
      <c r="G28" s="44">
        <f t="shared" ref="G28:G34" si="8">G17-B17</f>
        <v>2.6649684816181316</v>
      </c>
    </row>
    <row r="29" spans="1:7" x14ac:dyDescent="0.45">
      <c r="A29" s="83" t="s">
        <v>26</v>
      </c>
      <c r="C29" s="44">
        <f t="shared" si="5"/>
        <v>4.7064845261702182E-2</v>
      </c>
      <c r="D29" s="44">
        <f t="shared" si="5"/>
        <v>5.4035353474722436E-2</v>
      </c>
      <c r="E29" s="44">
        <f t="shared" si="6"/>
        <v>-7.8124914737598417E-3</v>
      </c>
      <c r="F29" s="44">
        <f t="shared" si="7"/>
        <v>0.1079206451239727</v>
      </c>
      <c r="G29" s="44">
        <f t="shared" si="8"/>
        <v>0.14626771684479456</v>
      </c>
    </row>
    <row r="30" spans="1:7" x14ac:dyDescent="0.45">
      <c r="A30" s="83" t="s">
        <v>0</v>
      </c>
      <c r="C30" s="44">
        <f t="shared" si="5"/>
        <v>1.2611457036114571</v>
      </c>
      <c r="D30" s="44">
        <f t="shared" si="5"/>
        <v>0.62540473225404725</v>
      </c>
      <c r="E30" s="44">
        <f t="shared" si="6"/>
        <v>0.25330012453300155</v>
      </c>
      <c r="F30" s="44">
        <f t="shared" si="7"/>
        <v>2.148567870485679</v>
      </c>
      <c r="G30" s="44">
        <f t="shared" si="8"/>
        <v>2.0849315068493151</v>
      </c>
    </row>
    <row r="31" spans="1:7" x14ac:dyDescent="0.45">
      <c r="A31" s="83" t="s">
        <v>43</v>
      </c>
      <c r="C31" s="44">
        <f t="shared" si="5"/>
        <v>0.59320750740862671</v>
      </c>
      <c r="D31" s="44">
        <f t="shared" si="5"/>
        <v>0.51310459883657122</v>
      </c>
      <c r="E31" s="44">
        <f t="shared" si="6"/>
        <v>7.6777697288991531E-2</v>
      </c>
      <c r="F31" s="44">
        <f t="shared" si="7"/>
        <v>1.1841331138184614</v>
      </c>
      <c r="G31" s="44">
        <f t="shared" si="8"/>
        <v>2.4850855449456701</v>
      </c>
    </row>
    <row r="32" spans="1:7" x14ac:dyDescent="0.45">
      <c r="A32" s="83" t="s">
        <v>44</v>
      </c>
      <c r="C32" s="44">
        <f t="shared" si="5"/>
        <v>0</v>
      </c>
      <c r="D32" s="44">
        <f t="shared" si="5"/>
        <v>0</v>
      </c>
      <c r="E32" s="44">
        <f t="shared" si="6"/>
        <v>0</v>
      </c>
      <c r="F32" s="44">
        <f t="shared" si="7"/>
        <v>0</v>
      </c>
      <c r="G32" s="44">
        <f t="shared" si="8"/>
        <v>0</v>
      </c>
    </row>
    <row r="33" spans="1:7" x14ac:dyDescent="0.45">
      <c r="A33" s="83" t="s">
        <v>46</v>
      </c>
      <c r="C33" s="44">
        <f t="shared" si="5"/>
        <v>0.77130623895609607</v>
      </c>
      <c r="D33" s="44">
        <f t="shared" si="5"/>
        <v>0.55538942503737965</v>
      </c>
      <c r="E33" s="44">
        <f t="shared" si="6"/>
        <v>0.18336278374337378</v>
      </c>
      <c r="F33" s="44">
        <f t="shared" si="7"/>
        <v>1.5513796384395815</v>
      </c>
      <c r="G33" s="44">
        <f t="shared" si="8"/>
        <v>1.5150197091205655</v>
      </c>
    </row>
    <row r="34" spans="1:7" x14ac:dyDescent="0.45">
      <c r="A34" s="83" t="s">
        <v>45</v>
      </c>
      <c r="C34" s="44">
        <f t="shared" si="5"/>
        <v>-0.32374825327114676</v>
      </c>
      <c r="D34" s="44">
        <f t="shared" si="5"/>
        <v>0.25885160517576178</v>
      </c>
      <c r="E34" s="44">
        <f t="shared" si="6"/>
        <v>9.108397001978108E-2</v>
      </c>
      <c r="F34" s="44">
        <f t="shared" si="7"/>
        <v>1.0072046893998321E-2</v>
      </c>
      <c r="G34" s="44">
        <f t="shared" si="8"/>
        <v>-1.9490771827305187E-2</v>
      </c>
    </row>
    <row r="40" spans="1:7" x14ac:dyDescent="0.45">
      <c r="B40" s="103" t="s">
        <v>169</v>
      </c>
      <c r="C40" s="103"/>
      <c r="D40" s="103" t="s">
        <v>135</v>
      </c>
      <c r="E40" s="103"/>
    </row>
    <row r="41" spans="1:7" ht="71.25" x14ac:dyDescent="0.45">
      <c r="B41" s="2" t="s">
        <v>190</v>
      </c>
      <c r="C41" s="2" t="s">
        <v>189</v>
      </c>
      <c r="D41" s="2" t="s">
        <v>190</v>
      </c>
      <c r="E41" s="2" t="s">
        <v>189</v>
      </c>
    </row>
    <row r="42" spans="1:7" x14ac:dyDescent="0.45">
      <c r="A42" s="83" t="s">
        <v>42</v>
      </c>
      <c r="B42" s="1">
        <v>1.7036199999999999</v>
      </c>
      <c r="C42" s="1">
        <v>1.6904300000000001</v>
      </c>
      <c r="D42" s="1">
        <v>5.90250794154E-3</v>
      </c>
      <c r="E42" s="1">
        <v>9.7370426721900001E-4</v>
      </c>
    </row>
    <row r="43" spans="1:7" x14ac:dyDescent="0.45">
      <c r="A43" s="35" t="s">
        <v>17</v>
      </c>
      <c r="B43" s="50">
        <v>83.997079999999997</v>
      </c>
      <c r="C43" s="50">
        <v>76.422139999999999</v>
      </c>
      <c r="D43" s="1">
        <v>0.13200336207800001</v>
      </c>
      <c r="E43" s="1">
        <v>4.0794514337099998E-2</v>
      </c>
    </row>
    <row r="44" spans="1:7" x14ac:dyDescent="0.45">
      <c r="A44" s="83" t="s">
        <v>26</v>
      </c>
      <c r="B44" s="1">
        <v>19.188279999999999</v>
      </c>
      <c r="C44" s="1">
        <v>19.438669999999998</v>
      </c>
      <c r="D44" s="1">
        <v>0.30484787944199998</v>
      </c>
      <c r="E44" s="1">
        <v>0.58865396804900005</v>
      </c>
    </row>
    <row r="45" spans="1:7" x14ac:dyDescent="0.45">
      <c r="A45" s="83" t="s">
        <v>0</v>
      </c>
      <c r="B45" s="1">
        <v>0.18157000000000001</v>
      </c>
      <c r="C45" s="1">
        <v>0.18099999999999999</v>
      </c>
      <c r="D45" s="1">
        <v>8.7641314458399998E-4</v>
      </c>
      <c r="E45" s="1">
        <v>2.77555756156E-17</v>
      </c>
    </row>
    <row r="46" spans="1:7" x14ac:dyDescent="0.45">
      <c r="A46" s="35" t="s">
        <v>43</v>
      </c>
      <c r="B46" s="50">
        <v>90.723209999999995</v>
      </c>
      <c r="C46" s="50">
        <v>83.282749999999993</v>
      </c>
      <c r="D46" s="1">
        <v>8.3381346235199993E-2</v>
      </c>
      <c r="E46" s="1">
        <v>6.6947057440900001E-2</v>
      </c>
    </row>
    <row r="47" spans="1:7" x14ac:dyDescent="0.45">
      <c r="A47" s="83" t="s">
        <v>44</v>
      </c>
      <c r="B47" s="1">
        <v>1.048576</v>
      </c>
      <c r="C47" s="1">
        <v>1.048576</v>
      </c>
      <c r="D47" s="1">
        <v>2.22044604925E-16</v>
      </c>
      <c r="E47" s="1">
        <v>2.22044604925E-16</v>
      </c>
    </row>
    <row r="48" spans="1:7" x14ac:dyDescent="0.45">
      <c r="A48" s="83" t="s">
        <v>46</v>
      </c>
      <c r="B48" s="1">
        <v>0.26062999999999997</v>
      </c>
      <c r="C48" s="1">
        <v>0.25917000000000001</v>
      </c>
      <c r="D48" s="1">
        <v>2.19317121995E-4</v>
      </c>
      <c r="E48" s="1">
        <v>4.5825756949600001E-5</v>
      </c>
    </row>
    <row r="49" spans="1:5" x14ac:dyDescent="0.45">
      <c r="A49" s="83" t="s">
        <v>45</v>
      </c>
      <c r="B49" s="1">
        <v>0.74526999999999999</v>
      </c>
      <c r="C49" s="1">
        <v>0.74587000000000003</v>
      </c>
      <c r="D49" s="1">
        <v>2.54992156742E-3</v>
      </c>
      <c r="E49" s="1">
        <v>4.2201895692000002E-4</v>
      </c>
    </row>
    <row r="53" spans="1:5" x14ac:dyDescent="0.45">
      <c r="A53" t="s">
        <v>197</v>
      </c>
    </row>
  </sheetData>
  <mergeCells count="5">
    <mergeCell ref="H1:N1"/>
    <mergeCell ref="C25:E25"/>
    <mergeCell ref="B1:G1"/>
    <mergeCell ref="B40:C40"/>
    <mergeCell ref="D40:E4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28" workbookViewId="0">
      <selection activeCell="A67" sqref="A67:S67"/>
    </sheetView>
  </sheetViews>
  <sheetFormatPr defaultRowHeight="14.25" x14ac:dyDescent="0.45"/>
  <cols>
    <col min="1" max="1" width="28.796875" customWidth="1"/>
    <col min="2" max="2" width="18.1328125" customWidth="1"/>
    <col min="3" max="3" width="19.19921875" customWidth="1"/>
    <col min="4" max="4" width="20.6640625" customWidth="1"/>
    <col min="5" max="5" width="14.46484375" customWidth="1"/>
    <col min="6" max="6" width="13.46484375" bestFit="1" customWidth="1"/>
    <col min="7" max="7" width="16.46484375" customWidth="1"/>
    <col min="8" max="8" width="12.3984375" bestFit="1" customWidth="1"/>
    <col min="9" max="9" width="18.9296875" customWidth="1"/>
    <col min="10" max="10" width="15.1328125" customWidth="1"/>
    <col min="11" max="11" width="15.19921875" customWidth="1"/>
    <col min="12" max="13" width="12.3984375" bestFit="1" customWidth="1"/>
    <col min="14" max="14" width="9.86328125" bestFit="1" customWidth="1"/>
    <col min="15" max="16" width="9.1328125" bestFit="1" customWidth="1"/>
    <col min="17" max="18" width="19.3984375" bestFit="1" customWidth="1"/>
    <col min="19" max="19" width="9.1328125" bestFit="1" customWidth="1"/>
  </cols>
  <sheetData>
    <row r="1" spans="1:13" s="83" customFormat="1" x14ac:dyDescent="0.45"/>
    <row r="2" spans="1:13" ht="31.5" x14ac:dyDescent="0.5">
      <c r="A2" s="84" t="s">
        <v>207</v>
      </c>
      <c r="B2" s="103" t="s">
        <v>180</v>
      </c>
      <c r="C2" s="103"/>
      <c r="D2" s="103"/>
      <c r="E2" s="103"/>
      <c r="F2" s="103"/>
      <c r="G2" s="103"/>
      <c r="H2" s="103" t="s">
        <v>178</v>
      </c>
      <c r="I2" s="103"/>
      <c r="J2" s="103"/>
      <c r="K2" s="103"/>
      <c r="L2" s="103"/>
      <c r="M2" s="103"/>
    </row>
    <row r="3" spans="1:13" x14ac:dyDescent="0.45">
      <c r="A3" t="s">
        <v>200</v>
      </c>
      <c r="B3" s="53" t="s">
        <v>21</v>
      </c>
      <c r="C3" s="81" t="s">
        <v>172</v>
      </c>
      <c r="D3" s="81" t="s">
        <v>173</v>
      </c>
      <c r="E3" s="53" t="s">
        <v>202</v>
      </c>
      <c r="F3" s="80" t="s">
        <v>185</v>
      </c>
      <c r="G3" s="80" t="s">
        <v>176</v>
      </c>
      <c r="H3" s="53" t="s">
        <v>21</v>
      </c>
      <c r="I3" s="81" t="s">
        <v>172</v>
      </c>
      <c r="J3" s="81" t="s">
        <v>173</v>
      </c>
      <c r="K3" s="53" t="s">
        <v>202</v>
      </c>
      <c r="L3" s="80" t="s">
        <v>185</v>
      </c>
      <c r="M3" s="80" t="s">
        <v>176</v>
      </c>
    </row>
    <row r="4" spans="1:13" x14ac:dyDescent="0.45">
      <c r="A4" t="s">
        <v>198</v>
      </c>
      <c r="B4" s="1">
        <v>69304902.599999994</v>
      </c>
      <c r="C4" s="1">
        <v>66332038.140000001</v>
      </c>
      <c r="D4" s="1">
        <v>62357423.509999998</v>
      </c>
      <c r="E4" s="1">
        <v>65380248.109999999</v>
      </c>
      <c r="F4" s="1">
        <v>62529277.310000002</v>
      </c>
      <c r="G4" s="1">
        <v>60047327.5</v>
      </c>
      <c r="H4" s="1">
        <v>1762693.2356100001</v>
      </c>
      <c r="I4" s="1">
        <v>1108232.6682200001</v>
      </c>
      <c r="J4" s="1">
        <v>1304159.8781000001</v>
      </c>
      <c r="K4" s="1">
        <v>1444635.17814</v>
      </c>
      <c r="L4" s="1">
        <v>906419.15989500005</v>
      </c>
      <c r="M4" s="1">
        <v>956355.055865</v>
      </c>
    </row>
    <row r="5" spans="1:13" x14ac:dyDescent="0.45">
      <c r="A5" t="s">
        <v>199</v>
      </c>
      <c r="B5" s="1">
        <v>85670757.194999993</v>
      </c>
      <c r="C5" s="1">
        <v>82795278.200000003</v>
      </c>
      <c r="D5" s="1">
        <v>81244951.090000004</v>
      </c>
      <c r="E5" s="1">
        <v>83015841.439999998</v>
      </c>
      <c r="F5" s="1">
        <v>81164902.625</v>
      </c>
      <c r="G5" s="1">
        <v>78804325.805000007</v>
      </c>
      <c r="H5" s="1">
        <v>1441676.38267</v>
      </c>
      <c r="I5" s="1">
        <v>1362922.3163600001</v>
      </c>
      <c r="J5" s="1">
        <v>1100083.4173600001</v>
      </c>
      <c r="K5" s="1">
        <v>1422861.1879400001</v>
      </c>
      <c r="L5" s="1">
        <v>1039703.98688</v>
      </c>
      <c r="M5" s="1">
        <v>1080111.8929300001</v>
      </c>
    </row>
    <row r="7" spans="1:13" x14ac:dyDescent="0.45">
      <c r="C7" s="83"/>
    </row>
    <row r="8" spans="1:13" x14ac:dyDescent="0.45">
      <c r="B8" s="103" t="s">
        <v>201</v>
      </c>
      <c r="C8" s="103"/>
      <c r="D8" s="103"/>
      <c r="E8" s="103"/>
      <c r="F8" s="103"/>
      <c r="G8" s="103"/>
    </row>
    <row r="9" spans="1:13" x14ac:dyDescent="0.45">
      <c r="A9" s="83" t="s">
        <v>200</v>
      </c>
      <c r="B9" s="53" t="s">
        <v>21</v>
      </c>
      <c r="C9" s="81" t="s">
        <v>172</v>
      </c>
      <c r="D9" s="81" t="s">
        <v>173</v>
      </c>
      <c r="E9" s="53" t="s">
        <v>202</v>
      </c>
      <c r="F9" s="80" t="s">
        <v>185</v>
      </c>
      <c r="G9" s="80" t="s">
        <v>176</v>
      </c>
    </row>
    <row r="10" spans="1:13" x14ac:dyDescent="0.45">
      <c r="A10" s="83" t="s">
        <v>198</v>
      </c>
      <c r="B10">
        <v>1</v>
      </c>
      <c r="C10" s="1">
        <f>1 - C4/B4</f>
        <v>4.2895442435842868E-2</v>
      </c>
      <c r="D10" s="1">
        <f>1 -D4/B4</f>
        <v>0.10024513172030625</v>
      </c>
      <c r="E10" s="1">
        <f>1-E4/B4</f>
        <v>5.6628814741310873E-2</v>
      </c>
      <c r="F10" s="1">
        <f>1-F4/B4</f>
        <v>9.7765454330210555E-2</v>
      </c>
      <c r="G10" s="1">
        <f>1-G4/B4</f>
        <v>0.13357749239517713</v>
      </c>
    </row>
    <row r="11" spans="1:13" x14ac:dyDescent="0.45">
      <c r="A11" s="83" t="s">
        <v>199</v>
      </c>
      <c r="B11">
        <v>1</v>
      </c>
      <c r="C11" s="1">
        <f>1-C5/B5</f>
        <v>3.3564299991594049E-2</v>
      </c>
      <c r="D11" s="1">
        <f>1-D5/B5</f>
        <v>5.1660639521676766E-2</v>
      </c>
      <c r="E11" s="1">
        <f>1-E5/B5</f>
        <v>3.0989754753270038E-2</v>
      </c>
      <c r="F11" s="1">
        <f>1-F5/B5</f>
        <v>5.2595012785330741E-2</v>
      </c>
      <c r="G11" s="1">
        <f>1-G5/B5</f>
        <v>8.0149068536547685E-2</v>
      </c>
    </row>
    <row r="14" spans="1:13" ht="36" x14ac:dyDescent="0.55000000000000004">
      <c r="A14" s="8" t="s">
        <v>210</v>
      </c>
      <c r="B14" t="s">
        <v>205</v>
      </c>
    </row>
    <row r="15" spans="1:13" s="2" customFormat="1" ht="28.5" x14ac:dyDescent="0.45">
      <c r="B15" s="2" t="s">
        <v>203</v>
      </c>
      <c r="C15" s="2" t="s">
        <v>204</v>
      </c>
      <c r="D15" s="2" t="s">
        <v>206</v>
      </c>
    </row>
    <row r="16" spans="1:13" x14ac:dyDescent="0.45">
      <c r="A16" s="53" t="s">
        <v>21</v>
      </c>
      <c r="B16" s="1">
        <v>24274889.600000001</v>
      </c>
      <c r="C16" s="1">
        <v>627751.64437600004</v>
      </c>
      <c r="D16" s="1">
        <v>1</v>
      </c>
    </row>
    <row r="17" spans="1:5" x14ac:dyDescent="0.45">
      <c r="A17" s="81" t="s">
        <v>172</v>
      </c>
      <c r="B17" s="1">
        <v>25360553</v>
      </c>
      <c r="C17" s="1">
        <v>422829.52122699999</v>
      </c>
      <c r="D17" s="1">
        <f>B17/B16</f>
        <v>1.0447237214211675</v>
      </c>
    </row>
    <row r="18" spans="1:5" x14ac:dyDescent="0.45">
      <c r="A18" s="81" t="s">
        <v>173</v>
      </c>
      <c r="B18" s="1">
        <v>26971522.5</v>
      </c>
      <c r="C18" s="1">
        <v>560446.93692000001</v>
      </c>
      <c r="D18" s="1">
        <f>B18/B16</f>
        <v>1.1110873394044189</v>
      </c>
    </row>
    <row r="19" spans="1:5" x14ac:dyDescent="0.45">
      <c r="A19" s="53" t="s">
        <v>202</v>
      </c>
      <c r="B19" s="1">
        <v>25727984.399999999</v>
      </c>
      <c r="C19" s="1">
        <v>572645.80724200001</v>
      </c>
      <c r="D19" s="1">
        <f>B19/B16</f>
        <v>1.0598599962324853</v>
      </c>
    </row>
    <row r="20" spans="1:5" x14ac:dyDescent="0.45">
      <c r="A20" s="80" t="s">
        <v>185</v>
      </c>
      <c r="B20" s="1">
        <v>26897282.5</v>
      </c>
      <c r="C20" s="1">
        <v>387863.36186</v>
      </c>
      <c r="D20" s="1">
        <f>B20/B16</f>
        <v>1.1080290350733459</v>
      </c>
    </row>
    <row r="21" spans="1:5" x14ac:dyDescent="0.45">
      <c r="A21" s="80" t="s">
        <v>176</v>
      </c>
      <c r="B21" s="1">
        <v>28012025.800000001</v>
      </c>
      <c r="C21" s="1">
        <v>446822.58678299998</v>
      </c>
      <c r="D21" s="1">
        <f>B21/B16</f>
        <v>1.1539506980909193</v>
      </c>
    </row>
    <row r="23" spans="1:5" s="83" customFormat="1" ht="44.25" x14ac:dyDescent="0.65">
      <c r="A23" s="79" t="s">
        <v>211</v>
      </c>
      <c r="B23" s="2" t="s">
        <v>212</v>
      </c>
      <c r="C23" s="2" t="s">
        <v>213</v>
      </c>
      <c r="D23" s="2" t="s">
        <v>214</v>
      </c>
    </row>
    <row r="24" spans="1:5" s="86" customFormat="1" x14ac:dyDescent="0.45">
      <c r="A24" s="1" t="s">
        <v>21</v>
      </c>
      <c r="B24" s="1">
        <v>46226801.850000001</v>
      </c>
      <c r="C24" s="1">
        <v>858253.37950399995</v>
      </c>
      <c r="D24" s="68">
        <v>1</v>
      </c>
    </row>
    <row r="25" spans="1:5" s="83" customFormat="1" x14ac:dyDescent="0.45">
      <c r="A25" s="1" t="s">
        <v>172</v>
      </c>
      <c r="B25" s="1">
        <v>47092083.700000003</v>
      </c>
      <c r="C25" s="1">
        <v>490120.86961499997</v>
      </c>
      <c r="D25" s="1">
        <f>B25/B24</f>
        <v>1.0187181854545708</v>
      </c>
      <c r="E25" s="48">
        <f>B25-B24</f>
        <v>865281.85000000149</v>
      </c>
    </row>
    <row r="26" spans="1:5" s="83" customFormat="1" x14ac:dyDescent="0.45">
      <c r="A26" s="1" t="s">
        <v>173</v>
      </c>
      <c r="B26" s="1">
        <v>49730232.450000003</v>
      </c>
      <c r="C26" s="1">
        <v>363530.04658099997</v>
      </c>
      <c r="D26" s="1">
        <f>B26/B24</f>
        <v>1.0757878646108416</v>
      </c>
    </row>
    <row r="27" spans="1:5" s="83" customFormat="1" x14ac:dyDescent="0.45">
      <c r="A27" s="1" t="s">
        <v>202</v>
      </c>
      <c r="B27" s="1">
        <v>48304296.399999999</v>
      </c>
      <c r="C27" s="1">
        <v>1092644.3745500001</v>
      </c>
      <c r="D27" s="1">
        <f>B27/B24</f>
        <v>1.0449413428326968</v>
      </c>
    </row>
    <row r="28" spans="1:5" s="83" customFormat="1" x14ac:dyDescent="0.45">
      <c r="A28" s="1" t="s">
        <v>185</v>
      </c>
      <c r="B28" s="1">
        <v>50334893.700000003</v>
      </c>
      <c r="C28" s="1">
        <v>301478.87729700003</v>
      </c>
      <c r="D28" s="1">
        <f>B28/B24</f>
        <v>1.0888681822145134</v>
      </c>
    </row>
    <row r="29" spans="1:5" s="83" customFormat="1" x14ac:dyDescent="0.45">
      <c r="A29" s="1" t="s">
        <v>18</v>
      </c>
      <c r="B29" s="1">
        <v>52392082.350000001</v>
      </c>
      <c r="C29" s="1">
        <v>635507.60417299997</v>
      </c>
      <c r="D29" s="1">
        <f>B29/B24</f>
        <v>1.1333702582325624</v>
      </c>
    </row>
    <row r="30" spans="1:5" s="83" customFormat="1" x14ac:dyDescent="0.45">
      <c r="A30" s="80"/>
      <c r="B30" s="1"/>
      <c r="C30" s="1"/>
    </row>
    <row r="31" spans="1:5" s="83" customFormat="1" x14ac:dyDescent="0.45">
      <c r="A31" s="80"/>
      <c r="B31" s="1"/>
      <c r="C31" s="1"/>
    </row>
    <row r="32" spans="1:5" s="83" customFormat="1" x14ac:dyDescent="0.45">
      <c r="A32" s="80"/>
      <c r="B32" s="1"/>
      <c r="C32" s="1"/>
    </row>
    <row r="34" spans="1:19" ht="18" x14ac:dyDescent="0.55000000000000004">
      <c r="A34" s="85" t="s">
        <v>209</v>
      </c>
      <c r="E34" s="99" t="s">
        <v>97</v>
      </c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1:19" s="83" customFormat="1" ht="99.75" x14ac:dyDescent="0.45">
      <c r="A35" s="83" t="s">
        <v>76</v>
      </c>
      <c r="B35" s="2" t="s">
        <v>77</v>
      </c>
      <c r="C35" s="2" t="s">
        <v>78</v>
      </c>
      <c r="D35" s="2" t="s">
        <v>81</v>
      </c>
      <c r="E35" s="56" t="s">
        <v>82</v>
      </c>
      <c r="F35" s="54" t="s">
        <v>83</v>
      </c>
      <c r="G35" s="62" t="s">
        <v>84</v>
      </c>
      <c r="H35" s="56" t="s">
        <v>85</v>
      </c>
      <c r="I35" s="54" t="s">
        <v>86</v>
      </c>
      <c r="J35" s="62" t="s">
        <v>87</v>
      </c>
      <c r="K35" s="56" t="s">
        <v>88</v>
      </c>
      <c r="L35" s="54" t="s">
        <v>89</v>
      </c>
      <c r="M35" s="62" t="s">
        <v>90</v>
      </c>
      <c r="N35" s="56" t="s">
        <v>91</v>
      </c>
      <c r="O35" s="54" t="s">
        <v>92</v>
      </c>
      <c r="P35" s="62" t="s">
        <v>93</v>
      </c>
      <c r="Q35" s="56" t="s">
        <v>94</v>
      </c>
      <c r="R35" s="54" t="s">
        <v>95</v>
      </c>
      <c r="S35" s="62" t="s">
        <v>96</v>
      </c>
    </row>
    <row r="36" spans="1:19" x14ac:dyDescent="0.45">
      <c r="A36" s="1" t="s">
        <v>63</v>
      </c>
      <c r="B36" s="1">
        <v>120</v>
      </c>
      <c r="C36" s="1">
        <v>0</v>
      </c>
      <c r="D36" s="1">
        <v>30143</v>
      </c>
      <c r="E36" s="1" t="s">
        <v>65</v>
      </c>
      <c r="F36" s="1" t="s">
        <v>65</v>
      </c>
      <c r="G36" s="1">
        <v>0</v>
      </c>
      <c r="H36" s="1" t="s">
        <v>65</v>
      </c>
      <c r="I36" s="1" t="s">
        <v>65</v>
      </c>
      <c r="J36" s="1">
        <v>0</v>
      </c>
      <c r="K36" s="1" t="s">
        <v>65</v>
      </c>
      <c r="L36" s="1" t="s">
        <v>65</v>
      </c>
      <c r="M36" s="1">
        <v>0</v>
      </c>
      <c r="N36" s="1">
        <v>30143.25</v>
      </c>
      <c r="O36" s="1">
        <v>342.41697898899997</v>
      </c>
      <c r="P36" s="1">
        <v>20</v>
      </c>
      <c r="Q36" s="1" t="s">
        <v>65</v>
      </c>
      <c r="R36" s="1" t="s">
        <v>65</v>
      </c>
      <c r="S36" s="1">
        <v>0</v>
      </c>
    </row>
    <row r="37" spans="1:19" x14ac:dyDescent="0.45">
      <c r="A37" s="50" t="s">
        <v>49</v>
      </c>
      <c r="B37" s="1">
        <v>1289.75</v>
      </c>
      <c r="C37" s="1">
        <v>7.16850751552</v>
      </c>
      <c r="D37" s="50">
        <v>717432</v>
      </c>
      <c r="E37" s="1" t="s">
        <v>65</v>
      </c>
      <c r="F37" s="1" t="s">
        <v>65</v>
      </c>
      <c r="G37" s="1">
        <v>0</v>
      </c>
      <c r="H37" s="1" t="s">
        <v>65</v>
      </c>
      <c r="I37" s="1" t="s">
        <v>65</v>
      </c>
      <c r="J37" s="1">
        <v>0</v>
      </c>
      <c r="K37" s="1" t="s">
        <v>65</v>
      </c>
      <c r="L37" s="1" t="s">
        <v>65</v>
      </c>
      <c r="M37" s="1">
        <v>0</v>
      </c>
      <c r="N37" s="1" t="s">
        <v>65</v>
      </c>
      <c r="O37" s="1" t="s">
        <v>65</v>
      </c>
      <c r="P37" s="1">
        <v>0</v>
      </c>
      <c r="Q37" s="1">
        <v>717432.95</v>
      </c>
      <c r="R37" s="1">
        <v>5051.7303716200004</v>
      </c>
      <c r="S37" s="1">
        <v>20</v>
      </c>
    </row>
    <row r="38" spans="1:19" x14ac:dyDescent="0.45">
      <c r="A38" s="1" t="s">
        <v>62</v>
      </c>
      <c r="B38" s="1">
        <v>2</v>
      </c>
      <c r="C38" s="1">
        <v>0</v>
      </c>
      <c r="D38" s="1">
        <v>1073</v>
      </c>
      <c r="E38" s="1" t="s">
        <v>65</v>
      </c>
      <c r="F38" s="1" t="s">
        <v>65</v>
      </c>
      <c r="G38" s="1">
        <v>0</v>
      </c>
      <c r="H38" s="1">
        <v>845.8</v>
      </c>
      <c r="I38" s="1">
        <v>81.827623697600004</v>
      </c>
      <c r="J38" s="1">
        <v>10</v>
      </c>
      <c r="K38" s="1">
        <v>1300.3</v>
      </c>
      <c r="L38" s="1">
        <v>345.83234377399998</v>
      </c>
      <c r="M38" s="1">
        <v>10</v>
      </c>
      <c r="N38" s="1" t="s">
        <v>65</v>
      </c>
      <c r="O38" s="1" t="s">
        <v>65</v>
      </c>
      <c r="P38" s="1">
        <v>0</v>
      </c>
      <c r="Q38" s="1" t="s">
        <v>65</v>
      </c>
      <c r="R38" s="1" t="s">
        <v>65</v>
      </c>
      <c r="S38" s="1">
        <v>0</v>
      </c>
    </row>
    <row r="39" spans="1:19" x14ac:dyDescent="0.45">
      <c r="A39" s="1" t="s">
        <v>50</v>
      </c>
      <c r="B39" s="1">
        <v>20</v>
      </c>
      <c r="C39" s="1">
        <v>0</v>
      </c>
      <c r="D39" s="1">
        <v>11363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 t="s">
        <v>65</v>
      </c>
      <c r="L39" s="1" t="s">
        <v>65</v>
      </c>
      <c r="M39" s="1">
        <v>0</v>
      </c>
      <c r="N39" s="1">
        <v>11363.6</v>
      </c>
      <c r="O39" s="1">
        <v>270.71320617999999</v>
      </c>
      <c r="P39" s="1">
        <v>20</v>
      </c>
      <c r="Q39" s="1" t="s">
        <v>65</v>
      </c>
      <c r="R39" s="1" t="s">
        <v>65</v>
      </c>
      <c r="S39" s="1">
        <v>0</v>
      </c>
    </row>
    <row r="40" spans="1:19" x14ac:dyDescent="0.45">
      <c r="A40" s="1" t="s">
        <v>64</v>
      </c>
      <c r="B40" s="1">
        <v>2</v>
      </c>
      <c r="C40" s="1">
        <v>0</v>
      </c>
      <c r="D40" s="1">
        <v>432</v>
      </c>
      <c r="E40" s="1" t="s">
        <v>65</v>
      </c>
      <c r="F40" s="1" t="s">
        <v>65</v>
      </c>
      <c r="G40" s="1">
        <v>0</v>
      </c>
      <c r="H40" s="1">
        <v>432.7</v>
      </c>
      <c r="I40" s="1">
        <v>17.009115203299999</v>
      </c>
      <c r="J40" s="1">
        <v>20</v>
      </c>
      <c r="K40" s="1" t="s">
        <v>65</v>
      </c>
      <c r="L40" s="1" t="s">
        <v>65</v>
      </c>
      <c r="M40" s="1">
        <v>0</v>
      </c>
      <c r="N40" s="1" t="s">
        <v>65</v>
      </c>
      <c r="O40" s="1" t="s">
        <v>65</v>
      </c>
      <c r="P40" s="1">
        <v>0</v>
      </c>
      <c r="Q40" s="1" t="s">
        <v>65</v>
      </c>
      <c r="R40" s="1" t="s">
        <v>65</v>
      </c>
      <c r="S40" s="1">
        <v>0</v>
      </c>
    </row>
    <row r="41" spans="1:19" x14ac:dyDescent="0.45">
      <c r="A41" s="1" t="s">
        <v>136</v>
      </c>
      <c r="B41" s="1">
        <v>1146.1500000000001</v>
      </c>
      <c r="C41" s="1">
        <v>8.7992897440599993</v>
      </c>
      <c r="D41" s="1">
        <v>31104</v>
      </c>
      <c r="E41" s="1" t="s">
        <v>65</v>
      </c>
      <c r="F41" s="1" t="s">
        <v>65</v>
      </c>
      <c r="G41" s="1">
        <v>0</v>
      </c>
      <c r="H41" s="1" t="s">
        <v>65</v>
      </c>
      <c r="I41" s="1" t="s">
        <v>65</v>
      </c>
      <c r="J41" s="1">
        <v>0</v>
      </c>
      <c r="K41" s="1" t="s">
        <v>65</v>
      </c>
      <c r="L41" s="1" t="s">
        <v>65</v>
      </c>
      <c r="M41" s="1">
        <v>0</v>
      </c>
      <c r="N41" s="1">
        <v>31104.25</v>
      </c>
      <c r="O41" s="1">
        <v>494.99746211500002</v>
      </c>
      <c r="P41" s="1">
        <v>20</v>
      </c>
      <c r="Q41" s="1" t="s">
        <v>65</v>
      </c>
      <c r="R41" s="1" t="s">
        <v>65</v>
      </c>
      <c r="S41" s="1">
        <v>0</v>
      </c>
    </row>
    <row r="42" spans="1:19" x14ac:dyDescent="0.45">
      <c r="A42" s="1" t="s">
        <v>54</v>
      </c>
      <c r="B42" s="1">
        <v>9</v>
      </c>
      <c r="C42" s="1">
        <v>0</v>
      </c>
      <c r="D42" s="1">
        <v>10158</v>
      </c>
      <c r="E42" s="1" t="s">
        <v>65</v>
      </c>
      <c r="F42" s="1" t="s">
        <v>65</v>
      </c>
      <c r="G42" s="1">
        <v>0</v>
      </c>
      <c r="H42" s="1" t="s">
        <v>65</v>
      </c>
      <c r="I42" s="1" t="s">
        <v>65</v>
      </c>
      <c r="J42" s="1">
        <v>0</v>
      </c>
      <c r="K42" s="1">
        <v>9859.1</v>
      </c>
      <c r="L42" s="1">
        <v>62.308025165300002</v>
      </c>
      <c r="M42" s="1">
        <v>10</v>
      </c>
      <c r="N42" s="1">
        <v>10458</v>
      </c>
      <c r="O42" s="1">
        <v>300.207261738</v>
      </c>
      <c r="P42" s="1">
        <v>10</v>
      </c>
      <c r="Q42" s="1" t="s">
        <v>65</v>
      </c>
      <c r="R42" s="1" t="s">
        <v>65</v>
      </c>
      <c r="S42" s="1">
        <v>0</v>
      </c>
    </row>
    <row r="43" spans="1:19" x14ac:dyDescent="0.45">
      <c r="A43" s="1" t="s">
        <v>55</v>
      </c>
      <c r="B43" s="1">
        <v>129</v>
      </c>
      <c r="C43" s="1">
        <v>0</v>
      </c>
      <c r="D43" s="1">
        <v>69365</v>
      </c>
      <c r="E43" s="1" t="s">
        <v>65</v>
      </c>
      <c r="F43" s="1" t="s">
        <v>65</v>
      </c>
      <c r="G43" s="1">
        <v>0</v>
      </c>
      <c r="H43" s="1" t="s">
        <v>65</v>
      </c>
      <c r="I43" s="1" t="s">
        <v>65</v>
      </c>
      <c r="J43" s="1">
        <v>0</v>
      </c>
      <c r="K43" s="1" t="s">
        <v>65</v>
      </c>
      <c r="L43" s="1" t="s">
        <v>65</v>
      </c>
      <c r="M43" s="1">
        <v>0</v>
      </c>
      <c r="N43" s="1">
        <v>69365.600000000006</v>
      </c>
      <c r="O43" s="1">
        <v>478.97227477199999</v>
      </c>
      <c r="P43" s="1">
        <v>20</v>
      </c>
      <c r="Q43" s="1" t="s">
        <v>65</v>
      </c>
      <c r="R43" s="1" t="s">
        <v>65</v>
      </c>
      <c r="S43" s="1">
        <v>0</v>
      </c>
    </row>
    <row r="44" spans="1:19" x14ac:dyDescent="0.45">
      <c r="A44" s="1" t="s">
        <v>58</v>
      </c>
      <c r="B44" s="1">
        <v>1</v>
      </c>
      <c r="C44" s="1">
        <v>0</v>
      </c>
      <c r="D44" s="1">
        <v>1323</v>
      </c>
      <c r="E44" s="1" t="s">
        <v>65</v>
      </c>
      <c r="F44" s="1" t="s">
        <v>65</v>
      </c>
      <c r="G44" s="1">
        <v>0</v>
      </c>
      <c r="H44" s="1" t="s">
        <v>65</v>
      </c>
      <c r="I44" s="1" t="s">
        <v>65</v>
      </c>
      <c r="J44" s="1">
        <v>0</v>
      </c>
      <c r="K44" s="1">
        <v>1323.45</v>
      </c>
      <c r="L44" s="1">
        <v>113.273772339</v>
      </c>
      <c r="M44" s="1">
        <v>20</v>
      </c>
      <c r="N44" s="1" t="s">
        <v>65</v>
      </c>
      <c r="O44" s="1" t="s">
        <v>65</v>
      </c>
      <c r="P44" s="1">
        <v>0</v>
      </c>
      <c r="Q44" s="1" t="s">
        <v>65</v>
      </c>
      <c r="R44" s="1" t="s">
        <v>65</v>
      </c>
      <c r="S44" s="1">
        <v>0</v>
      </c>
    </row>
    <row r="45" spans="1:19" x14ac:dyDescent="0.45">
      <c r="A45" s="1" t="s">
        <v>48</v>
      </c>
      <c r="B45" s="1">
        <v>868.8</v>
      </c>
      <c r="C45" s="1">
        <v>1.3638181697</v>
      </c>
      <c r="D45" s="1">
        <v>25629</v>
      </c>
      <c r="E45" s="1" t="s">
        <v>65</v>
      </c>
      <c r="F45" s="1" t="s">
        <v>65</v>
      </c>
      <c r="G45" s="1">
        <v>0</v>
      </c>
      <c r="H45" s="1" t="s">
        <v>65</v>
      </c>
      <c r="I45" s="1" t="s">
        <v>65</v>
      </c>
      <c r="J45" s="1">
        <v>0</v>
      </c>
      <c r="K45" s="1" t="s">
        <v>65</v>
      </c>
      <c r="L45" s="1" t="s">
        <v>65</v>
      </c>
      <c r="M45" s="1">
        <v>0</v>
      </c>
      <c r="N45" s="1">
        <v>25629.25</v>
      </c>
      <c r="O45" s="1">
        <v>7254.6063564799997</v>
      </c>
      <c r="P45" s="1">
        <v>20</v>
      </c>
      <c r="Q45" s="1" t="s">
        <v>65</v>
      </c>
      <c r="R45" s="1" t="s">
        <v>65</v>
      </c>
      <c r="S45" s="1">
        <v>0</v>
      </c>
    </row>
    <row r="46" spans="1:19" x14ac:dyDescent="0.45">
      <c r="A46" s="50" t="s">
        <v>154</v>
      </c>
      <c r="B46" s="1">
        <v>125</v>
      </c>
      <c r="C46" s="1">
        <v>0</v>
      </c>
      <c r="D46" s="50">
        <v>175063</v>
      </c>
      <c r="E46" s="1" t="s">
        <v>65</v>
      </c>
      <c r="F46" s="1" t="s">
        <v>65</v>
      </c>
      <c r="G46" s="1">
        <v>0</v>
      </c>
      <c r="H46" s="1" t="s">
        <v>65</v>
      </c>
      <c r="I46" s="1" t="s">
        <v>65</v>
      </c>
      <c r="J46" s="1">
        <v>0</v>
      </c>
      <c r="K46" s="1" t="s">
        <v>65</v>
      </c>
      <c r="L46" s="1" t="s">
        <v>65</v>
      </c>
      <c r="M46" s="1">
        <v>0</v>
      </c>
      <c r="N46" s="1" t="s">
        <v>65</v>
      </c>
      <c r="O46" s="1" t="s">
        <v>65</v>
      </c>
      <c r="P46" s="1">
        <v>0</v>
      </c>
      <c r="Q46" s="1">
        <v>175063.5</v>
      </c>
      <c r="R46" s="1">
        <v>1183.7087268400001</v>
      </c>
      <c r="S46" s="1">
        <v>20</v>
      </c>
    </row>
    <row r="47" spans="1:19" x14ac:dyDescent="0.45">
      <c r="A47" s="1" t="s">
        <v>181</v>
      </c>
      <c r="B47" s="1">
        <v>1</v>
      </c>
      <c r="C47" s="1">
        <v>0</v>
      </c>
      <c r="D47" s="1">
        <v>176</v>
      </c>
      <c r="E47" s="1" t="s">
        <v>65</v>
      </c>
      <c r="F47" s="1" t="s">
        <v>65</v>
      </c>
      <c r="G47" s="1">
        <v>0</v>
      </c>
      <c r="H47" s="1">
        <v>176.8</v>
      </c>
      <c r="I47" s="1">
        <v>39.425372541000002</v>
      </c>
      <c r="J47" s="1">
        <v>20</v>
      </c>
      <c r="K47" s="1" t="s">
        <v>65</v>
      </c>
      <c r="L47" s="1" t="s">
        <v>65</v>
      </c>
      <c r="M47" s="1">
        <v>0</v>
      </c>
      <c r="N47" s="1" t="s">
        <v>65</v>
      </c>
      <c r="O47" s="1" t="s">
        <v>65</v>
      </c>
      <c r="P47" s="1">
        <v>0</v>
      </c>
      <c r="Q47" s="1" t="s">
        <v>65</v>
      </c>
      <c r="R47" s="1" t="s">
        <v>65</v>
      </c>
      <c r="S47" s="1">
        <v>0</v>
      </c>
    </row>
    <row r="48" spans="1:19" x14ac:dyDescent="0.45">
      <c r="A48" s="50" t="s">
        <v>109</v>
      </c>
      <c r="B48" s="1">
        <v>18</v>
      </c>
      <c r="C48" s="1">
        <v>0</v>
      </c>
      <c r="D48" s="50">
        <v>115341</v>
      </c>
      <c r="E48" s="1" t="s">
        <v>65</v>
      </c>
      <c r="F48" s="1" t="s">
        <v>65</v>
      </c>
      <c r="G48" s="1">
        <v>0</v>
      </c>
      <c r="H48" s="1" t="s">
        <v>65</v>
      </c>
      <c r="I48" s="1" t="s">
        <v>65</v>
      </c>
      <c r="J48" s="1">
        <v>0</v>
      </c>
      <c r="K48" s="1" t="s">
        <v>65</v>
      </c>
      <c r="L48" s="1" t="s">
        <v>65</v>
      </c>
      <c r="M48" s="1">
        <v>0</v>
      </c>
      <c r="N48" s="1" t="s">
        <v>65</v>
      </c>
      <c r="O48" s="1" t="s">
        <v>65</v>
      </c>
      <c r="P48" s="1">
        <v>0</v>
      </c>
      <c r="Q48" s="1">
        <v>115341.55</v>
      </c>
      <c r="R48" s="1">
        <v>693.88280530600002</v>
      </c>
      <c r="S48" s="1">
        <v>20</v>
      </c>
    </row>
    <row r="49" spans="1:19" x14ac:dyDescent="0.45">
      <c r="A49" s="1" t="s">
        <v>137</v>
      </c>
      <c r="B49" s="1">
        <v>1147.1500000000001</v>
      </c>
      <c r="C49" s="1">
        <v>8.7992897440599993</v>
      </c>
      <c r="D49" s="1">
        <v>31325</v>
      </c>
      <c r="E49" s="1" t="s">
        <v>65</v>
      </c>
      <c r="F49" s="1" t="s">
        <v>65</v>
      </c>
      <c r="G49" s="1">
        <v>0</v>
      </c>
      <c r="H49" s="1" t="s">
        <v>65</v>
      </c>
      <c r="I49" s="1" t="s">
        <v>65</v>
      </c>
      <c r="J49" s="1">
        <v>0</v>
      </c>
      <c r="K49" s="1" t="s">
        <v>65</v>
      </c>
      <c r="L49" s="1" t="s">
        <v>65</v>
      </c>
      <c r="M49" s="1">
        <v>0</v>
      </c>
      <c r="N49" s="1">
        <v>31325.3</v>
      </c>
      <c r="O49" s="1">
        <v>9947.7889709200008</v>
      </c>
      <c r="P49" s="1">
        <v>20</v>
      </c>
      <c r="Q49" s="1" t="s">
        <v>65</v>
      </c>
      <c r="R49" s="1" t="s">
        <v>65</v>
      </c>
      <c r="S49" s="1">
        <v>0</v>
      </c>
    </row>
    <row r="50" spans="1:19" x14ac:dyDescent="0.45">
      <c r="A50" s="1" t="s">
        <v>182</v>
      </c>
      <c r="B50" s="1">
        <v>1</v>
      </c>
      <c r="C50" s="1">
        <v>0</v>
      </c>
      <c r="D50" s="1">
        <v>213</v>
      </c>
      <c r="E50" s="1" t="s">
        <v>65</v>
      </c>
      <c r="F50" s="1" t="s">
        <v>65</v>
      </c>
      <c r="G50" s="1">
        <v>0</v>
      </c>
      <c r="H50" s="1">
        <v>213.55</v>
      </c>
      <c r="I50" s="1">
        <v>15.8823014705</v>
      </c>
      <c r="J50" s="1">
        <v>20</v>
      </c>
      <c r="K50" s="1" t="s">
        <v>65</v>
      </c>
      <c r="L50" s="1" t="s">
        <v>65</v>
      </c>
      <c r="M50" s="1">
        <v>0</v>
      </c>
      <c r="N50" s="1" t="s">
        <v>65</v>
      </c>
      <c r="O50" s="1" t="s">
        <v>65</v>
      </c>
      <c r="P50" s="1">
        <v>0</v>
      </c>
      <c r="Q50" s="1" t="s">
        <v>65</v>
      </c>
      <c r="R50" s="1" t="s">
        <v>65</v>
      </c>
      <c r="S50" s="1">
        <v>0</v>
      </c>
    </row>
    <row r="51" spans="1:19" x14ac:dyDescent="0.45">
      <c r="A51" s="1" t="s">
        <v>51</v>
      </c>
      <c r="B51" s="1">
        <v>1</v>
      </c>
      <c r="C51" s="1">
        <v>0</v>
      </c>
      <c r="D51" s="1">
        <v>769</v>
      </c>
      <c r="E51" s="1" t="s">
        <v>65</v>
      </c>
      <c r="F51" s="1" t="s">
        <v>65</v>
      </c>
      <c r="G51" s="1">
        <v>0</v>
      </c>
      <c r="H51" s="1">
        <v>749.94736842099996</v>
      </c>
      <c r="I51" s="1">
        <v>80.785273334999999</v>
      </c>
      <c r="J51" s="1">
        <v>19</v>
      </c>
      <c r="K51" s="1">
        <v>1133</v>
      </c>
      <c r="L51" s="1">
        <v>0</v>
      </c>
      <c r="M51" s="1">
        <v>1</v>
      </c>
      <c r="N51" s="1" t="s">
        <v>65</v>
      </c>
      <c r="O51" s="1" t="s">
        <v>65</v>
      </c>
      <c r="P51" s="1">
        <v>0</v>
      </c>
      <c r="Q51" s="1" t="s">
        <v>65</v>
      </c>
      <c r="R51" s="1" t="s">
        <v>65</v>
      </c>
      <c r="S51" s="1">
        <v>0</v>
      </c>
    </row>
    <row r="52" spans="1:19" x14ac:dyDescent="0.45">
      <c r="A52" s="1" t="s">
        <v>52</v>
      </c>
      <c r="B52" s="1">
        <v>80</v>
      </c>
      <c r="C52" s="1">
        <v>0</v>
      </c>
      <c r="D52" s="1">
        <v>55683</v>
      </c>
      <c r="E52" s="1" t="s">
        <v>65</v>
      </c>
      <c r="F52" s="1" t="s">
        <v>65</v>
      </c>
      <c r="G52" s="1">
        <v>0</v>
      </c>
      <c r="H52" s="1" t="s">
        <v>65</v>
      </c>
      <c r="I52" s="1" t="s">
        <v>65</v>
      </c>
      <c r="J52" s="1">
        <v>0</v>
      </c>
      <c r="K52" s="1" t="s">
        <v>65</v>
      </c>
      <c r="L52" s="1" t="s">
        <v>65</v>
      </c>
      <c r="M52" s="1">
        <v>0</v>
      </c>
      <c r="N52" s="1">
        <v>55683.55</v>
      </c>
      <c r="O52" s="1">
        <v>511.19140006499998</v>
      </c>
      <c r="P52" s="1">
        <v>20</v>
      </c>
      <c r="Q52" s="1" t="s">
        <v>65</v>
      </c>
      <c r="R52" s="1" t="s">
        <v>65</v>
      </c>
      <c r="S52" s="1">
        <v>0</v>
      </c>
    </row>
    <row r="53" spans="1:19" x14ac:dyDescent="0.45">
      <c r="A53" s="1" t="s">
        <v>56</v>
      </c>
      <c r="B53" s="1">
        <v>314.05</v>
      </c>
      <c r="C53" s="1">
        <v>3.5563323804200002</v>
      </c>
      <c r="D53" s="1">
        <v>4208275873870</v>
      </c>
      <c r="E53" s="1" t="s">
        <v>65</v>
      </c>
      <c r="F53" s="1" t="s">
        <v>65</v>
      </c>
      <c r="G53" s="1">
        <v>0</v>
      </c>
      <c r="H53" s="1" t="s">
        <v>65</v>
      </c>
      <c r="I53" s="1" t="s">
        <v>65</v>
      </c>
      <c r="J53" s="1">
        <v>0</v>
      </c>
      <c r="K53" s="1" t="s">
        <v>65</v>
      </c>
      <c r="L53" s="1" t="s">
        <v>65</v>
      </c>
      <c r="M53" s="1">
        <v>0</v>
      </c>
      <c r="N53" s="1" t="s">
        <v>65</v>
      </c>
      <c r="O53" s="1" t="s">
        <v>65</v>
      </c>
      <c r="P53" s="1">
        <v>0</v>
      </c>
      <c r="Q53" s="1">
        <v>4208275873870</v>
      </c>
      <c r="R53" s="1">
        <v>1807547387940</v>
      </c>
      <c r="S53" s="1">
        <v>20</v>
      </c>
    </row>
    <row r="54" spans="1:19" x14ac:dyDescent="0.45">
      <c r="A54" s="1" t="s">
        <v>139</v>
      </c>
      <c r="B54" s="1">
        <v>1</v>
      </c>
      <c r="C54" s="1">
        <v>0</v>
      </c>
      <c r="D54" s="1">
        <v>98</v>
      </c>
      <c r="E54" s="1">
        <v>67.142857142899999</v>
      </c>
      <c r="F54" s="1">
        <v>17.041366238199998</v>
      </c>
      <c r="G54" s="1">
        <v>7</v>
      </c>
      <c r="H54" s="1">
        <v>115.923076923</v>
      </c>
      <c r="I54" s="1">
        <v>10.3512283809</v>
      </c>
      <c r="J54" s="1">
        <v>13</v>
      </c>
      <c r="K54" s="1" t="s">
        <v>65</v>
      </c>
      <c r="L54" s="1" t="s">
        <v>65</v>
      </c>
      <c r="M54" s="1">
        <v>0</v>
      </c>
      <c r="N54" s="1" t="s">
        <v>65</v>
      </c>
      <c r="O54" s="1" t="s">
        <v>65</v>
      </c>
      <c r="P54" s="1">
        <v>0</v>
      </c>
      <c r="Q54" s="1" t="s">
        <v>65</v>
      </c>
      <c r="R54" s="1" t="s">
        <v>65</v>
      </c>
      <c r="S54" s="1">
        <v>0</v>
      </c>
    </row>
    <row r="55" spans="1:19" x14ac:dyDescent="0.45">
      <c r="A55" s="1" t="s">
        <v>183</v>
      </c>
      <c r="B55" s="1">
        <v>1</v>
      </c>
      <c r="C55" s="1">
        <v>0</v>
      </c>
      <c r="D55" s="1">
        <v>521</v>
      </c>
      <c r="E55" s="1" t="s">
        <v>65</v>
      </c>
      <c r="F55" s="1" t="s">
        <v>65</v>
      </c>
      <c r="G55" s="1">
        <v>0</v>
      </c>
      <c r="H55" s="1">
        <v>521.20000000000005</v>
      </c>
      <c r="I55" s="1">
        <v>110.406793269</v>
      </c>
      <c r="J55" s="1">
        <v>20</v>
      </c>
      <c r="K55" s="1" t="s">
        <v>65</v>
      </c>
      <c r="L55" s="1" t="s">
        <v>65</v>
      </c>
      <c r="M55" s="1">
        <v>0</v>
      </c>
      <c r="N55" s="1" t="s">
        <v>65</v>
      </c>
      <c r="O55" s="1" t="s">
        <v>65</v>
      </c>
      <c r="P55" s="1">
        <v>0</v>
      </c>
      <c r="Q55" s="1" t="s">
        <v>65</v>
      </c>
      <c r="R55" s="1" t="s">
        <v>65</v>
      </c>
      <c r="S55" s="1">
        <v>0</v>
      </c>
    </row>
    <row r="56" spans="1:19" x14ac:dyDescent="0.45">
      <c r="A56" s="1" t="s">
        <v>138</v>
      </c>
      <c r="B56" s="1">
        <v>1</v>
      </c>
      <c r="C56" s="1">
        <v>0</v>
      </c>
      <c r="D56" s="1">
        <v>58</v>
      </c>
      <c r="E56" s="1">
        <v>58.9</v>
      </c>
      <c r="F56" s="1">
        <v>15.9809261309</v>
      </c>
      <c r="G56" s="1">
        <v>20</v>
      </c>
      <c r="H56" s="1" t="s">
        <v>65</v>
      </c>
      <c r="I56" s="1" t="s">
        <v>65</v>
      </c>
      <c r="J56" s="1">
        <v>0</v>
      </c>
      <c r="K56" s="1" t="s">
        <v>65</v>
      </c>
      <c r="L56" s="1" t="s">
        <v>65</v>
      </c>
      <c r="M56" s="1">
        <v>0</v>
      </c>
      <c r="N56" s="1" t="s">
        <v>65</v>
      </c>
      <c r="O56" s="1" t="s">
        <v>65</v>
      </c>
      <c r="P56" s="1">
        <v>0</v>
      </c>
      <c r="Q56" s="1" t="s">
        <v>65</v>
      </c>
      <c r="R56" s="1" t="s">
        <v>65</v>
      </c>
      <c r="S56" s="1">
        <v>0</v>
      </c>
    </row>
    <row r="57" spans="1:19" x14ac:dyDescent="0.45">
      <c r="A57" s="1" t="s">
        <v>184</v>
      </c>
      <c r="B57" s="1">
        <v>1</v>
      </c>
      <c r="C57" s="1">
        <v>0</v>
      </c>
      <c r="D57" s="1">
        <v>82</v>
      </c>
      <c r="E57" s="1">
        <v>82.95</v>
      </c>
      <c r="F57" s="1">
        <v>12.7376410689</v>
      </c>
      <c r="G57" s="1">
        <v>20</v>
      </c>
      <c r="H57" s="1" t="s">
        <v>65</v>
      </c>
      <c r="I57" s="1" t="s">
        <v>65</v>
      </c>
      <c r="J57" s="1">
        <v>0</v>
      </c>
      <c r="K57" s="1" t="s">
        <v>65</v>
      </c>
      <c r="L57" s="1" t="s">
        <v>65</v>
      </c>
      <c r="M57" s="1">
        <v>0</v>
      </c>
      <c r="N57" s="1" t="s">
        <v>65</v>
      </c>
      <c r="O57" s="1" t="s">
        <v>65</v>
      </c>
      <c r="P57" s="1">
        <v>0</v>
      </c>
      <c r="Q57" s="1" t="s">
        <v>65</v>
      </c>
      <c r="R57" s="1" t="s">
        <v>65</v>
      </c>
      <c r="S57" s="1">
        <v>0</v>
      </c>
    </row>
    <row r="58" spans="1:19" x14ac:dyDescent="0.45">
      <c r="A58" s="1" t="s">
        <v>53</v>
      </c>
      <c r="B58" s="1">
        <v>12</v>
      </c>
      <c r="C58" s="1">
        <v>0</v>
      </c>
      <c r="D58" s="1">
        <v>7059</v>
      </c>
      <c r="E58" s="1" t="s">
        <v>65</v>
      </c>
      <c r="F58" s="1" t="s">
        <v>65</v>
      </c>
      <c r="G58" s="1">
        <v>0</v>
      </c>
      <c r="H58" s="1" t="s">
        <v>65</v>
      </c>
      <c r="I58" s="1" t="s">
        <v>65</v>
      </c>
      <c r="J58" s="1">
        <v>0</v>
      </c>
      <c r="K58" s="1">
        <v>7059.4</v>
      </c>
      <c r="L58" s="1">
        <v>429.578910097</v>
      </c>
      <c r="M58" s="1">
        <v>20</v>
      </c>
      <c r="N58" s="1" t="s">
        <v>65</v>
      </c>
      <c r="O58" s="1" t="s">
        <v>65</v>
      </c>
      <c r="P58" s="1">
        <v>0</v>
      </c>
      <c r="Q58" s="1" t="s">
        <v>65</v>
      </c>
      <c r="R58" s="1" t="s">
        <v>65</v>
      </c>
      <c r="S58" s="1">
        <v>0</v>
      </c>
    </row>
    <row r="59" spans="1:19" x14ac:dyDescent="0.45">
      <c r="A59" s="1" t="s">
        <v>156</v>
      </c>
      <c r="B59" s="1">
        <v>33</v>
      </c>
      <c r="C59" s="1">
        <v>0</v>
      </c>
      <c r="D59" s="1">
        <v>56081</v>
      </c>
      <c r="E59" s="1" t="s">
        <v>65</v>
      </c>
      <c r="F59" s="1" t="s">
        <v>65</v>
      </c>
      <c r="G59" s="1">
        <v>0</v>
      </c>
      <c r="H59" s="1" t="s">
        <v>65</v>
      </c>
      <c r="I59" s="1" t="s">
        <v>65</v>
      </c>
      <c r="J59" s="1">
        <v>0</v>
      </c>
      <c r="K59" s="1" t="s">
        <v>65</v>
      </c>
      <c r="L59" s="1" t="s">
        <v>65</v>
      </c>
      <c r="M59" s="1">
        <v>0</v>
      </c>
      <c r="N59" s="1">
        <v>56081.3</v>
      </c>
      <c r="O59" s="1">
        <v>620.29461548500001</v>
      </c>
      <c r="P59" s="1">
        <v>20</v>
      </c>
      <c r="Q59" s="1" t="s">
        <v>65</v>
      </c>
      <c r="R59" s="1" t="s">
        <v>65</v>
      </c>
      <c r="S59" s="1">
        <v>0</v>
      </c>
    </row>
    <row r="60" spans="1:19" x14ac:dyDescent="0.45">
      <c r="A60" s="1" t="s">
        <v>155</v>
      </c>
      <c r="B60" s="1">
        <v>20</v>
      </c>
      <c r="C60" s="1">
        <v>0</v>
      </c>
      <c r="D60" s="1">
        <v>26754</v>
      </c>
      <c r="E60" s="1" t="s">
        <v>65</v>
      </c>
      <c r="F60" s="1" t="s">
        <v>65</v>
      </c>
      <c r="G60" s="1">
        <v>0</v>
      </c>
      <c r="H60" s="1" t="s">
        <v>65</v>
      </c>
      <c r="I60" s="1" t="s">
        <v>65</v>
      </c>
      <c r="J60" s="1">
        <v>0</v>
      </c>
      <c r="K60" s="1" t="s">
        <v>65</v>
      </c>
      <c r="L60" s="1" t="s">
        <v>65</v>
      </c>
      <c r="M60" s="1">
        <v>0</v>
      </c>
      <c r="N60" s="1">
        <v>26754.65</v>
      </c>
      <c r="O60" s="1">
        <v>202.85543497800001</v>
      </c>
      <c r="P60" s="1">
        <v>20</v>
      </c>
      <c r="Q60" s="1" t="s">
        <v>65</v>
      </c>
      <c r="R60" s="1" t="s">
        <v>65</v>
      </c>
      <c r="S60" s="1">
        <v>0</v>
      </c>
    </row>
    <row r="61" spans="1:19" x14ac:dyDescent="0.45">
      <c r="A61" s="1" t="s">
        <v>59</v>
      </c>
      <c r="B61" s="1">
        <v>65</v>
      </c>
      <c r="C61" s="1">
        <v>0</v>
      </c>
      <c r="D61" s="1">
        <v>74695</v>
      </c>
      <c r="E61" s="1" t="s">
        <v>65</v>
      </c>
      <c r="F61" s="1" t="s">
        <v>65</v>
      </c>
      <c r="G61" s="1">
        <v>0</v>
      </c>
      <c r="H61" s="1" t="s">
        <v>65</v>
      </c>
      <c r="I61" s="1" t="s">
        <v>65</v>
      </c>
      <c r="J61" s="1">
        <v>0</v>
      </c>
      <c r="K61" s="1" t="s">
        <v>65</v>
      </c>
      <c r="L61" s="1" t="s">
        <v>65</v>
      </c>
      <c r="M61" s="1">
        <v>0</v>
      </c>
      <c r="N61" s="1">
        <v>74695</v>
      </c>
      <c r="O61" s="1">
        <v>874.36256781700001</v>
      </c>
      <c r="P61" s="1">
        <v>20</v>
      </c>
      <c r="Q61" s="1" t="s">
        <v>65</v>
      </c>
      <c r="R61" s="1" t="s">
        <v>65</v>
      </c>
      <c r="S61" s="1">
        <v>0</v>
      </c>
    </row>
    <row r="62" spans="1:19" x14ac:dyDescent="0.45">
      <c r="A62" s="1" t="s">
        <v>57</v>
      </c>
      <c r="B62" s="1">
        <v>18</v>
      </c>
      <c r="C62" s="1">
        <v>0</v>
      </c>
      <c r="D62" s="1">
        <v>10069</v>
      </c>
      <c r="E62" s="1" t="s">
        <v>65</v>
      </c>
      <c r="F62" s="1" t="s">
        <v>65</v>
      </c>
      <c r="G62" s="1">
        <v>0</v>
      </c>
      <c r="H62" s="1" t="s">
        <v>65</v>
      </c>
      <c r="I62" s="1" t="s">
        <v>65</v>
      </c>
      <c r="J62" s="1">
        <v>0</v>
      </c>
      <c r="K62" s="1">
        <v>9885.5</v>
      </c>
      <c r="L62" s="1">
        <v>59.539202771500001</v>
      </c>
      <c r="M62" s="1">
        <v>6</v>
      </c>
      <c r="N62" s="1">
        <v>10148.2142857</v>
      </c>
      <c r="O62" s="1">
        <v>144.26967732700001</v>
      </c>
      <c r="P62" s="1">
        <v>14</v>
      </c>
      <c r="Q62" s="1" t="s">
        <v>65</v>
      </c>
      <c r="R62" s="1" t="s">
        <v>65</v>
      </c>
      <c r="S62" s="1">
        <v>0</v>
      </c>
    </row>
    <row r="63" spans="1:19" x14ac:dyDescent="0.45">
      <c r="A63" s="1" t="s">
        <v>60</v>
      </c>
      <c r="B63" s="1">
        <v>6</v>
      </c>
      <c r="C63" s="1">
        <v>0</v>
      </c>
      <c r="D63" s="1">
        <v>7204</v>
      </c>
      <c r="E63" s="1" t="s">
        <v>65</v>
      </c>
      <c r="F63" s="1" t="s">
        <v>65</v>
      </c>
      <c r="G63" s="1">
        <v>0</v>
      </c>
      <c r="H63" s="1" t="s">
        <v>65</v>
      </c>
      <c r="I63" s="1" t="s">
        <v>65</v>
      </c>
      <c r="J63" s="1">
        <v>0</v>
      </c>
      <c r="K63" s="1">
        <v>7204.95</v>
      </c>
      <c r="L63" s="1">
        <v>228.55709899300001</v>
      </c>
      <c r="M63" s="1">
        <v>20</v>
      </c>
      <c r="N63" s="1" t="s">
        <v>65</v>
      </c>
      <c r="O63" s="1" t="s">
        <v>65</v>
      </c>
      <c r="P63" s="1">
        <v>0</v>
      </c>
      <c r="Q63" s="1" t="s">
        <v>65</v>
      </c>
      <c r="R63" s="1" t="s">
        <v>65</v>
      </c>
      <c r="S63" s="1">
        <v>0</v>
      </c>
    </row>
    <row r="64" spans="1:19" x14ac:dyDescent="0.45">
      <c r="A64" s="50" t="s">
        <v>61</v>
      </c>
      <c r="B64" s="1">
        <v>304.45</v>
      </c>
      <c r="C64" s="1">
        <v>3.61213233423</v>
      </c>
      <c r="D64" s="50">
        <v>243945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 t="s">
        <v>65</v>
      </c>
      <c r="L64" s="1" t="s">
        <v>65</v>
      </c>
      <c r="M64" s="1">
        <v>0</v>
      </c>
      <c r="N64" s="1" t="s">
        <v>65</v>
      </c>
      <c r="O64" s="1" t="s">
        <v>65</v>
      </c>
      <c r="P64" s="1">
        <v>0</v>
      </c>
      <c r="Q64" s="1">
        <v>243945.15</v>
      </c>
      <c r="R64" s="1">
        <v>2933.1601435100001</v>
      </c>
      <c r="S64" s="1">
        <v>20</v>
      </c>
    </row>
    <row r="66" spans="1:19" x14ac:dyDescent="0.45">
      <c r="A66" s="1" t="s">
        <v>244</v>
      </c>
    </row>
    <row r="67" spans="1:19" x14ac:dyDescent="0.45">
      <c r="A67" s="1" t="s">
        <v>61</v>
      </c>
      <c r="B67" s="1">
        <v>306.476190476</v>
      </c>
      <c r="C67" s="1">
        <v>9.4295333804600006</v>
      </c>
      <c r="D67" s="1">
        <v>181357</v>
      </c>
      <c r="E67" s="1" t="s">
        <v>65</v>
      </c>
      <c r="F67" s="1" t="s">
        <v>65</v>
      </c>
      <c r="G67" s="1">
        <v>0</v>
      </c>
      <c r="H67" s="1" t="s">
        <v>65</v>
      </c>
      <c r="I67" s="1" t="s">
        <v>65</v>
      </c>
      <c r="J67" s="1">
        <v>0</v>
      </c>
      <c r="K67" s="1" t="s">
        <v>65</v>
      </c>
      <c r="L67" s="1" t="s">
        <v>65</v>
      </c>
      <c r="M67" s="1">
        <v>0</v>
      </c>
      <c r="N67" s="1" t="s">
        <v>65</v>
      </c>
      <c r="O67" s="1" t="s">
        <v>65</v>
      </c>
      <c r="P67" s="1">
        <v>0</v>
      </c>
      <c r="Q67" s="1">
        <v>181357.428571</v>
      </c>
      <c r="R67" s="1">
        <v>5197.3941416799998</v>
      </c>
      <c r="S67" s="1">
        <v>21</v>
      </c>
    </row>
  </sheetData>
  <mergeCells count="4">
    <mergeCell ref="B2:G2"/>
    <mergeCell ref="H2:M2"/>
    <mergeCell ref="B8:G8"/>
    <mergeCell ref="E34:S3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topLeftCell="A34" workbookViewId="0">
      <selection activeCell="A48" sqref="A48:D48"/>
    </sheetView>
  </sheetViews>
  <sheetFormatPr defaultRowHeight="14.25" x14ac:dyDescent="0.45"/>
  <cols>
    <col min="1" max="1" width="25.9296875" customWidth="1"/>
    <col min="2" max="2" width="12.53125" bestFit="1" customWidth="1"/>
    <col min="3" max="3" width="10.06640625" bestFit="1" customWidth="1"/>
    <col min="4" max="4" width="26.9296875" customWidth="1"/>
    <col min="5" max="5" width="18.1328125" customWidth="1"/>
    <col min="6" max="6" width="11" bestFit="1" customWidth="1"/>
    <col min="7" max="7" width="9.33203125" bestFit="1" customWidth="1"/>
    <col min="8" max="9" width="12.46484375" bestFit="1" customWidth="1"/>
    <col min="10" max="10" width="9.33203125" bestFit="1" customWidth="1"/>
    <col min="11" max="11" width="13.53125" bestFit="1" customWidth="1"/>
    <col min="12" max="12" width="12.3984375" bestFit="1" customWidth="1"/>
    <col min="13" max="13" width="9.33203125" bestFit="1" customWidth="1"/>
    <col min="14" max="14" width="14.53125" bestFit="1" customWidth="1"/>
    <col min="15" max="15" width="12.46484375" bestFit="1" customWidth="1"/>
    <col min="16" max="16" width="9.33203125" bestFit="1" customWidth="1"/>
    <col min="17" max="17" width="25" bestFit="1" customWidth="1"/>
    <col min="18" max="18" width="26.46484375" bestFit="1" customWidth="1"/>
    <col min="19" max="19" width="9.265625" bestFit="1" customWidth="1"/>
  </cols>
  <sheetData>
    <row r="1" spans="1:8" s="83" customFormat="1" ht="21" x14ac:dyDescent="0.65">
      <c r="A1" s="64" t="s">
        <v>220</v>
      </c>
    </row>
    <row r="2" spans="1:8" x14ac:dyDescent="0.45">
      <c r="A2" s="83"/>
      <c r="B2" s="83"/>
      <c r="C2" s="83"/>
      <c r="D2" s="83"/>
      <c r="E2" s="83"/>
    </row>
    <row r="3" spans="1:8" s="2" customFormat="1" ht="57" x14ac:dyDescent="0.45">
      <c r="A3" s="2" t="s">
        <v>240</v>
      </c>
      <c r="B3" s="2" t="s">
        <v>216</v>
      </c>
      <c r="C3" s="2" t="s">
        <v>217</v>
      </c>
      <c r="D3" s="2" t="s">
        <v>218</v>
      </c>
      <c r="E3" s="2" t="s">
        <v>219</v>
      </c>
      <c r="F3" s="2" t="s">
        <v>221</v>
      </c>
      <c r="G3" s="2" t="s">
        <v>222</v>
      </c>
    </row>
    <row r="4" spans="1:8" x14ac:dyDescent="0.45">
      <c r="A4" s="83" t="s">
        <v>21</v>
      </c>
      <c r="B4" s="1">
        <v>7.3</v>
      </c>
      <c r="C4" s="1">
        <v>0.45825756949599999</v>
      </c>
      <c r="D4" s="1">
        <v>24812649238.5</v>
      </c>
      <c r="E4" s="1">
        <v>725690542.35800004</v>
      </c>
      <c r="F4" s="1">
        <v>1</v>
      </c>
      <c r="G4" s="1">
        <v>1</v>
      </c>
    </row>
    <row r="5" spans="1:8" x14ac:dyDescent="0.45">
      <c r="A5" s="83" t="s">
        <v>172</v>
      </c>
      <c r="B5" s="1">
        <v>8</v>
      </c>
      <c r="C5" s="1">
        <v>0.44721359550000001</v>
      </c>
      <c r="D5" s="1">
        <v>27087354018.900002</v>
      </c>
      <c r="E5" s="1">
        <v>508024961.69300002</v>
      </c>
      <c r="F5" s="1">
        <f>B5/B4</f>
        <v>1.095890410958904</v>
      </c>
      <c r="G5" s="1">
        <f>D5/D4</f>
        <v>1.0916752080173087</v>
      </c>
    </row>
    <row r="6" spans="1:8" x14ac:dyDescent="0.45">
      <c r="A6" s="83" t="s">
        <v>173</v>
      </c>
      <c r="B6" s="1">
        <v>18.399999999999999</v>
      </c>
      <c r="C6" s="1">
        <v>0.8</v>
      </c>
      <c r="D6" s="1">
        <v>62450830152.400002</v>
      </c>
      <c r="E6" s="1">
        <v>2087535618.1300001</v>
      </c>
      <c r="F6" s="1">
        <f>B6/B4</f>
        <v>2.5205479452054793</v>
      </c>
      <c r="G6" s="1">
        <f>D6/D4</f>
        <v>2.5168948930894306</v>
      </c>
    </row>
    <row r="7" spans="1:8" x14ac:dyDescent="0.45">
      <c r="A7" s="83" t="s">
        <v>202</v>
      </c>
      <c r="B7" s="1">
        <v>9.25</v>
      </c>
      <c r="C7" s="1">
        <v>0.43301270189199997</v>
      </c>
      <c r="D7" s="1">
        <v>31331142066.299999</v>
      </c>
      <c r="E7" s="1">
        <v>737338457.28299999</v>
      </c>
      <c r="F7" s="1">
        <f>B7/B4</f>
        <v>1.2671232876712328</v>
      </c>
      <c r="G7" s="1">
        <f>D7/D4</f>
        <v>1.2627084583006043</v>
      </c>
    </row>
    <row r="8" spans="1:8" x14ac:dyDescent="0.45">
      <c r="A8" s="83" t="s">
        <v>185</v>
      </c>
      <c r="B8" s="1">
        <v>20.7</v>
      </c>
      <c r="C8" s="1">
        <v>0.64031242374300001</v>
      </c>
      <c r="D8" s="1">
        <v>70125673801.199997</v>
      </c>
      <c r="E8" s="1">
        <v>1492891260.1800001</v>
      </c>
      <c r="F8" s="1">
        <f>B8/B4</f>
        <v>2.8356164383561642</v>
      </c>
      <c r="G8" s="1">
        <f>D8/D4</f>
        <v>2.8262066306241511</v>
      </c>
    </row>
    <row r="9" spans="1:8" x14ac:dyDescent="0.45">
      <c r="A9" s="83" t="s">
        <v>18</v>
      </c>
      <c r="B9" s="1">
        <v>20.45</v>
      </c>
      <c r="C9" s="1">
        <v>0.80467384697199995</v>
      </c>
      <c r="D9" s="1">
        <v>69407823197.100006</v>
      </c>
      <c r="E9" s="1">
        <v>2287553710.8200002</v>
      </c>
      <c r="F9" s="1">
        <f>B9/B4</f>
        <v>2.8013698630136985</v>
      </c>
      <c r="G9" s="1">
        <f>D9/D4</f>
        <v>2.7972757979186231</v>
      </c>
    </row>
    <row r="10" spans="1:8" s="83" customFormat="1" x14ac:dyDescent="0.45">
      <c r="B10" s="1"/>
      <c r="C10" s="1"/>
      <c r="D10" s="1"/>
      <c r="E10" s="1"/>
    </row>
    <row r="11" spans="1:8" x14ac:dyDescent="0.45">
      <c r="A11" s="83"/>
      <c r="B11" s="1"/>
      <c r="C11" s="1"/>
      <c r="D11" s="1"/>
      <c r="E11" s="1"/>
    </row>
    <row r="12" spans="1:8" s="2" customFormat="1" ht="57" x14ac:dyDescent="0.45">
      <c r="A12" s="2" t="s">
        <v>241</v>
      </c>
      <c r="B12" s="2" t="s">
        <v>216</v>
      </c>
      <c r="C12" s="2" t="s">
        <v>217</v>
      </c>
      <c r="D12" s="2" t="s">
        <v>218</v>
      </c>
      <c r="E12" s="2" t="s">
        <v>219</v>
      </c>
      <c r="F12" s="2" t="s">
        <v>221</v>
      </c>
      <c r="G12" s="2" t="s">
        <v>222</v>
      </c>
    </row>
    <row r="13" spans="1:8" x14ac:dyDescent="0.45">
      <c r="A13" s="83" t="s">
        <v>21</v>
      </c>
      <c r="B13" s="1">
        <v>8.9</v>
      </c>
      <c r="C13" s="1">
        <v>0.435889894354</v>
      </c>
      <c r="D13" s="1">
        <v>30181494998.700001</v>
      </c>
      <c r="E13" s="1">
        <v>1053272157.62</v>
      </c>
      <c r="F13" s="1">
        <v>1</v>
      </c>
      <c r="G13" s="1">
        <v>1</v>
      </c>
      <c r="H13" s="48"/>
    </row>
    <row r="14" spans="1:8" x14ac:dyDescent="0.45">
      <c r="A14" s="83" t="s">
        <v>172</v>
      </c>
      <c r="B14" s="1">
        <v>9.4499999999999993</v>
      </c>
      <c r="C14" s="1">
        <v>0.49749371855300001</v>
      </c>
      <c r="D14" s="1">
        <v>32017361556.799999</v>
      </c>
      <c r="E14" s="1">
        <v>488814787.19</v>
      </c>
      <c r="F14" s="1">
        <f>B14/B13</f>
        <v>1.0617977528089886</v>
      </c>
      <c r="G14" s="1">
        <f>D14/D13</f>
        <v>1.0608275553672564</v>
      </c>
      <c r="H14" s="48"/>
    </row>
    <row r="15" spans="1:8" x14ac:dyDescent="0.45">
      <c r="A15" s="83" t="s">
        <v>173</v>
      </c>
      <c r="B15" s="1">
        <v>33.450000000000003</v>
      </c>
      <c r="C15" s="1">
        <v>1.24398553046</v>
      </c>
      <c r="D15" s="1">
        <v>113430625380</v>
      </c>
      <c r="E15" s="1">
        <v>3425765678.6199999</v>
      </c>
      <c r="F15" s="1">
        <f>B15/B13</f>
        <v>3.7584269662921348</v>
      </c>
      <c r="G15" s="1">
        <f>D15/D13</f>
        <v>3.7582838552194238</v>
      </c>
      <c r="H15" s="48"/>
    </row>
    <row r="16" spans="1:8" x14ac:dyDescent="0.45">
      <c r="A16" s="83" t="s">
        <v>202</v>
      </c>
      <c r="B16" s="1">
        <v>10.9</v>
      </c>
      <c r="C16" s="1">
        <v>0.435889894354</v>
      </c>
      <c r="D16" s="1">
        <v>37052574059.199997</v>
      </c>
      <c r="E16" s="1">
        <v>946828240.625</v>
      </c>
      <c r="F16" s="1">
        <f>B16/B13</f>
        <v>1.2247191011235954</v>
      </c>
      <c r="G16" s="1">
        <f>D16/D13</f>
        <v>1.2276586716726905</v>
      </c>
      <c r="H16" s="48"/>
    </row>
    <row r="17" spans="1:19" x14ac:dyDescent="0.45">
      <c r="A17" s="83" t="s">
        <v>185</v>
      </c>
      <c r="B17" s="1">
        <v>34.950000000000003</v>
      </c>
      <c r="C17" s="1">
        <v>0.97339611669699999</v>
      </c>
      <c r="D17" s="1">
        <v>118563173813</v>
      </c>
      <c r="E17" s="1">
        <v>3183433070.77</v>
      </c>
      <c r="F17" s="1">
        <f>B17/B13</f>
        <v>3.9269662921348316</v>
      </c>
      <c r="G17" s="1">
        <f>D17/D13</f>
        <v>3.928339991710379</v>
      </c>
      <c r="H17" s="48"/>
    </row>
    <row r="18" spans="1:19" x14ac:dyDescent="0.45">
      <c r="A18" s="83" t="s">
        <v>18</v>
      </c>
      <c r="B18" s="1">
        <v>35.450000000000003</v>
      </c>
      <c r="C18" s="1">
        <v>1.2835497653000001</v>
      </c>
      <c r="D18" s="1">
        <v>120314782782</v>
      </c>
      <c r="E18" s="1">
        <v>3967466972.5999999</v>
      </c>
      <c r="F18" s="1">
        <f>B18/B13</f>
        <v>3.9831460674157304</v>
      </c>
      <c r="G18" s="1">
        <f>D18/D13</f>
        <v>3.9863758500757593</v>
      </c>
      <c r="H18" s="48"/>
    </row>
    <row r="19" spans="1:19" s="83" customFormat="1" x14ac:dyDescent="0.45">
      <c r="B19" s="1"/>
      <c r="C19" s="1"/>
      <c r="D19" s="1"/>
      <c r="E19" s="1"/>
      <c r="F19" s="1"/>
      <c r="G19" s="1"/>
      <c r="H19" s="48"/>
    </row>
    <row r="21" spans="1:19" ht="21" x14ac:dyDescent="0.65">
      <c r="A21" s="64" t="s">
        <v>223</v>
      </c>
    </row>
    <row r="22" spans="1:19" s="83" customFormat="1" ht="21" x14ac:dyDescent="0.65">
      <c r="A22" s="64"/>
    </row>
    <row r="23" spans="1:19" ht="99.75" x14ac:dyDescent="0.45">
      <c r="A23" s="4" t="s">
        <v>242</v>
      </c>
      <c r="B23" s="68" t="s">
        <v>77</v>
      </c>
      <c r="C23" s="68" t="s">
        <v>78</v>
      </c>
      <c r="D23" s="68" t="s">
        <v>81</v>
      </c>
      <c r="E23" s="69" t="s">
        <v>224</v>
      </c>
      <c r="F23" s="68" t="s">
        <v>225</v>
      </c>
      <c r="G23" s="70" t="s">
        <v>226</v>
      </c>
      <c r="H23" s="69" t="s">
        <v>227</v>
      </c>
      <c r="I23" s="68" t="s">
        <v>228</v>
      </c>
      <c r="J23" s="70" t="s">
        <v>229</v>
      </c>
      <c r="K23" s="69" t="s">
        <v>230</v>
      </c>
      <c r="L23" s="68" t="s">
        <v>231</v>
      </c>
      <c r="M23" s="70" t="s">
        <v>232</v>
      </c>
      <c r="N23" s="69" t="s">
        <v>233</v>
      </c>
      <c r="O23" s="68" t="s">
        <v>234</v>
      </c>
      <c r="P23" s="70" t="s">
        <v>235</v>
      </c>
      <c r="Q23" s="69" t="s">
        <v>236</v>
      </c>
      <c r="R23" s="68" t="s">
        <v>237</v>
      </c>
      <c r="S23" s="70" t="s">
        <v>238</v>
      </c>
    </row>
    <row r="24" spans="1:19" x14ac:dyDescent="0.45">
      <c r="A24" s="1" t="s">
        <v>48</v>
      </c>
      <c r="B24" s="1">
        <v>11461.8421053</v>
      </c>
      <c r="C24" s="1">
        <v>2566.2096411699999</v>
      </c>
      <c r="D24" s="1">
        <v>502754.94736799999</v>
      </c>
      <c r="E24" s="1">
        <v>502754.94736799999</v>
      </c>
      <c r="F24" s="1">
        <v>186849.495987</v>
      </c>
      <c r="G24" s="1">
        <v>19</v>
      </c>
      <c r="H24" s="1" t="s">
        <v>65</v>
      </c>
      <c r="I24" s="1" t="s">
        <v>65</v>
      </c>
      <c r="J24" s="1">
        <v>0</v>
      </c>
      <c r="K24" s="1" t="s">
        <v>65</v>
      </c>
      <c r="L24" s="1" t="s">
        <v>65</v>
      </c>
      <c r="M24" s="1">
        <v>0</v>
      </c>
      <c r="N24" s="1" t="s">
        <v>65</v>
      </c>
      <c r="O24" s="1" t="s">
        <v>65</v>
      </c>
      <c r="P24" s="1">
        <v>0</v>
      </c>
      <c r="Q24" s="1" t="s">
        <v>65</v>
      </c>
      <c r="R24" s="1" t="s">
        <v>65</v>
      </c>
      <c r="S24" s="1">
        <v>0</v>
      </c>
    </row>
    <row r="25" spans="1:19" x14ac:dyDescent="0.45">
      <c r="A25" s="50" t="s">
        <v>63</v>
      </c>
      <c r="B25" s="1">
        <v>1246543</v>
      </c>
      <c r="C25" s="1">
        <v>0</v>
      </c>
      <c r="D25" s="50">
        <v>119836715.053</v>
      </c>
      <c r="E25" s="1" t="s">
        <v>65</v>
      </c>
      <c r="F25" s="1" t="s">
        <v>65</v>
      </c>
      <c r="G25" s="1">
        <v>0</v>
      </c>
      <c r="H25" s="1" t="s">
        <v>65</v>
      </c>
      <c r="I25" s="1" t="s">
        <v>65</v>
      </c>
      <c r="J25" s="1">
        <v>0</v>
      </c>
      <c r="K25" s="1" t="s">
        <v>65</v>
      </c>
      <c r="L25" s="1" t="s">
        <v>65</v>
      </c>
      <c r="M25" s="1">
        <v>0</v>
      </c>
      <c r="N25" s="1">
        <v>119836715.053</v>
      </c>
      <c r="O25" s="1">
        <v>242797.25250500001</v>
      </c>
      <c r="P25" s="1">
        <v>19</v>
      </c>
      <c r="Q25" s="1" t="s">
        <v>65</v>
      </c>
      <c r="R25" s="1" t="s">
        <v>65</v>
      </c>
      <c r="S25" s="1">
        <v>0</v>
      </c>
    </row>
    <row r="26" spans="1:19" x14ac:dyDescent="0.45">
      <c r="A26" s="50" t="s">
        <v>53</v>
      </c>
      <c r="B26" s="1">
        <v>558663.31578900001</v>
      </c>
      <c r="C26" s="1">
        <v>2595.7965424399999</v>
      </c>
      <c r="D26" s="50">
        <v>344334048.78899997</v>
      </c>
      <c r="E26" s="1" t="s">
        <v>65</v>
      </c>
      <c r="F26" s="1" t="s">
        <v>65</v>
      </c>
      <c r="G26" s="1">
        <v>0</v>
      </c>
      <c r="H26" s="1" t="s">
        <v>65</v>
      </c>
      <c r="I26" s="1" t="s">
        <v>65</v>
      </c>
      <c r="J26" s="1">
        <v>0</v>
      </c>
      <c r="K26" s="1" t="s">
        <v>65</v>
      </c>
      <c r="L26" s="1" t="s">
        <v>65</v>
      </c>
      <c r="M26" s="1">
        <v>0</v>
      </c>
      <c r="N26" s="1">
        <v>344334048.78899997</v>
      </c>
      <c r="O26" s="1">
        <v>4097940.12567</v>
      </c>
      <c r="P26" s="1">
        <v>19</v>
      </c>
      <c r="Q26" s="1" t="s">
        <v>65</v>
      </c>
      <c r="R26" s="1" t="s">
        <v>65</v>
      </c>
      <c r="S26" s="1">
        <v>0</v>
      </c>
    </row>
    <row r="27" spans="1:19" x14ac:dyDescent="0.45">
      <c r="A27" s="1" t="s">
        <v>137</v>
      </c>
      <c r="B27" s="1">
        <v>3734178</v>
      </c>
      <c r="C27" s="1">
        <v>0</v>
      </c>
      <c r="D27" s="1">
        <v>85668577.315799996</v>
      </c>
      <c r="E27" s="1" t="s">
        <v>65</v>
      </c>
      <c r="F27" s="1" t="s">
        <v>65</v>
      </c>
      <c r="G27" s="1">
        <v>0</v>
      </c>
      <c r="H27" s="1" t="s">
        <v>65</v>
      </c>
      <c r="I27" s="1" t="s">
        <v>65</v>
      </c>
      <c r="J27" s="1">
        <v>0</v>
      </c>
      <c r="K27" s="1">
        <v>85668577.315799996</v>
      </c>
      <c r="L27" s="1">
        <v>248204.803293</v>
      </c>
      <c r="M27" s="1">
        <v>19</v>
      </c>
      <c r="N27" s="1" t="s">
        <v>65</v>
      </c>
      <c r="O27" s="1" t="s">
        <v>65</v>
      </c>
      <c r="P27" s="1">
        <v>0</v>
      </c>
      <c r="Q27" s="1" t="s">
        <v>65</v>
      </c>
      <c r="R27" s="1" t="s">
        <v>65</v>
      </c>
      <c r="S27" s="1">
        <v>0</v>
      </c>
    </row>
    <row r="28" spans="1:19" x14ac:dyDescent="0.45">
      <c r="A28" s="50" t="s">
        <v>136</v>
      </c>
      <c r="B28" s="1">
        <v>3734178</v>
      </c>
      <c r="C28" s="1">
        <v>0</v>
      </c>
      <c r="D28" s="50">
        <v>112642405.947</v>
      </c>
      <c r="E28" s="1" t="s">
        <v>65</v>
      </c>
      <c r="F28" s="1" t="s">
        <v>65</v>
      </c>
      <c r="G28" s="1">
        <v>0</v>
      </c>
      <c r="H28" s="1" t="s">
        <v>65</v>
      </c>
      <c r="I28" s="1" t="s">
        <v>65</v>
      </c>
      <c r="J28" s="1">
        <v>0</v>
      </c>
      <c r="K28" s="1" t="s">
        <v>65</v>
      </c>
      <c r="L28" s="1" t="s">
        <v>65</v>
      </c>
      <c r="M28" s="1">
        <v>0</v>
      </c>
      <c r="N28" s="1">
        <v>112642405.947</v>
      </c>
      <c r="O28" s="1">
        <v>494461.09719599999</v>
      </c>
      <c r="P28" s="1">
        <v>19</v>
      </c>
      <c r="Q28" s="1" t="s">
        <v>65</v>
      </c>
      <c r="R28" s="1" t="s">
        <v>65</v>
      </c>
      <c r="S28" s="1">
        <v>0</v>
      </c>
    </row>
    <row r="29" spans="1:19" x14ac:dyDescent="0.45">
      <c r="A29" s="1" t="s">
        <v>56</v>
      </c>
      <c r="B29" s="1">
        <v>15688</v>
      </c>
      <c r="C29" s="1">
        <v>13649.602504300001</v>
      </c>
      <c r="D29" s="1">
        <v>3974238045550</v>
      </c>
      <c r="E29" s="1" t="s">
        <v>65</v>
      </c>
      <c r="F29" s="1" t="s">
        <v>65</v>
      </c>
      <c r="G29" s="1">
        <v>0</v>
      </c>
      <c r="H29" s="1" t="s">
        <v>65</v>
      </c>
      <c r="I29" s="1" t="s">
        <v>65</v>
      </c>
      <c r="J29" s="1">
        <v>0</v>
      </c>
      <c r="K29" s="1" t="s">
        <v>65</v>
      </c>
      <c r="L29" s="1" t="s">
        <v>65</v>
      </c>
      <c r="M29" s="1">
        <v>0</v>
      </c>
      <c r="N29" s="1" t="s">
        <v>65</v>
      </c>
      <c r="O29" s="1" t="s">
        <v>65</v>
      </c>
      <c r="P29" s="1">
        <v>0</v>
      </c>
      <c r="Q29" s="1">
        <v>3974238045550</v>
      </c>
      <c r="R29" s="1">
        <v>467222283456</v>
      </c>
      <c r="S29" s="1">
        <v>19</v>
      </c>
    </row>
    <row r="30" spans="1:19" x14ac:dyDescent="0.45">
      <c r="A30" s="50" t="s">
        <v>49</v>
      </c>
      <c r="B30" s="1">
        <v>558738.26315799996</v>
      </c>
      <c r="C30" s="1">
        <v>2656.8283592900002</v>
      </c>
      <c r="D30" s="50">
        <v>321364307.10500002</v>
      </c>
      <c r="E30" s="1" t="s">
        <v>65</v>
      </c>
      <c r="F30" s="1" t="s">
        <v>65</v>
      </c>
      <c r="G30" s="1">
        <v>0</v>
      </c>
      <c r="H30" s="1" t="s">
        <v>65</v>
      </c>
      <c r="I30" s="1" t="s">
        <v>65</v>
      </c>
      <c r="J30" s="1">
        <v>0</v>
      </c>
      <c r="K30" s="1" t="s">
        <v>65</v>
      </c>
      <c r="L30" s="1" t="s">
        <v>65</v>
      </c>
      <c r="M30" s="1">
        <v>0</v>
      </c>
      <c r="N30" s="1">
        <v>321364307.10500002</v>
      </c>
      <c r="O30" s="1">
        <v>2378387.4426600002</v>
      </c>
      <c r="P30" s="1">
        <v>19</v>
      </c>
      <c r="Q30" s="1" t="s">
        <v>65</v>
      </c>
      <c r="R30" s="1" t="s">
        <v>65</v>
      </c>
      <c r="S30" s="1">
        <v>0</v>
      </c>
    </row>
    <row r="31" spans="1:19" x14ac:dyDescent="0.45">
      <c r="A31" s="1" t="s">
        <v>61</v>
      </c>
      <c r="B31" s="1">
        <v>4684.73684211</v>
      </c>
      <c r="C31" s="1">
        <v>3794.7241053900002</v>
      </c>
      <c r="D31" s="1">
        <v>3923747.2105299998</v>
      </c>
      <c r="E31" s="1" t="s">
        <v>65</v>
      </c>
      <c r="F31" s="1" t="s">
        <v>65</v>
      </c>
      <c r="G31" s="1">
        <v>0</v>
      </c>
      <c r="H31" s="1">
        <v>3068706.8235300002</v>
      </c>
      <c r="I31" s="1">
        <v>1804427.6720799999</v>
      </c>
      <c r="J31" s="1">
        <v>17</v>
      </c>
      <c r="K31" s="1">
        <v>11191590.5</v>
      </c>
      <c r="L31" s="1">
        <v>416284.5</v>
      </c>
      <c r="M31" s="1">
        <v>2</v>
      </c>
      <c r="N31" s="1" t="s">
        <v>65</v>
      </c>
      <c r="O31" s="1" t="s">
        <v>65</v>
      </c>
      <c r="P31" s="1">
        <v>0</v>
      </c>
      <c r="Q31" s="1" t="s">
        <v>65</v>
      </c>
      <c r="R31" s="1" t="s">
        <v>65</v>
      </c>
      <c r="S31" s="1">
        <v>0</v>
      </c>
    </row>
    <row r="32" spans="1:19" s="83" customFormat="1" x14ac:dyDescent="0.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9" ht="99.75" x14ac:dyDescent="0.45">
      <c r="A33" s="40" t="s">
        <v>243</v>
      </c>
      <c r="B33" s="2" t="s">
        <v>77</v>
      </c>
      <c r="C33" s="2" t="s">
        <v>78</v>
      </c>
      <c r="D33" s="2" t="s">
        <v>81</v>
      </c>
      <c r="E33" s="56" t="s">
        <v>224</v>
      </c>
      <c r="F33" s="54" t="s">
        <v>225</v>
      </c>
      <c r="G33" s="62" t="s">
        <v>226</v>
      </c>
      <c r="H33" s="56" t="s">
        <v>227</v>
      </c>
      <c r="I33" s="54" t="s">
        <v>228</v>
      </c>
      <c r="J33" s="62" t="s">
        <v>229</v>
      </c>
      <c r="K33" s="56" t="s">
        <v>230</v>
      </c>
      <c r="L33" s="54" t="s">
        <v>231</v>
      </c>
      <c r="M33" s="62" t="s">
        <v>232</v>
      </c>
      <c r="N33" s="56" t="s">
        <v>233</v>
      </c>
      <c r="O33" s="54" t="s">
        <v>234</v>
      </c>
      <c r="P33" s="62" t="s">
        <v>235</v>
      </c>
      <c r="Q33" s="56" t="s">
        <v>236</v>
      </c>
      <c r="R33" s="54" t="s">
        <v>237</v>
      </c>
      <c r="S33" s="62" t="s">
        <v>238</v>
      </c>
    </row>
    <row r="34" spans="1:19" x14ac:dyDescent="0.45">
      <c r="A34" s="1" t="s">
        <v>48</v>
      </c>
      <c r="B34" s="1">
        <v>13824</v>
      </c>
      <c r="C34" s="1">
        <v>3699.60092442</v>
      </c>
      <c r="D34" s="1">
        <v>610155.6</v>
      </c>
      <c r="E34" s="1">
        <v>511316.29411800002</v>
      </c>
      <c r="F34" s="1">
        <v>119556.769397</v>
      </c>
      <c r="G34" s="1">
        <v>17</v>
      </c>
      <c r="H34" s="1">
        <v>1170245</v>
      </c>
      <c r="I34" s="1">
        <v>92311.194023300006</v>
      </c>
      <c r="J34" s="1">
        <v>3</v>
      </c>
      <c r="K34" s="1" t="s">
        <v>65</v>
      </c>
      <c r="L34" s="1" t="s">
        <v>65</v>
      </c>
      <c r="M34" s="1">
        <v>0</v>
      </c>
      <c r="N34" s="1" t="s">
        <v>65</v>
      </c>
      <c r="O34" s="1" t="s">
        <v>65</v>
      </c>
      <c r="P34" s="1">
        <v>0</v>
      </c>
      <c r="Q34" s="1" t="s">
        <v>65</v>
      </c>
      <c r="R34" s="1" t="s">
        <v>65</v>
      </c>
      <c r="S34" s="1">
        <v>0</v>
      </c>
    </row>
    <row r="35" spans="1:19" x14ac:dyDescent="0.45">
      <c r="A35" s="50" t="s">
        <v>63</v>
      </c>
      <c r="B35" s="1">
        <v>1246543</v>
      </c>
      <c r="C35" s="1">
        <v>0</v>
      </c>
      <c r="D35" s="50">
        <v>139061750.94999999</v>
      </c>
      <c r="E35" s="1" t="s">
        <v>65</v>
      </c>
      <c r="F35" s="1" t="s">
        <v>65</v>
      </c>
      <c r="G35" s="1">
        <v>0</v>
      </c>
      <c r="H35" s="1" t="s">
        <v>65</v>
      </c>
      <c r="I35" s="1" t="s">
        <v>65</v>
      </c>
      <c r="J35" s="1">
        <v>0</v>
      </c>
      <c r="K35" s="1" t="s">
        <v>65</v>
      </c>
      <c r="L35" s="1" t="s">
        <v>65</v>
      </c>
      <c r="M35" s="1">
        <v>0</v>
      </c>
      <c r="N35" s="1">
        <v>139061750.94999999</v>
      </c>
      <c r="O35" s="1">
        <v>271298.96105400001</v>
      </c>
      <c r="P35" s="1">
        <v>20</v>
      </c>
      <c r="Q35" s="1" t="s">
        <v>65</v>
      </c>
      <c r="R35" s="1" t="s">
        <v>65</v>
      </c>
      <c r="S35" s="1">
        <v>0</v>
      </c>
    </row>
    <row r="36" spans="1:19" x14ac:dyDescent="0.45">
      <c r="A36" s="50" t="s">
        <v>53</v>
      </c>
      <c r="B36" s="1">
        <v>559418.85</v>
      </c>
      <c r="C36" s="1">
        <v>3785.6267416999999</v>
      </c>
      <c r="D36" s="50">
        <v>349817428.10000002</v>
      </c>
      <c r="E36" s="1" t="s">
        <v>65</v>
      </c>
      <c r="F36" s="1" t="s">
        <v>65</v>
      </c>
      <c r="G36" s="1">
        <v>0</v>
      </c>
      <c r="H36" s="1" t="s">
        <v>65</v>
      </c>
      <c r="I36" s="1" t="s">
        <v>65</v>
      </c>
      <c r="J36" s="1">
        <v>0</v>
      </c>
      <c r="K36" s="1" t="s">
        <v>65</v>
      </c>
      <c r="L36" s="1" t="s">
        <v>65</v>
      </c>
      <c r="M36" s="1">
        <v>0</v>
      </c>
      <c r="N36" s="1">
        <v>349817428.10000002</v>
      </c>
      <c r="O36" s="1">
        <v>3172630.7514499999</v>
      </c>
      <c r="P36" s="1">
        <v>20</v>
      </c>
      <c r="Q36" s="1" t="s">
        <v>65</v>
      </c>
      <c r="R36" s="1" t="s">
        <v>65</v>
      </c>
      <c r="S36" s="1">
        <v>0</v>
      </c>
    </row>
    <row r="37" spans="1:19" x14ac:dyDescent="0.45">
      <c r="A37" s="1" t="s">
        <v>137</v>
      </c>
      <c r="B37" s="1">
        <v>3734178</v>
      </c>
      <c r="C37" s="1">
        <v>0</v>
      </c>
      <c r="D37" s="1">
        <v>85753266.049999997</v>
      </c>
      <c r="E37" s="1" t="s">
        <v>65</v>
      </c>
      <c r="F37" s="1" t="s">
        <v>65</v>
      </c>
      <c r="G37" s="1">
        <v>0</v>
      </c>
      <c r="H37" s="1" t="s">
        <v>65</v>
      </c>
      <c r="I37" s="1" t="s">
        <v>65</v>
      </c>
      <c r="J37" s="1">
        <v>0</v>
      </c>
      <c r="K37" s="1">
        <v>85753266.049999997</v>
      </c>
      <c r="L37" s="1">
        <v>322620.78732</v>
      </c>
      <c r="M37" s="1">
        <v>20</v>
      </c>
      <c r="N37" s="1" t="s">
        <v>65</v>
      </c>
      <c r="O37" s="1" t="s">
        <v>65</v>
      </c>
      <c r="P37" s="1">
        <v>0</v>
      </c>
      <c r="Q37" s="1" t="s">
        <v>65</v>
      </c>
      <c r="R37" s="1" t="s">
        <v>65</v>
      </c>
      <c r="S37" s="1">
        <v>0</v>
      </c>
    </row>
    <row r="38" spans="1:19" x14ac:dyDescent="0.45">
      <c r="A38" s="50" t="s">
        <v>136</v>
      </c>
      <c r="B38" s="1">
        <v>3734178</v>
      </c>
      <c r="C38" s="1">
        <v>0</v>
      </c>
      <c r="D38" s="50">
        <v>118303512.34999999</v>
      </c>
      <c r="E38" s="1" t="s">
        <v>65</v>
      </c>
      <c r="F38" s="1" t="s">
        <v>65</v>
      </c>
      <c r="G38" s="1">
        <v>0</v>
      </c>
      <c r="H38" s="1" t="s">
        <v>65</v>
      </c>
      <c r="I38" s="1" t="s">
        <v>65</v>
      </c>
      <c r="J38" s="1">
        <v>0</v>
      </c>
      <c r="K38" s="1" t="s">
        <v>65</v>
      </c>
      <c r="L38" s="1" t="s">
        <v>65</v>
      </c>
      <c r="M38" s="1">
        <v>0</v>
      </c>
      <c r="N38" s="1">
        <v>118303512.34999999</v>
      </c>
      <c r="O38" s="1">
        <v>515365.96987799997</v>
      </c>
      <c r="P38" s="1">
        <v>20</v>
      </c>
      <c r="Q38" s="1" t="s">
        <v>65</v>
      </c>
      <c r="R38" s="1" t="s">
        <v>65</v>
      </c>
      <c r="S38" s="1">
        <v>0</v>
      </c>
    </row>
    <row r="39" spans="1:19" x14ac:dyDescent="0.45">
      <c r="A39" s="1" t="s">
        <v>56</v>
      </c>
      <c r="B39" s="1">
        <v>19855</v>
      </c>
      <c r="C39" s="1">
        <v>19592.6590105</v>
      </c>
      <c r="D39" s="1">
        <v>5099827786050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 t="s">
        <v>65</v>
      </c>
      <c r="L39" s="1" t="s">
        <v>65</v>
      </c>
      <c r="M39" s="1">
        <v>0</v>
      </c>
      <c r="N39" s="1" t="s">
        <v>65</v>
      </c>
      <c r="O39" s="1" t="s">
        <v>65</v>
      </c>
      <c r="P39" s="1">
        <v>0</v>
      </c>
      <c r="Q39" s="1">
        <v>5099827786050</v>
      </c>
      <c r="R39" s="1">
        <v>1471276338400</v>
      </c>
      <c r="S39" s="1">
        <v>20</v>
      </c>
    </row>
    <row r="40" spans="1:19" x14ac:dyDescent="0.45">
      <c r="A40" s="50" t="s">
        <v>49</v>
      </c>
      <c r="B40" s="1">
        <v>559569.44999999995</v>
      </c>
      <c r="C40" s="1">
        <v>3814.1770078899999</v>
      </c>
      <c r="D40" s="50">
        <v>323059273.5</v>
      </c>
      <c r="E40" s="1" t="s">
        <v>65</v>
      </c>
      <c r="F40" s="1" t="s">
        <v>65</v>
      </c>
      <c r="G40" s="1">
        <v>0</v>
      </c>
      <c r="H40" s="1" t="s">
        <v>65</v>
      </c>
      <c r="I40" s="1" t="s">
        <v>65</v>
      </c>
      <c r="J40" s="1">
        <v>0</v>
      </c>
      <c r="K40" s="1" t="s">
        <v>65</v>
      </c>
      <c r="L40" s="1" t="s">
        <v>65</v>
      </c>
      <c r="M40" s="1">
        <v>0</v>
      </c>
      <c r="N40" s="1">
        <v>323059273.5</v>
      </c>
      <c r="O40" s="1">
        <v>2678956.4356200001</v>
      </c>
      <c r="P40" s="1">
        <v>20</v>
      </c>
      <c r="Q40" s="1" t="s">
        <v>65</v>
      </c>
      <c r="R40" s="1" t="s">
        <v>65</v>
      </c>
      <c r="S40" s="1">
        <v>0</v>
      </c>
    </row>
    <row r="41" spans="1:19" x14ac:dyDescent="0.45">
      <c r="A41" s="1" t="s">
        <v>61</v>
      </c>
      <c r="B41" s="1">
        <v>6059</v>
      </c>
      <c r="C41" s="1">
        <v>5510.0143194000002</v>
      </c>
      <c r="D41" s="1">
        <v>5111998.3</v>
      </c>
      <c r="E41" s="1" t="s">
        <v>65</v>
      </c>
      <c r="F41" s="1" t="s">
        <v>65</v>
      </c>
      <c r="G41" s="1">
        <v>0</v>
      </c>
      <c r="H41" s="1">
        <v>3428650.1764699998</v>
      </c>
      <c r="I41" s="1">
        <v>1877743.2287600001</v>
      </c>
      <c r="J41" s="1">
        <v>17</v>
      </c>
      <c r="K41" s="1">
        <v>14650971</v>
      </c>
      <c r="L41" s="1">
        <v>1440250.0381400001</v>
      </c>
      <c r="M41" s="1">
        <v>3</v>
      </c>
      <c r="N41" s="1" t="s">
        <v>65</v>
      </c>
      <c r="O41" s="1" t="s">
        <v>65</v>
      </c>
      <c r="P41" s="1">
        <v>0</v>
      </c>
      <c r="Q41" s="1" t="s">
        <v>65</v>
      </c>
      <c r="R41" s="1" t="s">
        <v>65</v>
      </c>
      <c r="S41" s="1">
        <v>0</v>
      </c>
    </row>
    <row r="44" spans="1:19" ht="23.25" x14ac:dyDescent="0.7">
      <c r="A44" s="87" t="s">
        <v>245</v>
      </c>
    </row>
    <row r="45" spans="1:19" s="83" customFormat="1" ht="99.75" x14ac:dyDescent="0.45">
      <c r="A45" s="40" t="s">
        <v>243</v>
      </c>
      <c r="B45" s="2" t="s">
        <v>77</v>
      </c>
      <c r="C45" s="2" t="s">
        <v>78</v>
      </c>
      <c r="D45" s="2" t="s">
        <v>81</v>
      </c>
      <c r="E45" s="56" t="s">
        <v>224</v>
      </c>
      <c r="F45" s="54" t="s">
        <v>225</v>
      </c>
      <c r="G45" s="62" t="s">
        <v>226</v>
      </c>
      <c r="H45" s="56" t="s">
        <v>227</v>
      </c>
      <c r="I45" s="54" t="s">
        <v>228</v>
      </c>
      <c r="J45" s="62" t="s">
        <v>229</v>
      </c>
      <c r="K45" s="56" t="s">
        <v>230</v>
      </c>
      <c r="L45" s="54" t="s">
        <v>231</v>
      </c>
      <c r="M45" s="62" t="s">
        <v>232</v>
      </c>
      <c r="N45" s="56" t="s">
        <v>233</v>
      </c>
      <c r="O45" s="54" t="s">
        <v>234</v>
      </c>
      <c r="P45" s="62" t="s">
        <v>235</v>
      </c>
      <c r="Q45" s="56" t="s">
        <v>236</v>
      </c>
      <c r="R45" s="54" t="s">
        <v>237</v>
      </c>
      <c r="S45" s="62" t="s">
        <v>238</v>
      </c>
    </row>
    <row r="46" spans="1:19" x14ac:dyDescent="0.45">
      <c r="A46" s="1" t="s">
        <v>48</v>
      </c>
      <c r="B46" s="1">
        <v>13275.9</v>
      </c>
      <c r="C46" s="1">
        <v>3988.1263508100001</v>
      </c>
      <c r="D46" s="1">
        <v>652580.05000000005</v>
      </c>
      <c r="E46" s="1">
        <v>567043.44444400002</v>
      </c>
      <c r="F46" s="1">
        <v>117135.85226</v>
      </c>
      <c r="G46" s="1">
        <v>18</v>
      </c>
      <c r="H46" s="1">
        <v>1422409.5</v>
      </c>
      <c r="I46" s="1">
        <v>153663.5</v>
      </c>
      <c r="J46" s="1">
        <v>2</v>
      </c>
      <c r="K46" s="1" t="s">
        <v>65</v>
      </c>
      <c r="L46" s="1" t="s">
        <v>65</v>
      </c>
      <c r="M46" s="1">
        <v>0</v>
      </c>
      <c r="N46" s="1" t="s">
        <v>65</v>
      </c>
      <c r="O46" s="1" t="s">
        <v>65</v>
      </c>
      <c r="P46" s="1">
        <v>0</v>
      </c>
      <c r="Q46" s="1" t="s">
        <v>65</v>
      </c>
      <c r="R46" s="1" t="s">
        <v>65</v>
      </c>
      <c r="S46" s="1">
        <v>0</v>
      </c>
    </row>
    <row r="47" spans="1:19" x14ac:dyDescent="0.45">
      <c r="A47" s="1" t="s">
        <v>63</v>
      </c>
      <c r="B47" s="1">
        <v>1246543</v>
      </c>
      <c r="C47" s="1">
        <v>0</v>
      </c>
      <c r="D47" s="1">
        <v>137664381.65000001</v>
      </c>
      <c r="E47" s="1" t="s">
        <v>65</v>
      </c>
      <c r="F47" s="1" t="s">
        <v>65</v>
      </c>
      <c r="G47" s="1">
        <v>0</v>
      </c>
      <c r="H47" s="1" t="s">
        <v>65</v>
      </c>
      <c r="I47" s="1" t="s">
        <v>65</v>
      </c>
      <c r="J47" s="1">
        <v>0</v>
      </c>
      <c r="K47" s="1" t="s">
        <v>65</v>
      </c>
      <c r="L47" s="1" t="s">
        <v>65</v>
      </c>
      <c r="M47" s="1">
        <v>0</v>
      </c>
      <c r="N47" s="1">
        <v>137664381.65000001</v>
      </c>
      <c r="O47" s="1">
        <v>339281.89381899999</v>
      </c>
      <c r="P47" s="1">
        <v>20</v>
      </c>
      <c r="Q47" s="1" t="s">
        <v>65</v>
      </c>
      <c r="R47" s="1" t="s">
        <v>65</v>
      </c>
      <c r="S47" s="1">
        <v>0</v>
      </c>
    </row>
    <row r="48" spans="1:19" x14ac:dyDescent="0.45">
      <c r="A48" s="60" t="s">
        <v>109</v>
      </c>
      <c r="B48" s="60">
        <v>250297.25</v>
      </c>
      <c r="C48" s="60">
        <v>512.73656735199995</v>
      </c>
      <c r="D48" s="60">
        <v>188336777.30000001</v>
      </c>
      <c r="E48" s="1" t="s">
        <v>65</v>
      </c>
      <c r="F48" s="1" t="s">
        <v>65</v>
      </c>
      <c r="G48" s="1">
        <v>0</v>
      </c>
      <c r="H48" s="1" t="s">
        <v>65</v>
      </c>
      <c r="I48" s="1" t="s">
        <v>65</v>
      </c>
      <c r="J48" s="1">
        <v>0</v>
      </c>
      <c r="K48" s="1" t="s">
        <v>65</v>
      </c>
      <c r="L48" s="1" t="s">
        <v>65</v>
      </c>
      <c r="M48" s="1">
        <v>0</v>
      </c>
      <c r="N48" s="1">
        <v>188336777.30000001</v>
      </c>
      <c r="O48" s="1">
        <v>2943481.9281899999</v>
      </c>
      <c r="P48" s="1">
        <v>20</v>
      </c>
      <c r="Q48" s="1" t="s">
        <v>65</v>
      </c>
      <c r="R48" s="1" t="s">
        <v>65</v>
      </c>
      <c r="S48" s="1">
        <v>0</v>
      </c>
    </row>
    <row r="49" spans="1:19" x14ac:dyDescent="0.45">
      <c r="A49" s="1" t="s">
        <v>137</v>
      </c>
      <c r="B49" s="1">
        <v>3734177.85</v>
      </c>
      <c r="C49" s="1">
        <v>0.65383484153100002</v>
      </c>
      <c r="D49" s="1">
        <v>85782962.650000006</v>
      </c>
      <c r="E49" s="1" t="s">
        <v>65</v>
      </c>
      <c r="F49" s="1" t="s">
        <v>65</v>
      </c>
      <c r="G49" s="1">
        <v>0</v>
      </c>
      <c r="H49" s="1" t="s">
        <v>65</v>
      </c>
      <c r="I49" s="1" t="s">
        <v>65</v>
      </c>
      <c r="J49" s="1">
        <v>0</v>
      </c>
      <c r="K49" s="1">
        <v>85782962.650000006</v>
      </c>
      <c r="L49" s="1">
        <v>290459.25010800001</v>
      </c>
      <c r="M49" s="1">
        <v>20</v>
      </c>
      <c r="N49" s="1" t="s">
        <v>65</v>
      </c>
      <c r="O49" s="1" t="s">
        <v>65</v>
      </c>
      <c r="P49" s="1">
        <v>0</v>
      </c>
      <c r="Q49" s="1" t="s">
        <v>65</v>
      </c>
      <c r="R49" s="1" t="s">
        <v>65</v>
      </c>
      <c r="S49" s="1">
        <v>0</v>
      </c>
    </row>
    <row r="50" spans="1:19" x14ac:dyDescent="0.45">
      <c r="A50" s="1" t="s">
        <v>136</v>
      </c>
      <c r="B50" s="1">
        <v>3734177.85</v>
      </c>
      <c r="C50" s="1">
        <v>0.65383484153100002</v>
      </c>
      <c r="D50" s="1">
        <v>109181173.45</v>
      </c>
      <c r="E50" s="1" t="s">
        <v>65</v>
      </c>
      <c r="F50" s="1" t="s">
        <v>65</v>
      </c>
      <c r="G50" s="1">
        <v>0</v>
      </c>
      <c r="H50" s="1" t="s">
        <v>65</v>
      </c>
      <c r="I50" s="1" t="s">
        <v>65</v>
      </c>
      <c r="J50" s="1">
        <v>0</v>
      </c>
      <c r="K50" s="1" t="s">
        <v>65</v>
      </c>
      <c r="L50" s="1" t="s">
        <v>65</v>
      </c>
      <c r="M50" s="1">
        <v>0</v>
      </c>
      <c r="N50" s="1">
        <v>109181173.45</v>
      </c>
      <c r="O50" s="1">
        <v>450673.17152899998</v>
      </c>
      <c r="P50" s="1">
        <v>20</v>
      </c>
      <c r="Q50" s="1" t="s">
        <v>65</v>
      </c>
      <c r="R50" s="1" t="s">
        <v>65</v>
      </c>
      <c r="S50" s="1">
        <v>0</v>
      </c>
    </row>
    <row r="51" spans="1:19" x14ac:dyDescent="0.45">
      <c r="A51" s="60" t="s">
        <v>156</v>
      </c>
      <c r="B51" s="60">
        <v>344231.25</v>
      </c>
      <c r="C51" s="60">
        <v>4097.65457152</v>
      </c>
      <c r="D51" s="60">
        <v>229954780.65000001</v>
      </c>
      <c r="E51" s="1" t="s">
        <v>65</v>
      </c>
      <c r="F51" s="1" t="s">
        <v>65</v>
      </c>
      <c r="G51" s="1">
        <v>0</v>
      </c>
      <c r="H51" s="1" t="s">
        <v>65</v>
      </c>
      <c r="I51" s="1" t="s">
        <v>65</v>
      </c>
      <c r="J51" s="1">
        <v>0</v>
      </c>
      <c r="K51" s="1" t="s">
        <v>65</v>
      </c>
      <c r="L51" s="1" t="s">
        <v>65</v>
      </c>
      <c r="M51" s="1">
        <v>0</v>
      </c>
      <c r="N51" s="1">
        <v>229954780.65000001</v>
      </c>
      <c r="O51" s="1">
        <v>2351307.59241</v>
      </c>
      <c r="P51" s="1">
        <v>20</v>
      </c>
      <c r="Q51" s="1" t="s">
        <v>65</v>
      </c>
      <c r="R51" s="1" t="s">
        <v>65</v>
      </c>
      <c r="S51" s="1">
        <v>0</v>
      </c>
    </row>
    <row r="52" spans="1:19" x14ac:dyDescent="0.45">
      <c r="A52" s="1" t="s">
        <v>56</v>
      </c>
      <c r="B52" s="1">
        <v>18805.2</v>
      </c>
      <c r="C52" s="1">
        <v>21495.246866699999</v>
      </c>
      <c r="D52" s="1">
        <v>9.20942662936E+17</v>
      </c>
      <c r="E52" s="1" t="s">
        <v>65</v>
      </c>
      <c r="F52" s="1" t="s">
        <v>65</v>
      </c>
      <c r="G52" s="1">
        <v>0</v>
      </c>
      <c r="H52" s="1" t="s">
        <v>65</v>
      </c>
      <c r="I52" s="1" t="s">
        <v>65</v>
      </c>
      <c r="J52" s="1">
        <v>0</v>
      </c>
      <c r="K52" s="1" t="s">
        <v>65</v>
      </c>
      <c r="L52" s="1" t="s">
        <v>65</v>
      </c>
      <c r="M52" s="1">
        <v>0</v>
      </c>
      <c r="N52" s="1" t="s">
        <v>65</v>
      </c>
      <c r="O52" s="1" t="s">
        <v>65</v>
      </c>
      <c r="P52" s="1">
        <v>0</v>
      </c>
      <c r="Q52" s="1">
        <v>9.20942662936E+17</v>
      </c>
      <c r="R52" s="1">
        <v>4.01428070688E+18</v>
      </c>
      <c r="S52" s="1">
        <v>20</v>
      </c>
    </row>
    <row r="53" spans="1:19" x14ac:dyDescent="0.45">
      <c r="A53" s="1" t="s">
        <v>49</v>
      </c>
      <c r="B53" s="1">
        <v>43</v>
      </c>
      <c r="C53" s="1">
        <v>0</v>
      </c>
      <c r="D53" s="1">
        <v>26516</v>
      </c>
      <c r="E53" s="1" t="s">
        <v>65</v>
      </c>
      <c r="F53" s="1" t="s">
        <v>65</v>
      </c>
      <c r="G53" s="1">
        <v>0</v>
      </c>
      <c r="H53" s="1" t="s">
        <v>65</v>
      </c>
      <c r="I53" s="1" t="s">
        <v>65</v>
      </c>
      <c r="J53" s="1">
        <v>0</v>
      </c>
      <c r="K53" s="1" t="s">
        <v>65</v>
      </c>
      <c r="L53" s="1" t="s">
        <v>65</v>
      </c>
      <c r="M53" s="1">
        <v>0</v>
      </c>
      <c r="N53" s="1" t="s">
        <v>65</v>
      </c>
      <c r="O53" s="1" t="s">
        <v>65</v>
      </c>
      <c r="P53" s="1">
        <v>0</v>
      </c>
      <c r="Q53" s="1">
        <v>26516</v>
      </c>
      <c r="R53" s="1">
        <v>0</v>
      </c>
      <c r="S53" s="1">
        <v>1</v>
      </c>
    </row>
    <row r="54" spans="1:19" x14ac:dyDescent="0.45">
      <c r="A54" s="1" t="s">
        <v>61</v>
      </c>
      <c r="B54" s="1">
        <v>5639.1</v>
      </c>
      <c r="C54" s="1">
        <v>5996.9215260800001</v>
      </c>
      <c r="D54" s="1">
        <v>3497626.7</v>
      </c>
      <c r="E54" s="1" t="s">
        <v>65</v>
      </c>
      <c r="F54" s="1" t="s">
        <v>65</v>
      </c>
      <c r="G54" s="1">
        <v>0</v>
      </c>
      <c r="H54" s="1">
        <v>2425583.2222199999</v>
      </c>
      <c r="I54" s="1">
        <v>1362739.54103</v>
      </c>
      <c r="J54" s="1">
        <v>18</v>
      </c>
      <c r="K54" s="1">
        <v>13146018</v>
      </c>
      <c r="L54" s="1">
        <v>1620398</v>
      </c>
      <c r="M54" s="1">
        <v>2</v>
      </c>
      <c r="N54" s="1" t="s">
        <v>65</v>
      </c>
      <c r="O54" s="1" t="s">
        <v>65</v>
      </c>
      <c r="P54" s="1">
        <v>0</v>
      </c>
      <c r="Q54" s="1" t="s">
        <v>65</v>
      </c>
      <c r="R54" s="1" t="s">
        <v>65</v>
      </c>
      <c r="S54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ssh</vt:lpstr>
      <vt:lpstr>ssh_old</vt:lpstr>
      <vt:lpstr>sanity-check</vt:lpstr>
      <vt:lpstr>lmbench</vt:lpstr>
      <vt:lpstr>SVA-OS_lat_new</vt:lpstr>
      <vt:lpstr>lmbench_latency</vt:lpstr>
      <vt:lpstr>sshd_latency_new</vt:lpstr>
      <vt:lpstr>postmark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Xiaowan Dong</dc:creator>
  <cp:lastModifiedBy>Xiaowan Dong</cp:lastModifiedBy>
  <dcterms:created xsi:type="dcterms:W3CDTF">2015-11-23T16:03:25Z</dcterms:created>
  <dcterms:modified xsi:type="dcterms:W3CDTF">2016-07-21T15:11:24Z</dcterms:modified>
</cp:coreProperties>
</file>