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https://royalacademy-my.sharepoint.com/personal/xiaoxiao_zeng_royalacademy_org_uk/Documents/analysis_env/project/Predicting Model/Forecasting-Model-XZ/"/>
    </mc:Choice>
  </mc:AlternateContent>
  <xr:revisionPtr revIDLastSave="491" documentId="8_{A70F067B-0A9E-4AC4-A8C4-7ECEEC1A8492}" xr6:coauthVersionLast="47" xr6:coauthVersionMax="47" xr10:uidLastSave="{4FD4546B-4073-004B-95B0-FFDB06E69E28}"/>
  <bookViews>
    <workbookView xWindow="-38400" yWindow="0" windowWidth="38400" windowHeight="21600" xr2:uid="{857D25C4-AF67-480F-8B2D-00AB33CC9A6B}"/>
  </bookViews>
  <sheets>
    <sheet name="in" sheetId="1" r:id="rId1"/>
  </sheets>
  <externalReferences>
    <externalReference r:id="rId2"/>
  </externalReferences>
  <definedNames>
    <definedName name="_xlnm._FilterDatabase" localSheetId="0" hidden="1">in!$A$1:$Y$53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51" i="1" l="1"/>
  <c r="Y35" i="1"/>
  <c r="Y47" i="1"/>
  <c r="U47" i="1"/>
  <c r="U41" i="1"/>
  <c r="U6" i="1"/>
  <c r="U22" i="1"/>
  <c r="U42" i="1"/>
  <c r="U12" i="1"/>
  <c r="Y25" i="1"/>
  <c r="Y26" i="1"/>
  <c r="Y27" i="1"/>
  <c r="Y37" i="1"/>
  <c r="Y38" i="1"/>
  <c r="Y40" i="1"/>
  <c r="Y41" i="1"/>
  <c r="Y42" i="1"/>
  <c r="Y43" i="1"/>
  <c r="Y44" i="1"/>
  <c r="Y45" i="1"/>
  <c r="Y46" i="1"/>
  <c r="Y48" i="1"/>
  <c r="Y49" i="1"/>
  <c r="Y51" i="1"/>
  <c r="Y52" i="1"/>
  <c r="Y23" i="1"/>
  <c r="Y24" i="1"/>
  <c r="U3" i="1"/>
  <c r="U4" i="1"/>
  <c r="U5" i="1"/>
  <c r="U7" i="1"/>
  <c r="U8" i="1"/>
  <c r="U9" i="1"/>
  <c r="U13" i="1"/>
  <c r="U14" i="1"/>
  <c r="U15" i="1"/>
  <c r="U18" i="1"/>
  <c r="U25" i="1"/>
  <c r="U28" i="1"/>
  <c r="U29" i="1"/>
  <c r="U30" i="1"/>
  <c r="U31" i="1"/>
  <c r="U32" i="1"/>
  <c r="U33" i="1"/>
  <c r="U34" i="1"/>
  <c r="U35" i="1"/>
  <c r="U36" i="1"/>
  <c r="U38" i="1"/>
  <c r="U39" i="1"/>
  <c r="U40" i="1"/>
  <c r="U43" i="1"/>
  <c r="U46" i="1"/>
  <c r="U48" i="1"/>
  <c r="U49" i="1"/>
  <c r="U50" i="1"/>
  <c r="U52" i="1"/>
  <c r="U2" i="1"/>
  <c r="N51" i="1"/>
  <c r="U51" i="1" s="1"/>
</calcChain>
</file>

<file path=xl/sharedStrings.xml><?xml version="1.0" encoding="utf-8"?>
<sst xmlns="http://schemas.openxmlformats.org/spreadsheetml/2006/main" count="352" uniqueCount="276">
  <si>
    <t>exhibition</t>
  </si>
  <si>
    <t>link</t>
  </si>
  <si>
    <t>description</t>
  </si>
  <si>
    <t>gallery</t>
  </si>
  <si>
    <t>start date</t>
  </si>
  <si>
    <t>end date</t>
  </si>
  <si>
    <t>number of days</t>
  </si>
  <si>
    <t>total attendance</t>
  </si>
  <si>
    <t>paid attendance</t>
  </si>
  <si>
    <t>friends attendance</t>
  </si>
  <si>
    <t>free attendance</t>
  </si>
  <si>
    <t>keyword 1</t>
  </si>
  <si>
    <t>weight 1</t>
  </si>
  <si>
    <t>search volume 1</t>
  </si>
  <si>
    <t>keyword 2</t>
  </si>
  <si>
    <t>weight 2</t>
  </si>
  <si>
    <t>search volume 2</t>
  </si>
  <si>
    <t>keyword 3</t>
  </si>
  <si>
    <t>weight 3</t>
  </si>
  <si>
    <t>search volume 3</t>
  </si>
  <si>
    <t>avg_month_search</t>
  </si>
  <si>
    <t>wiki_keyword</t>
  </si>
  <si>
    <t>pageview</t>
  </si>
  <si>
    <t>reach</t>
  </si>
  <si>
    <t>projected demand</t>
  </si>
  <si>
    <t>Abstract Expressionism</t>
  </si>
  <si>
    <t>https://www.royalacademy.org.uk/exhibition/abstract-expressionism</t>
  </si>
  <si>
    <t>In the "age of anxiety" surrounding the Second World War and the years of free jazz and Beat poetry, artists like Pollock, Rothko and de Kooning broke from accepted conventions to unleash a new confidence in painting.
Often monumental in scale, their works are at times intense, spontaneous and deeply expressive. At others they are more contemplative, presenting large fields of colour that border on the sublime. These radical creations redefined the nature of painting, and were intended not simply to be admired from a distance but as two-way encounters between artist and viewer.
It was a watershed moment in the evolution of 20th-century art, yet, remarkably, there has been no major survey of the movement since 1959.
This autumn we bring together some of the most celebrated art of the past century, offering the chance to experience the powerful collective impact of Pollock, Rothko, Still, de Kooning, Newman, Kline, Smith, Guston and Gorky as their works dominate our galleries with their scale and vitality.
We also acknowledge the lesser-known figures who contributed to the development of the movement. Finally, we include photography and sculpture to complete an ambitious re-evaluation of the phenomenon that saw New York take over from Paris as the capital of the art world.
The exhibition is co-curated by the independent art historian Dr David Anfam and Edith Devaney, Contemporary Curator at the Royal Academy of Arts.
Exhibition organised by the Royal Academy of Arts, London with the collaboration of the Guggenheim Museum Bilbao.</t>
  </si>
  <si>
    <t>Main</t>
  </si>
  <si>
    <t>abstract expressionism</t>
  </si>
  <si>
    <t>jackson pollock</t>
  </si>
  <si>
    <t>mark rothko</t>
  </si>
  <si>
    <t>Abstract expressionism</t>
  </si>
  <si>
    <t>Intrigue: James Ensor by Luc Tuymans</t>
  </si>
  <si>
    <t>https://www.royalacademy.org.uk/exhibition/james-ensor-luc-tuymans</t>
  </si>
  <si>
    <t>Despite spending his whole professional life in the Belgian seaside town of Ostend, James Ensor was very successful in his lifetime and exerted considerable influence on the development of Expressionism. An innovator and an outsider, he rebelled against the conservative art teachings of the late 19th century academy in Brussels, drawn instead to the avant-garde salons where his radical creative vision could thrive.
Ensor's childhood spent among the fantastical treasures of his family's curiosity shop offers a clue as to how the seeds of this wild imagination were sown. The imagery of masks and carnivals runs through much of his work, from vibrant colours and flamboyant costumes to an ever-present sense of drama and satire.
We invited the artist Luc Tuymans, a fellow Belgian and admirer of Ensor, to curate this unique exhibition. Taking a personal view, Tuymans looks back at Ensor's singular career through a selection of his most bizarrely brilliant and gloriously surreal creations.</t>
  </si>
  <si>
    <t>Sackler</t>
  </si>
  <si>
    <t>james ensor</t>
  </si>
  <si>
    <t>luc tuymans</t>
  </si>
  <si>
    <t>James Ensor</t>
  </si>
  <si>
    <t>Revolution: Russian Art 1917-1932</t>
  </si>
  <si>
    <t>https://www.royalacademy.org.uk/exhibition/revolution-russian-art</t>
  </si>
  <si>
    <t>Renowned artists including Kandinsky, Malevich, Chagall and Rodchenko were among those to live through the fateful events of 1917, which ended centuries of Tsarist rule and shook Russian society to its foundations.
Amidst the tumult, the arts thrived as debates swirled over what form a new "people's" art should take. But the optimism was not to last: by the end of 1932, Stalin's brutal suppression had drawn the curtain down on creative freedom.
Taking inspiration from a remarkable exhibition shown in Russia just before Stalin's clampdown, we will mark the historic centenary by focusing on the 15-year period between 1917 and 1932 when possibilities initially seemed limitless and Russian art flourished across every medium.
This far-ranging exhibition will – for the first time – survey the entire artistic landscape of post-Revolutionary Russia, encompassing Kandinsky's boldly innovative compositions, the dynamic abstractions of Malevich and the Suprematists, and the emergence of Socialist Realism, which would come to define Communist art as the only style accepted by the regime.
We will also include photography, sculpture, filmmaking by pioneers such as Eisenstein, and evocative propaganda posters from what was a golden era for graphic design. The human experience will be brought to life with a full-scale recreation of an apartment designed for communal living, and with everyday objects ranging from ration coupons and textiles to brilliantly original Soviet porcelain.</t>
  </si>
  <si>
    <t>russian art</t>
  </si>
  <si>
    <t>modern art</t>
  </si>
  <si>
    <t>kandinsky</t>
  </si>
  <si>
    <t>Culture of Russia</t>
  </si>
  <si>
    <t>America After the Fall</t>
  </si>
  <si>
    <t>https://www.royalacademy.org.uk/exhibition/america-after-the-fall</t>
  </si>
  <si>
    <t>These 45 truly iconic works paint an electrifying portrait of this transformative period. These are works which have rarely been seen together, by artists ranging from Jackson Pollock, Georgia O'Keeffe and Edward Hopper to Thomas Hart Benton, Philip Guston and more. Perhaps the most celebrated work of them all, Grant Wood's iconic American Gothic (1930), has never left North American shores before.
In the devastating wake of the Wall Street Crash, artists sought to capture the changes in urbanisation, industrialisation and immigration that pulsed across the country, resulting in one of the most vital periods for American artists in the 20th century. This was a decade like no other that saw them search for an elusive 'Americanness' through realism, populism and abstraction, rural and urban themes, the farm, the new, the traditional.
As Franklin D. Roosevelt said: "Art is not a treasure in the past or an importation from another land, but part of the present life of all living and creating peoples." So experience the life of 1930s America through the many masterpieces in this landmark show.</t>
  </si>
  <si>
    <t>american art</t>
  </si>
  <si>
    <t>georgia okeefe</t>
  </si>
  <si>
    <t>Visual art of the United States</t>
  </si>
  <si>
    <t>Summer Exhibition 2017</t>
  </si>
  <si>
    <t>https://www.royalacademy.org.uk/exhibition/summer-exhibition-2017</t>
  </si>
  <si>
    <t>Almost 250 years ago, the RA's founding members agreed to hold an "Annual Exhibition of Paintings, Sculptures and Designs… open to all Artists", to help finance the training of young artists in the Royal Academy Schools. Now, nearly 250 years later, ahead of our big anniversary in 2018, Royal Academician Eileen Cooper, explores themes of discovery and new talent from her unique position as Keeper of the Royal Academy – the Academician who is responsible for supporting and guiding the students.
Cooper takes on the mantle of coordinating the largest open submission exhibition in the world, hanging over 1,200 works by artists established and lesser-known in the space of just eight days. Don't miss work by internationally renowned artists Rosemarie Trockel, Julian Schnabel, Hassan Hajjaj, Secundino Hernández, Isaac Julien, Tomoaki Suzuki, Mark Wallinger and Sean Scully RA, as well as submissions by new Royal Academicians including Gilbert &amp; George and David Adjaye. Other highlights include Yinka Shonibare RA's six metre high colourful wind sculpture in the RA Courtyard, and Farshid Moussavi RA's unique focus on construction coordination drawings in the Architecture Gallery.</t>
  </si>
  <si>
    <t>Royal Academy Summer Exhibition</t>
  </si>
  <si>
    <t>Matisse in the Studio</t>
  </si>
  <si>
    <t>https://www.royalacademy.org.uk/exhibition/matisse-in-the-studio</t>
  </si>
  <si>
    <t>Matisse drew his collection from the far corners of the world: Buddhist statuary from Thailand, Bamana figures from Mali, furniture and textiles from North Africa. Rarely of material value, these objects were nonetheless precious. Offering points of departure to which he could return again and again, they appear in his work in different guises and across spans of decades, reinvented afresh in each new setting.
Matisse's objects formed his repertoire, but they also provided him with influences from beyond the limits of Western art. African sculpture and masks were a revelation, suggesting more expressive models for depicting the human figure and face. Later, Matisse adorned his Nice studio with props from the Islamic world to create the sensuous sets for his ‘odalisques', in which a harmonious synergy emerges between figure and object. And as his oeuvre reached its joyous apex in his cut-out period, he looked to the concise precision of Chinese calligraphy and African textiles as he sought to invent his own simplified language of signs.
This sumptuous exhibition offers a rare glimpse into the artist's personal collection, as well as the paintings, sculptures and drawings it inspired. Seen together, they reveal how Matisse's masterful vision of rich and masterful energy first stemmed from the collage of patterns and rhythms which he found in the world of objects.</t>
  </si>
  <si>
    <t>matisse</t>
  </si>
  <si>
    <t>Henri Matisse</t>
  </si>
  <si>
    <t>Jasper Johns</t>
  </si>
  <si>
    <t>https://www.royalacademy.org.uk/exhibition/jasper-johns</t>
  </si>
  <si>
    <t>Widely known for his iconic images of flags, targets, numbers, maps and light bulbs, Jasper Johns has occupied a central position in American art since his first solo exhibition in New York in 1958. His treatment of iconography and appropriation of objects, symbols and words makes the familiar unfamiliar, achieving this through the distinctive, complex textures of his works. Through his ground-breaking paintings and sculptures, Johns established a decisive new direction in an art world that had previously been dominated by Abstract Expressionism.
Jasper Johns: ‘Something Resembling Truth' is the first comprehensive survey of the artist's work to be held in the UK in 40 years. Comprising over 150 paintings, sculptures, drawings and prints, it reveals the continuities and changes that have occurred over the past six decades and the curiosity and experimentation that Johns continues to apply to his current practice. During the 1960s Johns added an array of household and studio objects and imprints and casts of the human figure. The works of the 1970s are dominated by an abstract pattern, referred to as "crosshatchings". During the 1980s and 1990s Johns introduced a variety of images that engaged with the ambiguities of perception and ongoing themes involving memory, sexuality, and the contemplation of mortality. From this time, Johns increasingly incorporated tracings and details of works by artists including Matthias Grünewald, Pablo Picasso and Edvard Munch. By the early 2000s Johns had embarked on the pared-down and more conceptual Catenary series which, along with other recent works such as 5 Postcards, 2013 and Regrets, 2013, shows the rich productivity and vitality of this late phase of his career.
The exhibition brings together artworks that rarely travel from international private and public collections and new works by the artist. It follows in the Royal Academy's tradition of celebrating its Royal Academicians, continuing the strand of programming that has showcased some of the most significant living artists including Anish Kapoor, David Hockney, Anselm Kiefer and Ai Weiwei.
Working in close collaboration with the artist, the exhibition is co-curated by Dr Roberta Bernstein and Edith Devaney.</t>
  </si>
  <si>
    <t>jasper johns</t>
  </si>
  <si>
    <t>Dali/Duchamp</t>
  </si>
  <si>
    <t>https://www.royalacademy.org.uk/exhibition/dali-duchamp</t>
  </si>
  <si>
    <t>On the surface, these two great 20th-century artists could hardly be more dissimilar, but Dalí and Duchamp maintained a lasting bond of friendship and mutual admiration throughout their careers.
What fuelled this seemingly unlikely friendship was deeper than their shared artistic interests – amongst them eroticism, language, optics and games. More fundamentally, the two men were united by a combination of humour and scepticism which led both, in different ways, to challenge conventional views of art and life.
This original exhibition brings together around 80 works, including some of Dalí's most inspired and technically accomplished paintings and sculptures, and Duchamp's groundbreaking assemblages and readymades. It will also showcase the less familiar: photographs by Dalí, paintings by Duchamp, correspondence and collaborations between the two artists.
Presented as a conversation taking place through art, this focused exploration offers fresh ways of looking at two figures, radically revising their familiar places in art history. Through the lens of their intriguing friendship, visitors will gain a new perspective on two equally inventive, intelligent and irreverent minds. The exhibition is curated by Dawn Ades and William Jeffett, with Sarah Lea and Desiree de Chair.</t>
  </si>
  <si>
    <t>1, 2 &amp; WR</t>
  </si>
  <si>
    <t>salvador dali</t>
  </si>
  <si>
    <t>marcel duchamp</t>
  </si>
  <si>
    <t>Salvador Dalí</t>
  </si>
  <si>
    <t>From Life</t>
  </si>
  <si>
    <t>https://www.royalacademy.org.uk/exhibition/from-life</t>
  </si>
  <si>
    <t>Drawing from casts and life models was long considered essential training for any aspiring artist, and was once a staple of the Royal Academy's own art school. Now, on the cusp of the RA's 250th anniversary, this special exhibition project takes an inquisitive look at the tradition and its ongoing relationship with artists today.
Beginning with historic works drawn from the RA Collection, From Life traces a line from the origins of the RA in the 18th century to the present day. Alongside a room devoted to Jeremy Deller's Iggy Pop Life Class, which took place at the Brooklyn Museum in 2016, we show contemporary work in diverse media by various artists including Lucian Freud and his studio assistant David Dawson, Jonathan Yeo, and numerous Royal Academicians who continue to interrogate the practice of working from life, among them Jenny Saville, Chantal Joffe, Antony Gormley and Gillian Wearing.
Finally in the Tennant Gallery, subject to availability, new interactive work of artists Yinka Shonibare and Humphrey Ocean, and architect Farshid Moussavi offers a glimpse of possible future applications of virtual reality in the art of tomorrow. Through these, we see how emerging technologies such as HTC Vive and Tilt Brush by Google are presenting artists with new ways to both observe and represent themselves, opening up unexplored techniques and pushing back physical limitations.</t>
  </si>
  <si>
    <t>lucien freud</t>
  </si>
  <si>
    <t>life drawing</t>
  </si>
  <si>
    <t>Lucian Freud</t>
  </si>
  <si>
    <t>Charles I: King and Collector</t>
  </si>
  <si>
    <t>https://www.royalacademy.org.uk/exhibition/charles-i-king-and-collector</t>
  </si>
  <si>
    <t>King Charles I amassed one of the most extraordinary art collections of his age, acquiring works by some of the finest artists of the past – Titian, Mantegna, Holbein, Dürer – and commissioning leading contemporary artists such as Van Dyck and Rubens.
Yet, following the king's execution in 1649, his collection was sold off and scattered across Europe. While many works were retrieved by Charles II during the Restoration, others now form the core of museums such as the Louvre and the Prado.
Charles I: King and Collector reunites the greatest masterpieces of this magnificent collection for the first time. Celebrating its breadth and grandeur, it includes over 100 works of art, ranging from classical sculptures to Baroque paintings, and from exquisite miniatures to monumental tapestries. In showing these works together, the exhibition demonstrates the radical impact they had at the time and sheds light on how they fostered a vibrant visual culture that was hitherto unknown in England.</t>
  </si>
  <si>
    <t>charles i</t>
  </si>
  <si>
    <t>titian</t>
  </si>
  <si>
    <t>Charles I</t>
  </si>
  <si>
    <t>Tacita Dean LANDSCAPE</t>
  </si>
  <si>
    <t>https://www.royalacademy.org.uk/exhibition/tacita-dean-landscape</t>
  </si>
  <si>
    <t>Tacita Dean's interest in landscape phenomena has taken her around the world: from the unspoilt landscape of Bodmin Moor in England to the open rangelands of Wyoming in the American West to film a rare solar eclipse. Dean is a champion of photochemical film, yet her wide-ranging practice extends across a multitude of mediums.
In the newly opened Gabrielle Jungels-Winkler Galleries, the internationally renowned visual artist and Royal Academician explores "landscape" in its broadest sense: intimate collections of natural found objects, a mountainous blackboard drawing and a series of cloudscapes in chalk on slate created especially for these spaces draw you into Dean's vision. The highlight of the exhibition is a major new, experimental 35mm film, Antigone, shown as two simultaneous cinemascope projections. This quasi-narrative film features writer/poet Anne Carson and actor Stephen Dillane and combines multiple places, geologies and seasons into a spectacular cinematographic frame using the same masking technique first developed by Dean for her Tate Modern Turbine Hall project FILM (2011).
Antigone lasts 56 minutes and screening starts promptly on the hour, every hour.
It was at the RA that the likes of Constable, Gainsborough and Turner championed the genre of landscape painting. Tacita Dean takes up this legacy in immensely beautiful and poetic works that ask us to slow down and consider our place in human, geological and cosmic temporal scales.
This is one of three distinct exhibitions to form an unprecedented collaboration with the National Portrait Gallery and the National Gallery. Each show focuses on a genre central to the shaping of the institutions' collections – LANDSCAPE, PORTRAIT, STILL LIFE – and looks at them through the contemporary prism of Tacita Dean's artistic practice.</t>
  </si>
  <si>
    <t>GJW</t>
  </si>
  <si>
    <t>tacita dean</t>
  </si>
  <si>
    <t>Tacita Dean</t>
  </si>
  <si>
    <t>Summer Exhibition 2018</t>
  </si>
  <si>
    <t>https://www.royalacademy.org.uk/exhibition/summer-exhibition-2018</t>
  </si>
  <si>
    <t>Each summer our galleries are jam-packed with contemporary art made by internationally renowned artists and exciting new talent. In 2018, Grayson Perry RA and his committee of fellow artists handpicked over 1,300 artworks in an array of mediums.
The Summer Exhibition included a monumental sculpture by Anish Kapoor RA in the RA courtyard, while vast new works by David Hockney RA and Joana Vasconcelos appeared in the galleries. Artists Mona Hatoum and Tal R showed alongside Royal Academicians including Wolfgang Tillmans, Mike Nelson, Tracey Emin and Rose Wylie, and Honorary Academicians Bruce Nauman and Ed Ruscha.
The exhibition extended across our newly-expanded cultural campus, with prints on display in The Sackler Wing of Galleries and a "room of humour" in the new Ronald and Rita McAulay Gallery featuring David Shrigley and Martin Parr. The art extravaganza even spilled out into the streets of London's West End, with an installation of over 200 flags designed by Royal Academicians.
As always, most of the art was for sale and purchases helped the Royal Academy raise money for the Academy's non-profit-making activities, including educating the next generation of artists in the  Royal Academy Schools.</t>
  </si>
  <si>
    <t>Main &amp; Sackler</t>
  </si>
  <si>
    <t>The Great Spectacle: 250 Years of the Summer Exhibition</t>
  </si>
  <si>
    <t>https://www.royalacademy.org.uk/exhibition/the-great-spectacle</t>
  </si>
  <si>
    <t xml:space="preserve">Every summer for the past two and a half centuries, we've filled our galleries with artworks submitted by artists from across the country. As the world has changed dramatically, so too has the art that makes it onto the walls of the RA each year to form the famously crowded and collage-like arrangement of pictures that dominates each exhibition.
During its long lifetime, paintings, sculpture, drawings and architectural designs by household names such as John Constable, Joseph Mallord William Turner, Auguste Rodin, John Singer Sargent, Laura Knight, Zaha Hadid, Peter Blake and Tracey Emin have been displayed alongside work by first-time exhibitors, creating the distinctive visual character that draws thousands of visitors to the Summer Exhibition each year.
Staged to coincide with the Summer Exhibition of 2018, The Great Spectacle revisits important moments in the history of the Academy and its annual show: from its inception as a showcase for grand society portraits and epic history scenes, via its role in the fight for women's suffrage and the impact of two World Wars, to its ongoing status as a platform for both established and unknown contemporary artists.
</t>
  </si>
  <si>
    <t>FR, WR, 1 &amp; 2</t>
  </si>
  <si>
    <t>Renzo Piano</t>
  </si>
  <si>
    <t>https://www.royalacademy.org.uk/exhibition/renzo-piano</t>
  </si>
  <si>
    <t>United by a characteristic sense of lightness, and an interplay between tradition and invention, function and context, Piano's buildings soar in the public imagination as they do in our skylines. Counting the New York Times Building and the Jean-Marie Tjibaou Cultural Centre in Nouméa among his creations, he has cemented his place as one of the greatest architects of our times.
This illuminating exhibition follows Piano's career, from the influence of his Genoese heritage and his rise to acclaim alongside friend and collaborator Richard Rogers, to current projects still in the making. Focusing on 16 key buildings, it explores how the Renzo Piano Building Workshop designs buildings "piece by piece", making deft use of form, material and engineering to achieve a precise and yet poetic elegance.
Marvel in rarely seen drawings, models, photography, signature full-scale maquettes and a new film by Thomas Riedelsheimer that show how inspiring architecture is made. At the heart of the exhibition is an imagined ‘Island', a specially designed sculptural installation which brings together nearly 100 of Piano's projects.
Designed and curated in close collaboration with Piano himself, join us for the first exhibition in London to put the spotlight on Piano in 30 years.</t>
  </si>
  <si>
    <t>renzo piano</t>
  </si>
  <si>
    <t>Oceania</t>
  </si>
  <si>
    <t>https://www.royalacademy.org.uk/exhibition/oceania</t>
  </si>
  <si>
    <t xml:space="preserve">The year is 1768, and Britain is in the throes of the Age of Enlightenment. As a group of artists agrees to found the Royal Academy, Captain James Cook sets sail on a voyage of discovery to track the transit of Venus and search for terra australis incognita – the unknown southern continent, as Europeans called it. What Cook and his crew encounter on arrival is a vast number of island civilisations covering almost a third of the world's surface: from Tahiti in Polynesia, to the scattered archipelagos and islands of Melanesia and Micronesia.
The indigenous populations they met came with their own histories of inter-island trade, ocean navigation, and social and artistic traditions. This spectacular exhibition reveals these narratives – celebrating the original, raw and powerful art that in time would resonate across the European artistic sphere.
Oceania brings together around 200 exceptional works from public collections worldwide, and spans over 500 years. From shell, greenstone and ceramic ornaments, to huge canoes and stunning god images, we explore important themes of voyaging, place making and encounter. The exhibition draws from rich historic ethnographic collections dating from the 18th century to the present, and includes seminal works produced by contemporary artists exploring history, identity and climate change.
Oceania continues the RA's tradition of hosting outstanding exhibitions exploring world cultures, which have included Africa: The Art of a Continent (1995), Aztecs (2002), Turks: A Journey of a Thousand Years (2005), China: The Three Emperors, 1662-1795 (2005) Byzantium 330-1453 (2008) and Bronze (2012).
Oceania has been organised by the Royal Academy of Arts, London and Musée du Quai Branly – Jacques Chirac, Paris, with the participation of the Museum of Archaeology and Anthropology, Cambridge.
Research towards this exhibition was supported by a research grant, 'Pacific Presences: Oceanic art and European museums', which received funding from the European Research Council under the European Union's Seventh Framework Programme (FP7/2007-2013) / ERC grant agreement n° 324146.
</t>
  </si>
  <si>
    <t>pacific art</t>
  </si>
  <si>
    <t>Nina Tonga</t>
  </si>
  <si>
    <t>Klimt/Schiele: Drawings from the Albertina Museum, Vienna</t>
  </si>
  <si>
    <t>https://www.royalacademy.org.uk/exhibition/klimt-schiele</t>
  </si>
  <si>
    <t>1918 was a seismic year in Vienna. As the Austro-Hungarian Empire crumbled, an intense period of creative vitality drew to an end with the deaths of two of its foremost artists. One was the preeminent and strikingly modern painter of fin-de-siècle Vienna, Gustav Klimt; the other the young, scandalous and prodigiously talented Egon Schiele. Both revelled in the immediacy of drawing, an ideal medium for exploring new ideas of modernity, subjectivity and the erotic.
Klimt / Schiele: Drawings is a unique opportunity to see extraordinary drawings produced by both artists, considered to be some of the 20th century's most important works on paper. Among them are Klimt's sketches for his seminal Beethoven Frieze, and unflinching self-portraits by Schiele, which due to their delicacy will not see the light of day again for many years. In around 100 portraits, allegories, landscapes and erotic nudes, prepare to encounter these two icons of early Modernism at their most raw and revealing.</t>
  </si>
  <si>
    <t>klimt</t>
  </si>
  <si>
    <t>egon schiele</t>
  </si>
  <si>
    <t>Gustav Klimt</t>
  </si>
  <si>
    <t>"He has been here and fired a gun": Turner, Constable and the Royal Academy</t>
  </si>
  <si>
    <t>https://www.royalacademy.org.uk/exhibition/turner-constable-and-the-royal-academy</t>
  </si>
  <si>
    <t>Artistic rivalries are nothing new. Matisse and Picasso. Bacon and Freud. But the rivalry of our most famous RA Schools graduates, Turner and Constable, was never more fraught than on the eve of the Summer Exhibition in 1832. The story goes that when Turner saw his cool-toned seascape Helvoetsluys hung next to Constable's scarlet-flecked Thames scene The Opening of Waterloo Bridge, he was piqued by the prospect of being upstaged. So in a retaliatory move, he planted a single daub of red in the sea of his own canvas, later finessing it to look like a buoy bobbing in the choppy seas.
When Constable saw what Turner had done, he declared: "He has been here and fired a gun."
The episode, first recorded in 1860 by Charles Robert Leslie, features prominently in Mike Leigh's biographical drama Mr Turner (2014). The two pictures will be reunited in this special display in our Collection Gallery.</t>
  </si>
  <si>
    <t>Collection</t>
  </si>
  <si>
    <t>Bill Viola / Michelangelo: Life, Death, Rebirth</t>
  </si>
  <si>
    <t>bill viola</t>
  </si>
  <si>
    <t>michelangelo</t>
  </si>
  <si>
    <t>Bill Viola</t>
  </si>
  <si>
    <t>Phyllida Barlow</t>
  </si>
  <si>
    <t>https://www.royalacademy.org.uk/exhibition/phyllida-barlow</t>
  </si>
  <si>
    <t xml:space="preserve">Phyllida Barlow is a British sculptor, well-known for using materials such as plaster, cardboard and cement, which turn the conventions of traditional sculpture on its head. Her best-known works include the Tate Britain Commission 2014, and her installation for the 2017 Venice Biennale British Pavilion, where she represented the UK.
This spring, experience entirely new sculptures by the artist in the Gabrielle Jungels-Winkler Galleries. Towering above like seemingly precarious structures, these site-specific works both test and take inspiration from the gallery's architecture. In the form of a "cul-de-sac", with only one way in and out, it gives visitors the freedom to find their way between them.
Alongside her own work, Barlow had a long career as a fine art teacher, including Professor of Fine Art and Director of Undergraduate Studies at the Slade until 2009, and Chelsea College of Art and Design before that. She was elected as a Royal Academician in 2011 and was also part of last year's Selection Committee for the 250th Summer Exhibition.
</t>
  </si>
  <si>
    <t>phyllida barlow</t>
  </si>
  <si>
    <t>The Renaissance Nude</t>
  </si>
  <si>
    <t>renaissance</t>
  </si>
  <si>
    <t>Titian</t>
  </si>
  <si>
    <t>Summer Exhibition 2019</t>
  </si>
  <si>
    <t>https://www.royalacademy.org.uk/exhibition/summer-exhibition-2019</t>
  </si>
  <si>
    <t>Run without interruption since 1769, the Summer Exhibition is the world's largest open submission art show and brings together art in all mediums – prints and paintings, film, photography, sculpture, architectural works and more – by leading artists, Royal Academicians and household names as well as new and emerging talent.
This year, acclaimed British painter Jock McFadyen RA takes the mantle from Grayson Perry to co-ordinate the 251st Summer Exhibition. Over 1,500 works are on display, most of them for the first time. Highlights include an animal-themed ‘menagerie' in the Central Hall, with works by artists including Polly Morgan, Charles Avery, Banksy and Mat Collishaw. Artist sisters Jane and Louise Wilson RA have curated two galleries, one of which showcases work exploring light and time. Further artists exhibiting include Jeremy Deller, Marcus Harvey, Tracey Emin RA, Frank Bowling RA, Antony Gormley RA and Honorary Academicians Anselm Kiefer, James Turrell and Wim Wenders.
Outside the galleries, international artist Thomas Houseago has taken over the RA's courtyard with a group of large-scale sculptural works, and the exhibition spills out into nearby Bond Street with a colourful installation of flags featuring work by Michael Craig-Martin RA.
As always, most of the artworks are for sale with proceeds helping to fund the Academy's non-profit-making activities, including educating the next generation of artists in the RA Schools.</t>
  </si>
  <si>
    <t>Felix Vallotton</t>
  </si>
  <si>
    <t>https://www.royalacademy.org.uk/exhibition/felix-vallotton</t>
  </si>
  <si>
    <t xml:space="preserve">Arriving in Paris at the dawn of the Belle Epoque, a young Swiss artist began to capture frenetic life on the city's streets, as well as moments of private drama for the liberal magazine, La Revue Blanche.
The work of Félix Vallotton caught the eye of Pierre Bonnard and Edouard Vuillard, and with them he joined a stylistic revolution (a group known as the Nabis) which took inspiration from the decorative, Post-Impressionist style of Paul Gauguin and popular Japanese woodblock prints.
Through more than 80 paintings and exquisite prints, this exhibition reveals Vallotton's extraordinary body of work, including compelling portraits, dreamlike landscapes and satirical prints distilled into pure blocks of black and white.
A key highlight is his celebrated series of shadowy interior scenes, Les intimités. Painted in striking colour combinations, each laced with unease, these show how Vallotton's legacy echoed into the 20th century – from the paintings of Edward Hopper to the films of Alfred Hitchcock.
</t>
  </si>
  <si>
    <t>felix vallotton</t>
  </si>
  <si>
    <t>Félix Vallotton</t>
  </si>
  <si>
    <t>Helene Schjerfbeck</t>
  </si>
  <si>
    <t>https://www.royalacademy.org.uk/exhibition/helene-schjerfbeck</t>
  </si>
  <si>
    <t xml:space="preserve">Helene Schjerfbeck (1862–1946) is a Finnish national icon. From her early naturalistic style – honed during her studies in France – to her highly abstracted self-portraits, this exhibition will present Schjerfbeck for the first time to UK audiences.
Talented and widely travelled, Schjerfbeck found artistic success at a young age. In the 1880s she connected with artists' colonies in Pont Aven, Brittany and St. Ives, Cornwall. In her later years, she left the Finnish capital for a quieter life that allowed her to concentrate on her work. Nonetheless, keeping in touch with artist friends and the seismic shifts in modern art, she produced some of her most raw and radically abstracted paintings in these years.
Through over 60 portraits, landscapes and still lifes, this long-overdue survey traces the evolution of her remarkable career. Among the highlights will be a sequence of self-portraits, which demonstrate Schjerfbeck's lifelong fascination with the physical and psychological process of ageing. In the age of the selfie, her engagement with masks and masquerade – the superficial appearance we present to the world and what lies beneath – is more relevant than ever.
Overlooked for too long, Schjerfbeck's unique vision and painterly invention will be a revelation.
</t>
  </si>
  <si>
    <t>helene schjerfbeck</t>
  </si>
  <si>
    <t>Antony Gormley</t>
  </si>
  <si>
    <t>https://www.royalacademy.org.uk/exhibition/antony-gormley</t>
  </si>
  <si>
    <t xml:space="preserve">Following in the footsteps of Ai Weiwei and Anselm Kiefer, Antony Gormley will be the next artist to take over our Main Galleries with a series of works that test the scale and light of the RA's architecture.
The exhibition will explore Gormley's wide-ranging use of organic, industrial and elemental materials over the years, including iron, steel, hand-beaten lead, seawater and clay. We will also bring to light rarely-seen early works from the 1970s and 1980s, some of which led to Gormley using his own body as a tool to create work, as well as a selection of his pocket sketchbooks and drawings.
Throughout a series of experiential installations, some brand-new, some remade for the RA's galleries, we will invite visitors to slow down and become aware of their own bodies. Highlights include Clearing VII, an immersive ‘drawing in space' made from kilometres of coiled, flexible metal, and Lost Horizon I, 24 life-size cast iron figures set at different orientations on the walls, floor and ceiling – challenging our perception of which way is up.
Perhaps best-known for his 200-tonne Angel of the North installation near Gateshead, and his project involving 2,400 members of the public for Trafalgar Square's the Fourth Plinth, Antony Gormley is one of the UK's most celebrated sculptors.
The exhibition is curated by Martin Caiger-Smith, with Sarah Lea, Curator at the Royal Academy of Arts.
</t>
  </si>
  <si>
    <t>antony gormley</t>
  </si>
  <si>
    <t>Lucian Freud: The Self-Portraits</t>
  </si>
  <si>
    <t>https://www.royalacademy.org.uk/exhibition/lucian-freud-self-portraits</t>
  </si>
  <si>
    <t xml:space="preserve">One of the most celebrated portraitists of our time, Lucian Freud is also one of very few 20th century artists who portrayed themselves with such consistency.
Spanning nearly seven decades, his self-portraits give a fascinating insight into both his psyche and his development as a painter – from his earliest portrait, painted in 1939, to his final one executed 64 years later. They trace the fascinating evolution from the linear graphic works of his early career to the fleshier, painterly style he became synonymous with.
When seen together, his portraits represent an engrossing study into the process of ageing. Confronting his self-image anew with each work, he depicted himself in youth as the Greek hero Acteon, in sombre reflection later in life and fittingly, for the great painter of 20th century nudes, naked aged 71 but for a pair of unlaced boots.
When asked if he was a good model for himself Freud replied, "No, I don't accept the information that I get when I look at myself, that's where the trouble starts". It is precisely this "trouble" that makes Freud's self-portraits so intensely compelling – and makes this an unmissable chance to see a life's work in one show.
</t>
  </si>
  <si>
    <t>Eco-Visionaries: Confronting a planet in a state of emergency</t>
  </si>
  <si>
    <t>https://www.royalacademy.org.uk/exhibition/architecture-environment-eco-visionaries</t>
  </si>
  <si>
    <t>From climate change to species extinction and resource depletion, the damaging effects of modern life are more tangible than ever. Eco-Visionaries examines humankind's impact on the planet and presents innovative approaches that reframe our relationship with nature. Through film, installation, architectural models and photography, the works in this exhibition interrogate how architecture, art and design are reacting to a rapidly changing world, beyond mainstream notions of sustainability.
In the 1950s, scientists started raising serious concerns about the damaging effects of modern life on the environment. Since then, architects, designers and artists have joined the urgent effort to draw attention to the planet's fragile and endangered ecosystem. 
This timely exhibition brings together international practitioners including Olafur Eliasson Hon RA, Ant Farm, Alexandra Daisy Ginsberg, Andrés Jaque, Tue Greenfort, Unknown Fields, Rimini Protokoll, Virgil Abloh and WORKac, amongst others. Their provocative responses are a wake-up call, urging us to acknowledge and become conscious of our impact on our environment.
Eco-Visionaries is a project initiated by Fundação EDP/MAAT (Lisbon, Portugal), Bildmuseet (Umeå, Sweden), HeK (Basel, Switzerland) and LABoral (Gijón, Spain), in collaboration with the Royal Academy of Arts (London, UK) and Matadero Madrid (Madrid, Spain).</t>
  </si>
  <si>
    <t>eco art</t>
  </si>
  <si>
    <t>environmental art</t>
  </si>
  <si>
    <t>Ecological art</t>
  </si>
  <si>
    <t>Picasso and Paper</t>
  </si>
  <si>
    <t>https://www.royalacademy.org.uk/exhibition/picasso-and-paper</t>
  </si>
  <si>
    <t>For Picasso, paper was both a tool to explore his ideas and a material with limitless possibilities. He experimented with everything from newsprint and napkins to decorative wallpaper. He spent decades investigating printmaking techniques, sourcing rare and antique paper from as far as Japan – and all without losing his compulsion to draw on every last scrap.
From effortlessly expressive drawings that led to towering sculptures to the colossal collage, Femmes à leur toilette, Picasso's work with paper spans his entire lifetime and showcases his constant drive to invent and innovate.
You will see Picasso's creative process first-hand in remarkable documentary footage of the artist at work, studies for Guernica, and sketchbooks where the seeds of revolutionary masterpieces first took shape, including Les Demoiselles d'Avignon.
Letters, illustrated poems and photographic collaborations with Dora Maar will also offer glimpses into the artist's life.</t>
  </si>
  <si>
    <t>picasso</t>
  </si>
  <si>
    <t>Pablo Picasso</t>
  </si>
  <si>
    <t>Leon Spilliaert</t>
  </si>
  <si>
    <t>https://www.royalacademy.org.uk/exhibition/leon-spilliaert</t>
  </si>
  <si>
    <t>Léon Spilliaert (1881–1946) was born in the coastal town of Ostend. He moved to Brussels at the age of 20, and would live and work between the two cities for the rest of his life. Self-taught, he forged his own artistic identity, which was shaped by the affinity he felt with writers and thinkers such as Edgar Allan Poe and Friedrich Nietzsche.
Spilliaert's work is characterised by dramatic perspectives and a quiet luminescence. He is best known for a sequence of enigmatic self-portraits and for his atmospheric night-time scenes of Ostend. His visual explorations of the self and potent images of solitude align him with European modernists such as Edvard Munch and Vilhelm Hammershøi.
This is the first monographic exhibition of Spilliaert's work in the UK and will showcase some 80 works on paper – from images of his home town and the coast, to later works capturing the tranquillity of the forest outside Brussels. It will bring together works from public and private collections across Belgium, France and the USA, presenting a journey through the lifetime of a remarkably insightful and unusual artist.</t>
  </si>
  <si>
    <t>leon spilliaert</t>
  </si>
  <si>
    <t>Léon Spilliaert</t>
  </si>
  <si>
    <t>Gauguin and the Impressionists: Masterpieces from the Ordrupgaard Collection</t>
  </si>
  <si>
    <t>https://www.royalacademy.org.uk/exhibition/gauguin-and-the-impressionists-ordrupgaard</t>
  </si>
  <si>
    <t>The Ordrupgaard Collection outside Copenhagen reads like a 19th-century roll-call of Impressionist masters who reshaped Western art. It was assembled by a wealthy Danish couple with the help of an early champion of Impressionism and French writer, Théodore Duret.
This exhibition is a unique opportunity to view the Ordrupgaard Collection's treasure trove of Impressionist works, from Monet and Degas, to pre-Impressionist artists like Corot and Courbet, as well as artists associated with the Barbizon School such as Dupré and Daubigny.
The exhibition closes with a series of works by Paul Gauguin, which span his career, from Brittany to Tahiti, and chart the development of his highly personal use of colour and simplified forms.</t>
  </si>
  <si>
    <t>gauguin</t>
  </si>
  <si>
    <t>impressionism</t>
  </si>
  <si>
    <t>Paul Gauguin</t>
  </si>
  <si>
    <t>Summer Exhibition 2020</t>
  </si>
  <si>
    <t>https://www.royalacademy.org.uk/exhibition/summer-exhibition-2020</t>
  </si>
  <si>
    <t>252 years ago, a group of artists made it their mission to form an annual exhibition to support artists and architects, by showcasing art of the moment to the nation. The Summer Exhibition has run uninterrupted ever since: a backdrop to famous artistic rivalries of the past and now a fixture of the summer calendar for art seekers, year after year.
Coordinated by artistic duo Jane and Louise Wilson RA, this autumn is set to be just as uplifting – you are sure to see art you love, art you hate, and art that puts a smile on your face. You might even find art to take home.
This year's exhibition includes new works by Tracey Emin, Rebecca Horn, Anselm Kiefer, Julian Schnabel, Gillian Wearing and Ai Weiwei.</t>
  </si>
  <si>
    <t>Emin / Munch</t>
  </si>
  <si>
    <t>https://www.royalacademy.org.uk/exhibition/tracey-emin-edvard-munch</t>
  </si>
  <si>
    <t>Tracey Emin has long had a fascination with the Norwegian expressionist and painter of The Scream, Edvard Munch: in her words, "I've been in love with this man since I was eighteen". In 1998 she even created a haunting video piece filmed at the same Oslo jetty that was the location of many of his well-known works. It is just one example of how, like Munch, she embraces even the most painful experiences to create art.
The exhibition features more than 25 of Emin's works including paintings, some of which will be on display for the first time, as well neons and sculpture. These works, which explore the loneliness of the soul, have been chosen by Emin to sit alongside a carefully considered selection of 18 oils and watercolours drawn from MUNCH's rich collection and archives in Oslo, Norway.
This is an opportunity to see Emin's work in a highly personal show. The selection reveals not only how Munch has been a constant inspiration – particularly through his profound portrayals of women – but also showcases Emin's wide-ranging skills as an artist, which often interweave painting, drawing and writing.
Seen together, the dark territories and raw emotions that both artists navigate will emerge as a moving exploration of grief, loss and longing.</t>
  </si>
  <si>
    <t>tracey emin</t>
  </si>
  <si>
    <t>edvard munch</t>
  </si>
  <si>
    <t>Tracey Emin</t>
  </si>
  <si>
    <t>David Hockney</t>
  </si>
  <si>
    <t>https://www.royalacademy.org.uk/exhibition/david-hockney</t>
  </si>
  <si>
    <t>David Hockney RA is one of the most important British artists of the 20th century – and he remains one of the most inventive.
Throughout his career, he's investigated new technologies and explored different ways to make art, beginning with his iPhone in 2007 before adopting the iPad and Stylus in 2010.
This new body of work – 116 works in total – has been ‘painted' on the iPad and then printed onto paper, with Hockney overseeing all aspects of production.
As Hockney himself notes: working on the iPad requires the ability to draw and paint. Each work – which has been printed far larger than the screen on which it was created – allows you to see every mark and stroke of the artist's hand.
Made in the spring of 2020, during a period of intense activity at his home in Normandy, this exhibition charts the unfolding of spring, from beginning to end, and is a joyous celebration of the seasons.
Opening exactly a year after the works were made during the global pandemic, this exhibition will be a reminder of the constant renewal and wonder of the natural world – and the beauty of spring.</t>
  </si>
  <si>
    <t>david hockney</t>
  </si>
  <si>
    <t>Michael Armitage</t>
  </si>
  <si>
    <t>https://www.royalacademy.org.uk/exhibition/michael-armitage</t>
  </si>
  <si>
    <t>Made using Lubugo bark cloth, a culturally important material made of tree bark by the Baganda people in Uganda, many of his large-scale works draw on contemporary events, combining these with Western painting motifs.
This spring – just over 10 years since Armitage graduated from the Royal Academy Schools – we bring together 15 of his large-scale paintings from the past six years, exploring East African landscapes, politics and society.
Alongside will be a selection of 31 works by six East African contemporary artists: Meek Gichugu, Jak Katarikawe, Theresa Musoke, Asaph Ng'ethe Macua, Elimo Njau and Sane Wadu. Chosen by Armitage for their important role in shaping figurative painting in Kenya, these seminal artists have also had a profound impact on his own artistic development. A version of this part of the exhibition will be shown at the Nairobi Contemporary Art Institute, a non-profit visual arts space founded by Armitage.
Armitage has also selected works by three Kenyan artists – Wangechi Mutu, Magdalene Odundo and Chelenge van Rampelberg – that will be displayed in The Dame Jillian Sackler Sculpture Gallery, just outside the exhibition galleries. This display invites conversations between the three artists' works and sculptures from the RA's collection, which were curated by Richard Deacon RA. (Please note: this display is only accessible to Michael Armitage ticket holders).</t>
  </si>
  <si>
    <t>michael armitage</t>
  </si>
  <si>
    <t>Summer Exhibition 2021</t>
  </si>
  <si>
    <t>https://www.royalacademy.org.uk/exhibition/summer-exhibition-2021</t>
  </si>
  <si>
    <t>Across our Main Galleries, you can peruse prints, paintings, photography and film, as well as sculpture, architectural works and more. You can even take one home as most of the work is for sale; proceeds support both the exhibiting artist and the RA's charitable activities, including training the next generation of artists at the Royal Academy Schools.
This year, you'll find work by Njideka Akunyili Crosby, Michael Armitage, Jade Montserrat, Hew Locke, Rita Keegan and Alvaro Barrington, plus work by self-taught artists such as Frantz Lamothe, Bärbel Lange and Marie-Rose Lortet. That's on top of an Architecture Room curated by David Adjaye RA, an accompanying sound programme, new works by Phyllida Barlow RA, William Kentridge RA and many more, not to mention brilliant art submitted by members of the public.
All this comes together in an array of art and ideas. It's the tonic we all need this autumn.e</t>
  </si>
  <si>
    <t>Helene Binet</t>
  </si>
  <si>
    <t>https://www.royalacademy.org.uk/exhibition/helene-binet</t>
  </si>
  <si>
    <t xml:space="preserve">Over the past 30 years, Hélène Binet has travelled the world to photograph historic and contemporary buildings, as well as projects in the making. Considered "the architect's photographer" by many, Binet has worked closely with Zaha Hadid RA, Daniel Libeskind Hon RA and Peter Zumthor Hon RA among others, who have turned to her to interpret their work.
In this intimate exhibition of around 90 photographs, spanning projects from across Binet's career, we foreground her ability to capture the essential elements of architecture. A number of the works are handprinted in black and white at her North London studio, using an analogue camera and film. Binet's powerful, thought-provoking images reveal the light, space and form that unites architecture, be it 1970s brutalism or an 18th-century City church.
A key highlight will be a section focused primarily on Binet's work with Zaha Hadid RA, with whom she built a close professional relationship and captured almost all of the late architect's projects. Other buildings featured include the Thermal Baths at Vals by Peter Zumthor Hon RA, Le Corbusier's La Tourette monastery in France and the Jantar Mantar Observatory in India. Binet's enquiring, contemplative approach to photography extends into her recent work, which includes a set of Five Churches in Cologne by Gottfried Böhm, commissioned to celebrate the architect's centenary, and an iconic yet rarely-seen private house, Can Lis, by Jørn Utzon.
</t>
  </si>
  <si>
    <t>helene binet</t>
  </si>
  <si>
    <t>architectural photography</t>
  </si>
  <si>
    <t>Hélène Binet</t>
  </si>
  <si>
    <t>Late Constable</t>
  </si>
  <si>
    <t>https://www.royalacademy.org.uk/exhibition/late-constable</t>
  </si>
  <si>
    <t xml:space="preserve">John Constable is one of Britain's best-known artists: a graduate of the RA Schools and a regular exhibitor at the Summer Exhibition, his ascent to fame is closely tied with the history of the RA. Yet, until now, the RA has never staged a major retrospective of his work.
This exhibition – which spans from 1825 until the artist's unexpected death in 1837 – explores Constable's late style through his paintings and oil sketches as well as watercolours, drawings and prints.
These 12 years are characterised by expressive brushwork, first developed in his plein air oil sketches from nature, as well as his full-size preparatory sketches. He also turned to watercolour with an enthusiasm missing since the early 1800s, and some of his late drawings show the same freedom of expression as his paintings from the same period.
Constable also explored the possibilities of printmaking, working on a series of mezzotints designed to promote his use of light and shade, which had become a powerful vehicle of expression in his later work.
This chapter in Constable's career had an important impact on the next generation of painters, heralding the beginning of important movements in the late 19th century.
This exhibition brings together majestic oil paintings and plein air sketches of the British countryside, from Hampstead Heath and Stonehenge to Brighton seafront, as well as studies of weather phenomena capturing ethereal cloud formations, dramatic storms, dappled sunlight and rainbows.
</t>
  </si>
  <si>
    <t>constable</t>
  </si>
  <si>
    <t>Constable</t>
  </si>
  <si>
    <t>Francis Bacon</t>
  </si>
  <si>
    <t>https://www.royalacademy.org.uk/exhibition/francis-bacon</t>
  </si>
  <si>
    <t>Irish-born artist Francis Bacon was the horse-breeder's son who became one of the most important painters of the 20th century.
An openly gay man at a time when homosexuality was illegal, he was banished from his conservative family home by his father at 16. After that, he drifted through Berlin and Paris before establishing himself in London, with his formative years running parallel with some of the 20th century's most profoundly disturbing events.
This powerful exhibition will focus on Bacon's unerring fascination with animals: how it both shaped his approach to the human body and distorted it; how, caught at the most extreme moments of existence, his figures are barely recognisable as either human or beast.
It also explores how Bacon was mesmerised by animal movement, observing animals in the wild during trips to South Africa; filling his studio with wildlife books, and constantly referring to Eadweard Muybridge's 19th-century photographs of humans and animals in motion. Whether chimpanzees, bulls, dogs, or birds of prey, Bacon felt he could get closer to understanding the true nature of humankind by watching the uninhibited behaviour of animals.
Spanning Bacon's 50-year career, highlights include some of Bacon's earliest works and his last-ever painting, alongside a trio of bullfight paintings which will be exhibited together for the first time.
Seen together, these raw expressions of anxiety and instinct – both animal and human – feel poignantly relevant today.</t>
  </si>
  <si>
    <t>francis bacon</t>
  </si>
  <si>
    <t>Francis Bacon (artist)</t>
  </si>
  <si>
    <t>Whistler</t>
  </si>
  <si>
    <t>https://www.royalacademy.org.uk/exhibition/whistler-woman-in-white</t>
  </si>
  <si>
    <t xml:space="preserve">Many of James McNeill Whistler's works feature the red-haired figure of Joanna Hiffernan. Her close professional and personal relationship with the artist lasted for two decades, yet little about her role or influence in his life has been explored – until now.
Today considered one of the best-known names of the late 19th-century Aesthetic Movement, Whistler moved to London as a young painter hoping to forge his reputation. It was here that he met Joanna Hiffernan, an Irish model who would become his muse, confidante and more.
In this exhibition, we uncover the role Joanna played in the artist's career and discover how Whistler's revolutionary paintings featuring Hiffernan went on to influence other artists from the Pre-Raphaelites to Klimt.
</t>
  </si>
  <si>
    <t>james abbott mcneill whistler</t>
  </si>
  <si>
    <t>realism</t>
  </si>
  <si>
    <t>James Abbott McNeill Whistler</t>
  </si>
  <si>
    <t>Kawanabe Kyosai</t>
  </si>
  <si>
    <t>https://www.royalacademy.org.uk/exhibition/kyosai</t>
  </si>
  <si>
    <t xml:space="preserve">Known for his independent spirit, Kawanabe Ky_sai (1831-1889) is among Japan's most important master painters. Witty, energetic and imaginative, his art continues to influence numerous artistic styles today, from manga to tattoo art.
Overlooked for decades, particularly compared to his earlier counterparts, Hokusai and Hiroshige, Kyosai is now celebrated for his ability to bridge popular culture and traditional art.
Having initially studied under ukiyo-e artist Kuniyoshi, he combined his subsequent academic training to create his own revolutionary style, creating images from the terrifying and awe-inspiring, to the sweet and endearing.
Drawing from one of the finest collections of the artist's work in the world, this exhibition brings together highly finished paintings, woodcut prints and illustrated books, as well as impromptu paintings (sekiga) created at sometimes raucous calligraphy and painting parties (shogakai).
</t>
  </si>
  <si>
    <t>japanese painting</t>
  </si>
  <si>
    <t>Japanese art</t>
  </si>
  <si>
    <t>Summer Exhibition 2022</t>
  </si>
  <si>
    <t>https://www.royalacademy.org.uk/exhibition/summer-exhibition-2022</t>
  </si>
  <si>
    <t xml:space="preserve">Summer at the RA is not just a time of year, it's the world's most joyful art experience. Run without interruption since 1769, the Summer Exhibition showcases art in all forms, from prints, painting, film and photography, to architectural works and sculpture by invited artists, Royal Academicians and emerging talent.
After two years in winter, it's back where it should be. The theme chosen by the exhibition's coordinator, Alison Wilding RA, is ‘Climate'. Whether as a crisis or opportunity, or simply our everyday experience, it is an all-embracing subject.
Whether you're an experience seeker, a budding art collector or a culture-craving family, we know you'll find the art for you: the exhibition features two rooms of prints selected by Grayson Perry RA, a structure made of elephant dung bricks, and new work by the Singh Twins. Outside this year is a large-scale immersive installation bringing nature and water to the courtyard, by Spanish artist Cristina Iglesias.
Most of the works are available to buy, and proceeds from the Summer Exhibition directly support the exhibiting artists and the RA's charitable work, including training the next generation of artists in the Royal Academy Schools.
</t>
  </si>
  <si>
    <t>Milton Avery</t>
  </si>
  <si>
    <t>https://www.royalacademy.org.uk/exhibition/milton-avery</t>
  </si>
  <si>
    <t>Milton Avery is considered one of North America's greatest 20th-century colourists. According to The New York Times, "Only Matisse – to whose art he owed much, of course – produced a greater achievement in this respect". Avery's career fell between the movements of the American Impressionists and the Abstract Expressionists, leaving him to forge a staunchly independent path.
This is the first comprehensive exhibition of Avery's work in Europe. It brings together a selection of around 70 paintings from the 1930s – 1960s that are among his most celebrated. These works typically feature scenes of daily life, including portraits of loved ones and serene landscapes from his visits to Maine and Cape Cod.
Marvel in the colour sensibility and balance that runs throughout his work – a style that was to have a major influence on the next generation.
It is a long overdue celebration of an American master who, in Rothko's words, celebrated the world around him with a poetry that "penetrated every pore of the canvas to the very last touch of the brush".</t>
  </si>
  <si>
    <t>milton avery</t>
  </si>
  <si>
    <t>William Kentridge</t>
  </si>
  <si>
    <t>https://www.royalacademy.org.uk/exhibition/william-kentridge</t>
  </si>
  <si>
    <t>Over the last decade, our single artist shows have captured the imagination of the public. Always large in scale, ambitious in scope and astonishing in execution, we've seen artists including Ai Weiwei, Anish Kapoor and Antony Gormley take on our Main Galleries. This autumn, it's the turn of William Kentridge, South Africa's most celebrated living artist.
Kentridge's globally acclaimed practice spans across etching, drawing, collage, film and sculpture to tapestry, theatre, opera, dance and music. The Johannesburg-born artist developed his early work during the apartheid regime of the 1980s, and his electrifying large-scale productions and animations have since been shown across the world.
Transforming the Main Galleries, this is the biggest exhibition of the artist's work in the UK. Many pieces have never been seen before, and some have been made specifically for the show. Spanning a 40-year career, you will find rooms of 4-metre wide tapestries, his signature charcoal trees and flowers, and the breath-taking three-screen film, Notes Towards a Model Opera. Watch as typewriters turn into trees, a hunted rhino somersaults with a megaphone, and a coffee plunger drills into the depths of a goldmine.
Don't miss the immersive art experience of the year.</t>
  </si>
  <si>
    <t>william kentridge</t>
  </si>
  <si>
    <t>contemporary art</t>
  </si>
  <si>
    <t>Making Modernism</t>
  </si>
  <si>
    <t>https://www.royalacademy.org.uk/exhibition/making-modernism</t>
  </si>
  <si>
    <t>Making Modernism is the first major UK exhibition devoted to pioneering women working in Germany in the early 1900s: Paula Modersohn-Becker, K_the Kollwitz, Gabriele Münter and Marianne Werefkin.
Celebrated in their native homelands, this exhibition will introduce their innovative paintings and works on paper, alongside key pictures by Erma Bossi, Ottilie Reylaender and Jacoba van Heemskerck.
The exhibition reframes subjects such as self-portraiture, still-life, the female body, depictions of childhood, landscapes and urban scenes through the experiences and perspectives of these ground-breaking artists who – although less familiar than their male counterparts, such as Wassily Kandinsky – were no less central to the development of radical new approaches to art in Europe.
Bringing together 65 works, many never seen in the UK before, Making Modernism foregrounds the individuality of each artist whilst shining a spotlight on the strong affinities between them. Combining impressive, bold and intimately-scaled works, this exhibition explores themes of identity, representation and belonging – all powerfully relevant today.</t>
  </si>
  <si>
    <t>women artists</t>
  </si>
  <si>
    <t>paula modersohn</t>
  </si>
  <si>
    <t>Modern art</t>
  </si>
  <si>
    <t>Spain and the Hispanic World</t>
  </si>
  <si>
    <t>https://www.royalacademy.org.uk/exhibition/spain-hispanic-world</t>
  </si>
  <si>
    <t>Discover the rich story of Spanish and Hispanic art and culture from the ancient world to the early 20th century through over 150 fascinating works: from masterpieces by El Greco, Zurbarán, Velázquez and Goya to sculptures, paintings, silk textiles, ceramics, lustreware, silverwork, precious jewellery, maps, drawings, illuminated manuscripts and stunning decorative lacquerware from Latin America.
The exhibition features the famous World Map of 1526 by Giovanni Vespucci, and culminates with Sorolla's colourful, large-scale study for his monumental series of 14 paintings, Vision of Spain.
Founded in New York in 1904, the Hispanic Society Museum &amp; Library is home to the most extensive collection of Spanish art outside of Spain. Presented for the first time in the UK, it will offer visitors a chance to trace the great diversity of cultures and religions – from Celtic to Islamic, Jewish and Christian – that have shaped and enriched what we today understand as Spanish culture.</t>
  </si>
  <si>
    <t>spanish art</t>
  </si>
  <si>
    <t>diego velázquez</t>
  </si>
  <si>
    <t>Spanish art</t>
  </si>
  <si>
    <t>Souls Grown Deep</t>
  </si>
  <si>
    <t>https://www.royalacademy.org.uk/exhibition/souls-grown-deep</t>
  </si>
  <si>
    <t>Discover the Black artists from the Southeastern United States who created some of the most spectacular and ingenious works of the last century.
For generations, Black artists from the American South have forged a unique art tradition. Working in near isolation from established practices, they have created masterpieces that articulate America’s painful past – the inhuman practice of enslavement, the cruel segregationist policies of the Jim Crow era, and institutionalised racism.
Drawing its title from the work of Langston Hughes, Souls Grown Deep like the Rivers brings together sculpture, paintings, reliefs, drawings, and quilts, most of which will be seen in the UK and Europe for the first time. It will also feature the celebrated quiltmakers of Gee’s Bend, Alabama and the neighbouring communities of Rehoboth and Alberta.
Made from the materials available locally – like clay, driftwood, roots, soil, recycled and cast-off objects – the 64 works range from the mid 20th century to today. Many respond to issues that are global in nature: from economic inequality, oppression and social marginalisation, to sexuality, the influence of place and ancestral memory.
Artists include Thornton Dial, Lonnie Holley, Ronald Lockett, Joe Minter, Hawkins Bolden, Bessie Harvey, Charles Williams, Mary T. Smith, Purvis Young, Mose Tolliver, Nellie Mae Rowe, Mary Lee Bendolph, Marlene Bennett Jones, Martha Jane Pettway, Loretta Pettway, and Henry and Georgia Speller.
Exhibition organised by the Royal Academy of Arts, London in collaboration with Souls Grown Deep Foundation, Atlanta.</t>
  </si>
  <si>
    <t>naïve art</t>
  </si>
  <si>
    <t>Summer Exhibition 2023</t>
  </si>
  <si>
    <t>https://www.royalacademy.org.uk/exhibition/summer-exhibition-2023</t>
  </si>
  <si>
    <t>Art overflowing into the streets of Piccadilly, drinks with friends in the Main Galleries, finding the perfect painting and even taking it home — it’s the Summer Exhibition.
Run without interruption since 1769, the Summer Exhibition is our annual celebration of art and artists.
This year, renowned British painter David Remfry RA takes the reins as exhibition co-ordinator. Remfry’s Summer Exhibition explores the theme Only Connect, taken from the famous quote in Howards End by E.M. Forster.
Among the 1,614 featured works you will find towering sculptures by the late Phyllida Barlow RA, Richard Malone’s dramatic mobile installation in the Wohl Central Hall, and a witty painting by comedian Joe Lycett. Plus pieces by Tracey Emin RA, Hew Locke RA, Barbara Walker RA, Gavin Turk, Lindsey Mendick, Caroline Walker and much, much more.
Most of the works are available to buy, and sales from the Summer Exhibition support the exhibiting artists and the RA's charitable work, including training the next generation of artists in the Royal Academy Schools.</t>
  </si>
  <si>
    <t>Herzog de Meuron</t>
  </si>
  <si>
    <t>https://www.royalacademy.org.uk/exhibition/herzog-and-de-meuron</t>
  </si>
  <si>
    <t>Look behind the scenes of Herzog &amp; de Meuron and immerse yourself in one of the most revered architecture practices in the world.
For over 40 years, the Swiss practice has challenged our ideas of what architecture can be. They’ve reimagined the nature of buildings, from houses to hospitals. And they’ve designed projects that have transformed cities, such as Tate Modern, Laban Dance Centre, Elbphilharmonie and M+.
This exhibition, featuring 400 objects from the Herzog &amp; de Meuron design process, is a chance to find out how their projects come together. Explore their open archive shelves, sit on their latest furniture design, walk around life-sized architectural mock-ups, and use augmented reality to experience a new children’s hospital in Zurich.
Visitors will be among the first to feel the space and atmosphere of their newest designs and to see Beka &amp; Lemoine's latest documentary film about their ground-breaking REHAB project.
Curated in close collaboration with the architects, this is a rare opportunity to see the inner workings of one of the most admired architecture practices in the world.</t>
  </si>
  <si>
    <t>herzog &amp; de meuron</t>
  </si>
  <si>
    <t>Marina Abramovic</t>
  </si>
  <si>
    <t>https://www.royalacademy.org.uk/exhibition/marina-abramovic</t>
  </si>
  <si>
    <t>Marina Abramović Hon RA has earned worldwide acclaim as a performance artist. She has consistently tested the limits of her own physical and mental endurance in her work, subjecting herself to exhaustion, pain and even the possibility of death.
In her early work Rhythm 0, Abramović invited audiences to freely interact with her however they chose – famously resulting in a loaded gun being held to her head. Her later work The House with the Ocean View saw the artist live in a house constructed in a gallery for 12 days. Held in the wake of the 9/11 terrorist attacks in New York, the performance invited audiences to witness and share in the simple act of living.
This major exhibition presents key moments from Abramović’s career through sculpture, video, installation and performance. Works such as The Artist is Present will be strikingly re-staged through archive footage while others will be reperformed by the next generation of performance artists, trained in the Marina Abramović method.
Live performance art can be both startling and intimate. For Abramović it also has the power to be transformative. Experience this yourself through performances of Imponderabilia, Nude with Skeleton, Luminosity and The House with the Ocean View.
Different works will be reperformed during the run of the exhibition, so no two visits will be the same.</t>
  </si>
  <si>
    <t>marina abramovic</t>
  </si>
  <si>
    <t>Impressionists on Paper</t>
  </si>
  <si>
    <t>https://www.royalacademy.org.uk/exhibition/impressionists-on-paper</t>
  </si>
  <si>
    <t>Degas, Cézanne, Morisot, Van Gogh. You might recognise their paintings, but it’s their radical works on paper we put the spotlight on in this ground-breaking exhibition.
In the whirl of modernity that was late 19th-century France, Impressionist and Post-Impressionist artists radically transformed the future direction of art. But it wasn’t just through their paintings. In a subtle but seismic shift, they lifted the status of works on paper – drawings, pastels, watercolours, temperas, gouaches – from something preparatory that you left in a studio, to artworks in their own right.
In this rich exhibition, we bring together 77 works on paper by leading Impressionist and Post-Impressionist artists whose innovation would challenge traditional attitudes and ultimately pave the way for later movements like Abstract Expressionism.</t>
  </si>
  <si>
    <t>paper painting</t>
  </si>
  <si>
    <t>Entangled Pasts</t>
  </si>
  <si>
    <t>https://www.royalacademy.org.uk/exhibition/entangled-pasts</t>
  </si>
  <si>
    <t>J.M.W. Turner and Ellen Gallagher. Joshua Reynolds and Yinka Shonibare. John Singleton Copley and Hew Locke. Past and present collide in one powerful exhibition.
This spring, we bring together over 100 major contemporary and historical works as part of a conversation about art and its role in shaping narratives of empire, enslavement, resistance, abolition and colonialism – and how it may help set a course for the future.
Artworks by leading contemporary British artists of the African, Caribbean and South Asian diasporas, including Sonia Boyce, Frank Bowling and Mohini Chandra will be on display alongside works by artists from the past 250 years including Joshua Reynolds, J.M.W.Turner and John Singleton Copley – creating connections across time which explore questions of power, representation and history.
Experience a powerful exploration of art from 1768 to now. Featuring a room of life-sized cut-out painted figures by Lubaina Himid, an immersive video installation by Isaac Julien, a giant flotilla of model boats by Hew Locke, and a major new sculpture in the Courtyard by Tavares Strachan. Plus, powerful paintings, photographs, sculptures, drawings and prints by El Anatsui, Barbara Walker, Kerry James Marshall, Kara Walker, Shahzia Sikander, John Akomfrah and Betye Saar.
Informed by our ongoing research of the RA and its colonial past, this exhibition engages around 50 artists connected to the RA to explore themes of migration, exchange, artistic traditions, identity and belonging.</t>
  </si>
  <si>
    <t>yinka shonibare</t>
  </si>
  <si>
    <t>slavery art</t>
  </si>
  <si>
    <t>colonialism</t>
  </si>
  <si>
    <t>Kauffman</t>
  </si>
  <si>
    <t>https://www.royalacademy.org.uk/exhibition/angelica-kauffman</t>
  </si>
  <si>
    <t>Angelica Kauffman RA was one of the most celebrated artists of the 18th century. In this major exhibition, we trace her trajectory from child prodigy to one of Europe's most sought-after painters.
Known for her celebrity portraits and pioneering history paintings, Angelica Kauffman helped to shape the direction of European art. She painted some of the most influential figures of her day – queens, countesses, actors and socialites – and she reinvented the genre of history painting by focusing largely on female protagonists from classical history and mythology.
This exhibition covers Kauffman’s life and work: her rise to fame in London, her role as a founding member of the Royal Academy and her later career in Rome where her studio became a hub for the city’s cultural life.
See paintings and preparatory drawings by Kauffman, including some of her finest self-portraits, her celebrated ceiling paintings for the Royal Academy’s first home in Somerset House, as well as history paintings of subjects including Circe and Cleopatra, and discover the remarkable life of the artist whom one of her contemporaries described as “the most cultivated woman in Europe”.</t>
  </si>
  <si>
    <t>angelica kauffman</t>
  </si>
  <si>
    <t>women artist</t>
  </si>
  <si>
    <t>Summer Exhibition 2024</t>
  </si>
  <si>
    <t>royal academy summer exhibition</t>
  </si>
  <si>
    <t>Eye of the Storm</t>
  </si>
  <si>
    <t>Ukraine art</t>
  </si>
  <si>
    <t>Modernism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</si>
</sst>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font>
    <font>
      <sz val="11"/>
      <color rgb="FF000000"/>
      <name val="Calibri"/>
      <family val="2"/>
    </font>
    <font>
      <sz val="12"/>
      <color rgb="FF000000"/>
      <name val="Calibri"/>
      <family val="2"/>
    </font>
    <font>
      <sz val="11"/>
      <color rgb="FF000000"/>
      <name val="Calibri"/>
      <family val="2"/>
      <scheme val="minor"/>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14" fontId="0" fillId="0" borderId="0" xfId="0" applyNumberFormat="1"/>
    <xf numFmtId="1" fontId="0" fillId="0" borderId="0" xfId="0" applyNumberFormat="1"/>
    <xf numFmtId="0" fontId="0" fillId="0" borderId="0" xfId="0" applyAlignment="1">
      <alignment wrapText="1"/>
    </xf>
    <xf numFmtId="0" fontId="18" fillId="0" borderId="0" xfId="0" applyFont="1"/>
    <xf numFmtId="3" fontId="19" fillId="0" borderId="0" xfId="0" applyNumberFormat="1" applyFont="1"/>
    <xf numFmtId="2" fontId="19" fillId="0" borderId="0" xfId="0" applyNumberFormat="1" applyFont="1"/>
    <xf numFmtId="3" fontId="0" fillId="0" borderId="0" xfId="0" applyNumberFormat="1"/>
    <xf numFmtId="0" fontId="0" fillId="33" borderId="0" xfId="0" applyFill="1"/>
    <xf numFmtId="14" fontId="0" fillId="33" borderId="0" xfId="0" applyNumberFormat="1" applyFill="1"/>
    <xf numFmtId="0" fontId="0" fillId="34" borderId="0" xfId="0" applyFill="1"/>
    <xf numFmtId="0" fontId="0" fillId="35" borderId="0" xfId="0" applyFill="1"/>
    <xf numFmtId="0" fontId="20" fillId="0" borderId="0" xfId="0" applyFont="1"/>
    <xf numFmtId="3" fontId="0" fillId="0" borderId="0" xfId="0" applyNumberFormat="1" applyAlignment="1">
      <alignment wrapText="1"/>
    </xf>
    <xf numFmtId="0" fontId="21" fillId="0" borderId="0" xfId="0" applyFont="1"/>
    <xf numFmtId="14" fontId="22" fillId="0" borderId="0" xfId="0" applyNumberFormat="1" applyFont="1"/>
    <xf numFmtId="0" fontId="22" fillId="0" borderId="0" xfId="0" applyFont="1"/>
    <xf numFmtId="3" fontId="22" fillId="0" borderId="0" xfId="0" applyNumberFormat="1" applyFont="1"/>
    <xf numFmtId="0" fontId="0" fillId="36" borderId="0" xfId="0" applyFill="1"/>
    <xf numFmtId="164" fontId="22" fillId="0" borderId="0" xfId="0" applyNumberFormat="1" applyFont="1"/>
    <xf numFmtId="3" fontId="19" fillId="37" borderId="0" xfId="0" applyNumberFormat="1" applyFont="1" applyFill="1"/>
    <xf numFmtId="0" fontId="21" fillId="35" borderId="0" xfId="0" applyFont="1" applyFill="1"/>
    <xf numFmtId="3" fontId="19"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royalacademy-my.sharepoint.com/personal/xiaoxiao_zeng_royalacademy_org_uk/Documents/analysis_env/project/Predicting%20Model/2023%20Exhibition%20Demand%20Projections.xlsx" TargetMode="External"/><Relationship Id="rId1" Type="http://schemas.openxmlformats.org/officeDocument/2006/relationships/externalLinkPath" Target="/personal/xiaoxiao_zeng_royalacademy_org_uk/Documents/analysis_env/project/Predicting%20Model/2023%20Exhibition%20Demand%20Projec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VjoJ8UNvkkGXet8OCoGqDwAnI9yXpONElQpc6lYGpu5PfkRb-xsHTr8c1GSoaZ-4" itemId="01GJ2J3NWHGEEIJJNUSJHLMENGEXHPB54J">
      <xxl21:absoluteUrl r:id="rId2"/>
    </xxl21:alternateUrls>
    <sheetNames>
      <sheetName val="Sheet1"/>
      <sheetName val="updated"/>
      <sheetName val="Sheet4"/>
      <sheetName val="Sheet3"/>
      <sheetName val="Sheet2"/>
    </sheetNames>
    <sheetDataSet>
      <sheetData sheetId="0">
        <row r="1">
          <cell r="A1" t="str">
            <v>Exhibition</v>
          </cell>
          <cell r="B1" t="str">
            <v>Gallery</v>
          </cell>
          <cell r="C1" t="str">
            <v>First Public Day</v>
          </cell>
          <cell r="D1" t="str">
            <v>Last Public Day</v>
          </cell>
          <cell r="E1" t="str">
            <v>Incl Xmas?</v>
          </cell>
          <cell r="F1" t="str">
            <v>Days</v>
          </cell>
          <cell r="G1" t="str">
            <v>Existing Audience</v>
          </cell>
          <cell r="H1" t="str">
            <v>Expected Demand</v>
          </cell>
        </row>
        <row r="2">
          <cell r="A2" t="str">
            <v>From Life</v>
          </cell>
          <cell r="B2" t="str">
            <v>Sackler</v>
          </cell>
          <cell r="C2">
            <v>43080</v>
          </cell>
          <cell r="D2">
            <v>43170</v>
          </cell>
          <cell r="F2">
            <v>88</v>
          </cell>
          <cell r="G2">
            <v>24000</v>
          </cell>
          <cell r="H2">
            <v>25200</v>
          </cell>
        </row>
        <row r="3">
          <cell r="A3" t="str">
            <v>Charles I: King and Collector</v>
          </cell>
          <cell r="B3" t="str">
            <v>Main</v>
          </cell>
          <cell r="C3">
            <v>43127</v>
          </cell>
          <cell r="D3">
            <v>43205</v>
          </cell>
          <cell r="F3">
            <v>79</v>
          </cell>
          <cell r="G3">
            <v>288000</v>
          </cell>
          <cell r="H3">
            <v>286200</v>
          </cell>
        </row>
        <row r="4">
          <cell r="A4" t="str">
            <v>Tacita Dean LANDSCAPE</v>
          </cell>
          <cell r="B4" t="str">
            <v>GJW</v>
          </cell>
          <cell r="C4">
            <v>43239</v>
          </cell>
          <cell r="D4">
            <v>43324</v>
          </cell>
          <cell r="F4">
            <v>86</v>
          </cell>
          <cell r="G4">
            <v>38400</v>
          </cell>
          <cell r="H4">
            <v>39840</v>
          </cell>
        </row>
        <row r="5">
          <cell r="A5" t="str">
            <v>Summer Exhibition 2018</v>
          </cell>
          <cell r="B5" t="str">
            <v>Main</v>
          </cell>
          <cell r="C5">
            <v>43263</v>
          </cell>
          <cell r="D5">
            <v>43331</v>
          </cell>
          <cell r="F5">
            <v>69</v>
          </cell>
          <cell r="G5">
            <v>288000</v>
          </cell>
          <cell r="H5">
            <v>268200</v>
          </cell>
        </row>
        <row r="6">
          <cell r="A6" t="str">
            <v>The Great Spectacle: 250 Years of the Summer Exhibition</v>
          </cell>
          <cell r="B6" t="str">
            <v>GJW</v>
          </cell>
          <cell r="C6">
            <v>43263</v>
          </cell>
          <cell r="D6">
            <v>43331</v>
          </cell>
          <cell r="F6">
            <v>69</v>
          </cell>
          <cell r="H6">
            <v>0</v>
          </cell>
        </row>
        <row r="7">
          <cell r="A7" t="str">
            <v>Renzo Piano</v>
          </cell>
          <cell r="B7" t="str">
            <v>GJW</v>
          </cell>
          <cell r="C7">
            <v>43358</v>
          </cell>
          <cell r="D7">
            <v>43485</v>
          </cell>
          <cell r="F7">
            <v>126</v>
          </cell>
          <cell r="G7">
            <v>69600</v>
          </cell>
          <cell r="H7">
            <v>89610</v>
          </cell>
        </row>
        <row r="8">
          <cell r="A8" t="str">
            <v>Oceania</v>
          </cell>
          <cell r="B8" t="str">
            <v>Main</v>
          </cell>
          <cell r="C8">
            <v>43372</v>
          </cell>
          <cell r="D8">
            <v>43444</v>
          </cell>
          <cell r="F8">
            <v>73</v>
          </cell>
          <cell r="G8">
            <v>118560</v>
          </cell>
          <cell r="H8">
            <v>113373</v>
          </cell>
        </row>
        <row r="9">
          <cell r="A9" t="str">
            <v>Klimt/Schiele: Drawings from the Albertina Museum, Vienna</v>
          </cell>
          <cell r="B9" t="str">
            <v>Sackler</v>
          </cell>
          <cell r="C9">
            <v>43408</v>
          </cell>
          <cell r="D9">
            <v>43499</v>
          </cell>
          <cell r="F9">
            <v>89</v>
          </cell>
          <cell r="G9">
            <v>355200</v>
          </cell>
          <cell r="H9">
            <v>150072</v>
          </cell>
        </row>
        <row r="10">
          <cell r="A10" t="str">
            <v>“He has been here and fired a gun” Turner, Constable and the Royal Academy</v>
          </cell>
          <cell r="B10" t="str">
            <v>CG</v>
          </cell>
          <cell r="C10">
            <v>43477</v>
          </cell>
          <cell r="D10">
            <v>43555</v>
          </cell>
          <cell r="F10">
            <v>79</v>
          </cell>
          <cell r="H10">
            <v>0</v>
          </cell>
        </row>
        <row r="11">
          <cell r="A11" t="str">
            <v>Bill Viola / Michelangelo: Life, Death, Rebirth</v>
          </cell>
          <cell r="B11" t="str">
            <v>Main</v>
          </cell>
          <cell r="C11">
            <v>43491</v>
          </cell>
          <cell r="D11">
            <v>43555</v>
          </cell>
          <cell r="F11">
            <v>65</v>
          </cell>
          <cell r="G11">
            <v>90744</v>
          </cell>
          <cell r="H11">
            <v>82236.75</v>
          </cell>
        </row>
        <row r="12">
          <cell r="A12" t="str">
            <v>Phyllida Barlow</v>
          </cell>
          <cell r="B12" t="str">
            <v>GJW</v>
          </cell>
          <cell r="C12">
            <v>43519</v>
          </cell>
          <cell r="D12">
            <v>43639</v>
          </cell>
          <cell r="F12">
            <v>121</v>
          </cell>
          <cell r="G12">
            <v>18240</v>
          </cell>
          <cell r="H12">
            <v>22914</v>
          </cell>
        </row>
        <row r="13">
          <cell r="A13" t="str">
            <v>The Renaissance Nude</v>
          </cell>
          <cell r="B13" t="str">
            <v>Sackler</v>
          </cell>
          <cell r="C13">
            <v>43527</v>
          </cell>
          <cell r="D13">
            <v>43618</v>
          </cell>
          <cell r="F13">
            <v>91</v>
          </cell>
          <cell r="G13">
            <v>173208</v>
          </cell>
          <cell r="H13">
            <v>74046.42</v>
          </cell>
        </row>
        <row r="14">
          <cell r="A14" t="str">
            <v>Summer Exhibition 2019</v>
          </cell>
          <cell r="B14" t="str">
            <v>Main</v>
          </cell>
          <cell r="C14">
            <v>43621</v>
          </cell>
          <cell r="D14">
            <v>43688</v>
          </cell>
          <cell r="F14">
            <v>64</v>
          </cell>
          <cell r="G14">
            <v>206184</v>
          </cell>
          <cell r="H14">
            <v>185565.6</v>
          </cell>
        </row>
        <row r="15">
          <cell r="A15" t="str">
            <v>Felix Vallotton</v>
          </cell>
          <cell r="B15" t="str">
            <v>Sackler</v>
          </cell>
          <cell r="C15">
            <v>43646</v>
          </cell>
          <cell r="D15">
            <v>43737</v>
          </cell>
          <cell r="F15">
            <v>91</v>
          </cell>
          <cell r="G15">
            <v>68040</v>
          </cell>
          <cell r="H15">
            <v>72717.75</v>
          </cell>
        </row>
        <row r="16">
          <cell r="A16" t="str">
            <v>Helene Schjerfbeck</v>
          </cell>
          <cell r="B16" t="str">
            <v>GJW</v>
          </cell>
          <cell r="C16">
            <v>43666</v>
          </cell>
          <cell r="D16">
            <v>43765</v>
          </cell>
          <cell r="F16">
            <v>94</v>
          </cell>
          <cell r="G16">
            <v>68064</v>
          </cell>
          <cell r="H16">
            <v>74019.599999999991</v>
          </cell>
        </row>
        <row r="17">
          <cell r="A17" t="str">
            <v>Antony Gormley</v>
          </cell>
          <cell r="B17" t="str">
            <v>Main</v>
          </cell>
          <cell r="C17">
            <v>43729</v>
          </cell>
          <cell r="D17">
            <v>43802</v>
          </cell>
          <cell r="F17">
            <v>74</v>
          </cell>
          <cell r="G17">
            <v>290400</v>
          </cell>
          <cell r="H17">
            <v>279510</v>
          </cell>
        </row>
        <row r="18">
          <cell r="A18" t="str">
            <v>Lucian Freud: The Self-Portraits</v>
          </cell>
          <cell r="B18" t="str">
            <v>Sackler</v>
          </cell>
          <cell r="C18">
            <v>43765</v>
          </cell>
          <cell r="D18">
            <v>43856</v>
          </cell>
          <cell r="F18">
            <v>90</v>
          </cell>
          <cell r="G18">
            <v>290400</v>
          </cell>
          <cell r="H18">
            <v>123420</v>
          </cell>
        </row>
        <row r="19">
          <cell r="A19" t="str">
            <v>Eco-Visionaries: Confronting a planet in a state of emergency</v>
          </cell>
          <cell r="B19" t="str">
            <v>GJW</v>
          </cell>
          <cell r="C19">
            <v>43792</v>
          </cell>
          <cell r="D19">
            <v>43884</v>
          </cell>
          <cell r="F19">
            <v>90</v>
          </cell>
          <cell r="G19">
            <v>48000</v>
          </cell>
          <cell r="H19">
            <v>51000</v>
          </cell>
        </row>
        <row r="20">
          <cell r="A20" t="str">
            <v>Summer Exhibition 2021</v>
          </cell>
          <cell r="B20" t="str">
            <v>Main</v>
          </cell>
          <cell r="C20">
            <v>44461</v>
          </cell>
          <cell r="D20">
            <v>44563</v>
          </cell>
          <cell r="E20" t="str">
            <v>Y</v>
          </cell>
          <cell r="F20">
            <v>86</v>
          </cell>
          <cell r="G20">
            <v>188760</v>
          </cell>
          <cell r="H20">
            <v>195838.50000000003</v>
          </cell>
        </row>
        <row r="21">
          <cell r="A21" t="str">
            <v>Hélène Binet</v>
          </cell>
          <cell r="B21" t="str">
            <v>Sackler</v>
          </cell>
          <cell r="C21">
            <v>44492</v>
          </cell>
          <cell r="D21">
            <v>44584</v>
          </cell>
          <cell r="E21" t="str">
            <v>Y</v>
          </cell>
          <cell r="F21">
            <v>77</v>
          </cell>
          <cell r="G21">
            <v>16800</v>
          </cell>
          <cell r="H21">
            <v>16485</v>
          </cell>
        </row>
        <row r="22">
          <cell r="A22" t="str">
            <v>Late Constable</v>
          </cell>
          <cell r="B22" t="str">
            <v>GJW</v>
          </cell>
          <cell r="C22">
            <v>44499</v>
          </cell>
          <cell r="D22">
            <v>44605</v>
          </cell>
          <cell r="E22" t="str">
            <v>Y</v>
          </cell>
          <cell r="F22">
            <v>89</v>
          </cell>
          <cell r="G22">
            <v>215928</v>
          </cell>
          <cell r="H22">
            <v>91229.58</v>
          </cell>
        </row>
        <row r="23">
          <cell r="A23" t="str">
            <v>Francis Bacon</v>
          </cell>
          <cell r="B23" t="str">
            <v>Main</v>
          </cell>
          <cell r="C23">
            <v>44590</v>
          </cell>
          <cell r="D23">
            <v>44668</v>
          </cell>
          <cell r="E23" t="str">
            <v>N</v>
          </cell>
          <cell r="F23">
            <v>68</v>
          </cell>
          <cell r="G23">
            <v>172608</v>
          </cell>
          <cell r="H23">
            <v>159662.39999999999</v>
          </cell>
        </row>
        <row r="24">
          <cell r="A24" t="str">
            <v>Whistler/Courbet</v>
          </cell>
          <cell r="B24" t="str">
            <v>Sackler</v>
          </cell>
          <cell r="C24">
            <v>44613</v>
          </cell>
          <cell r="D24">
            <v>44702</v>
          </cell>
          <cell r="E24" t="str">
            <v>N</v>
          </cell>
          <cell r="F24">
            <v>77</v>
          </cell>
          <cell r="G24">
            <v>59664</v>
          </cell>
          <cell r="H24">
            <v>58545.299999999996</v>
          </cell>
        </row>
        <row r="25">
          <cell r="A25" t="str">
            <v>Kawanabe Kyosai</v>
          </cell>
          <cell r="B25" t="str">
            <v>GJW</v>
          </cell>
          <cell r="C25">
            <v>44639</v>
          </cell>
          <cell r="D25">
            <v>44731</v>
          </cell>
          <cell r="E25" t="str">
            <v>N</v>
          </cell>
          <cell r="F25">
            <v>80</v>
          </cell>
          <cell r="G25">
            <v>27000</v>
          </cell>
          <cell r="H25">
            <v>27000</v>
          </cell>
        </row>
        <row r="26">
          <cell r="A26" t="str">
            <v>Summer Exhibition 2022</v>
          </cell>
          <cell r="B26" t="str">
            <v>Main</v>
          </cell>
          <cell r="C26">
            <v>44732</v>
          </cell>
          <cell r="D26">
            <v>44794</v>
          </cell>
          <cell r="E26" t="str">
            <v>N</v>
          </cell>
          <cell r="F26">
            <v>54</v>
          </cell>
          <cell r="G26">
            <v>188760</v>
          </cell>
          <cell r="H26">
            <v>158086.5</v>
          </cell>
        </row>
        <row r="27">
          <cell r="A27" t="str">
            <v>Milton Avery</v>
          </cell>
          <cell r="B27" t="str">
            <v>GJW</v>
          </cell>
          <cell r="C27">
            <v>44758</v>
          </cell>
          <cell r="D27">
            <v>44850</v>
          </cell>
          <cell r="E27" t="str">
            <v>N</v>
          </cell>
          <cell r="F27">
            <v>80</v>
          </cell>
          <cell r="G27">
            <v>88188</v>
          </cell>
          <cell r="H27">
            <v>35275.200000000004</v>
          </cell>
        </row>
        <row r="28">
          <cell r="H28">
            <v>0</v>
          </cell>
        </row>
        <row r="29">
          <cell r="A29" t="str">
            <v>FY2023</v>
          </cell>
          <cell r="C29"/>
          <cell r="D29"/>
          <cell r="G29"/>
          <cell r="H29"/>
        </row>
        <row r="30">
          <cell r="A30" t="str">
            <v>William Kentridge</v>
          </cell>
          <cell r="B30" t="str">
            <v>Main</v>
          </cell>
          <cell r="C30"/>
          <cell r="D30"/>
          <cell r="F30">
            <v>68</v>
          </cell>
          <cell r="G30">
            <v>106222.95652173912</v>
          </cell>
          <cell r="H30">
            <v>98256.234782608692</v>
          </cell>
        </row>
        <row r="31">
          <cell r="A31" t="str">
            <v>Making Modernism</v>
          </cell>
          <cell r="B31" t="str">
            <v>GJW</v>
          </cell>
          <cell r="F31">
            <v>77</v>
          </cell>
          <cell r="G31">
            <v>243506.08695652176</v>
          </cell>
          <cell r="H31">
            <v>95576.139130434793</v>
          </cell>
        </row>
        <row r="32">
          <cell r="A32" t="str">
            <v>Spain and the Hispanic World</v>
          </cell>
          <cell r="B32" t="str">
            <v>Main</v>
          </cell>
          <cell r="C32"/>
          <cell r="D32"/>
          <cell r="F32">
            <v>68</v>
          </cell>
          <cell r="G32">
            <v>154669.5652173913</v>
          </cell>
          <cell r="H32">
            <v>143069.34782608695</v>
          </cell>
        </row>
        <row r="33">
          <cell r="A33" t="str">
            <v>Souls Grown Deep</v>
          </cell>
          <cell r="B33" t="str">
            <v>GJW</v>
          </cell>
          <cell r="F33">
            <v>90</v>
          </cell>
          <cell r="G33">
            <v>30576.000000000007</v>
          </cell>
          <cell r="H33">
            <v>32487.000000000007</v>
          </cell>
        </row>
        <row r="34">
          <cell r="A34" t="str">
            <v>Summer Exhibition 2023</v>
          </cell>
          <cell r="B34" t="str">
            <v>Main</v>
          </cell>
          <cell r="C34"/>
          <cell r="D34"/>
          <cell r="F34">
            <v>60</v>
          </cell>
          <cell r="G34">
            <v>188760</v>
          </cell>
          <cell r="H34">
            <v>165165</v>
          </cell>
        </row>
        <row r="35">
          <cell r="A35" t="str">
            <v>Herzog de Meuron</v>
          </cell>
          <cell r="B35" t="str">
            <v>GJW</v>
          </cell>
          <cell r="F35">
            <v>105</v>
          </cell>
          <cell r="G35">
            <v>18939.130434782608</v>
          </cell>
          <cell r="H35">
            <v>21898.369565217392</v>
          </cell>
        </row>
        <row r="36">
          <cell r="A36" t="str">
            <v>FY2024</v>
          </cell>
          <cell r="C36"/>
          <cell r="D36"/>
          <cell r="G36">
            <v>0</v>
          </cell>
          <cell r="H36">
            <v>0</v>
          </cell>
        </row>
        <row r="37">
          <cell r="A37" t="str">
            <v>Marina Abramovic</v>
          </cell>
          <cell r="B37" t="str">
            <v>Main</v>
          </cell>
          <cell r="F37">
            <v>104</v>
          </cell>
          <cell r="G37">
            <v>148464</v>
          </cell>
          <cell r="H37">
            <v>170733.59999999998</v>
          </cell>
        </row>
        <row r="38">
          <cell r="A38" t="str">
            <v>Impressionists on Paper</v>
          </cell>
          <cell r="B38" t="str">
            <v>GJW</v>
          </cell>
          <cell r="F38">
            <v>91</v>
          </cell>
          <cell r="G38">
            <v>442963.19999999995</v>
          </cell>
          <cell r="H38">
            <v>189366.76800000001</v>
          </cell>
        </row>
        <row r="39">
          <cell r="A39" t="str">
            <v>Entangled Pasts</v>
          </cell>
          <cell r="B39" t="str">
            <v>Main</v>
          </cell>
          <cell r="C39">
            <v>45354</v>
          </cell>
          <cell r="D39">
            <v>45410</v>
          </cell>
          <cell r="F39">
            <v>74</v>
          </cell>
          <cell r="G39">
            <v>167786.66666666669</v>
          </cell>
          <cell r="H39">
            <v>161494.66666666669</v>
          </cell>
        </row>
        <row r="40">
          <cell r="A40" t="str">
            <v>Kauffman</v>
          </cell>
          <cell r="B40" t="str">
            <v>Sackler</v>
          </cell>
          <cell r="C40">
            <v>45352</v>
          </cell>
          <cell r="D40">
            <v>45473</v>
          </cell>
          <cell r="F40">
            <v>105</v>
          </cell>
          <cell r="G40">
            <v>41695.326315789476</v>
          </cell>
          <cell r="H40">
            <v>48210.221052631583</v>
          </cell>
        </row>
        <row r="41">
          <cell r="A41" t="str">
            <v>SE2024</v>
          </cell>
          <cell r="B41" t="str">
            <v>Main</v>
          </cell>
          <cell r="H41"/>
        </row>
        <row r="42">
          <cell r="A42" t="str">
            <v>Eye of the Storm</v>
          </cell>
          <cell r="B42" t="str">
            <v>GJW</v>
          </cell>
          <cell r="H42"/>
        </row>
        <row r="43">
          <cell r="A43" t="str">
            <v>FY2025</v>
          </cell>
          <cell r="C43"/>
          <cell r="D43"/>
          <cell r="G43"/>
          <cell r="H43"/>
        </row>
        <row r="44">
          <cell r="A44" t="str">
            <v>Michael Craig-Martin</v>
          </cell>
          <cell r="B44" t="str">
            <v>Main</v>
          </cell>
          <cell r="C44">
            <v>45556</v>
          </cell>
          <cell r="D44">
            <v>45636</v>
          </cell>
          <cell r="F44">
            <v>69</v>
          </cell>
          <cell r="G44">
            <v>201297.22689075631</v>
          </cell>
          <cell r="H44">
            <v>104976.50382352941</v>
          </cell>
        </row>
        <row r="45">
          <cell r="A45" t="str">
            <v>Florence c. 1504</v>
          </cell>
          <cell r="B45" t="str">
            <v>GJW</v>
          </cell>
          <cell r="C45">
            <v>45605</v>
          </cell>
          <cell r="D45">
            <v>45704</v>
          </cell>
          <cell r="F45">
            <v>86</v>
          </cell>
          <cell r="G45">
            <v>900402.76691729331</v>
          </cell>
          <cell r="H45">
            <v>186833.57413533839</v>
          </cell>
        </row>
        <row r="46">
          <cell r="A46" t="str">
            <v>Brazilian Modernism</v>
          </cell>
          <cell r="B46" t="str">
            <v>Main</v>
          </cell>
          <cell r="C46">
            <v>45685</v>
          </cell>
          <cell r="D46">
            <v>45768</v>
          </cell>
          <cell r="F46">
            <v>72</v>
          </cell>
          <cell r="G46">
            <v>143616</v>
          </cell>
          <cell r="H46">
            <v>136435.19999999998</v>
          </cell>
        </row>
        <row r="47">
          <cell r="A47" t="str">
            <v>Victor Hugo</v>
          </cell>
          <cell r="B47" t="str">
            <v>Sackler</v>
          </cell>
          <cell r="C47">
            <v>45737</v>
          </cell>
          <cell r="D47">
            <v>45837</v>
          </cell>
          <cell r="F47">
            <v>87</v>
          </cell>
          <cell r="G47">
            <v>233357.14285714287</v>
          </cell>
          <cell r="H47">
            <v>58455.964285714297</v>
          </cell>
        </row>
        <row r="48">
          <cell r="A48" t="str">
            <v>Summer Exhibition 2025</v>
          </cell>
          <cell r="B48" t="str">
            <v>Main</v>
          </cell>
          <cell r="C48">
            <v>45825</v>
          </cell>
          <cell r="D48">
            <v>45886</v>
          </cell>
          <cell r="F48">
            <v>54</v>
          </cell>
          <cell r="G48">
            <v>188760</v>
          </cell>
          <cell r="H48">
            <v>158086.5</v>
          </cell>
        </row>
        <row r="49">
          <cell r="A49" t="str">
            <v>Kiefer/Van Gogh</v>
          </cell>
          <cell r="B49" t="str">
            <v>GJW</v>
          </cell>
          <cell r="C49">
            <v>45836</v>
          </cell>
          <cell r="D49">
            <v>45956</v>
          </cell>
          <cell r="F49">
            <v>104</v>
          </cell>
          <cell r="G49">
            <v>509237.14285714284</v>
          </cell>
          <cell r="H49">
            <v>187399.26857142861</v>
          </cell>
        </row>
        <row r="50">
          <cell r="A50" t="str">
            <v>FY2026</v>
          </cell>
          <cell r="C50"/>
          <cell r="D50"/>
          <cell r="G50"/>
          <cell r="H50"/>
        </row>
        <row r="51">
          <cell r="A51" t="str">
            <v>Kerry James Marshall</v>
          </cell>
          <cell r="B51" t="str">
            <v>Main</v>
          </cell>
          <cell r="C51">
            <v>45920</v>
          </cell>
          <cell r="D51">
            <v>46054</v>
          </cell>
          <cell r="F51">
            <v>116</v>
          </cell>
          <cell r="G51">
            <v>82445.268292682915</v>
          </cell>
          <cell r="H51">
            <v>121194.54439024389</v>
          </cell>
        </row>
        <row r="52">
          <cell r="A52" t="str">
            <v>TBC</v>
          </cell>
          <cell r="B52" t="str">
            <v>Sackler</v>
          </cell>
        </row>
        <row r="53">
          <cell r="A53" t="str">
            <v>Castles</v>
          </cell>
          <cell r="B53" t="str">
            <v>Main</v>
          </cell>
          <cell r="C53">
            <v>46046</v>
          </cell>
          <cell r="D53">
            <v>46124</v>
          </cell>
          <cell r="F53">
            <v>68</v>
          </cell>
          <cell r="G53">
            <v>49580.487804878052</v>
          </cell>
          <cell r="H53">
            <v>45861.951219512201</v>
          </cell>
        </row>
        <row r="54">
          <cell r="A54" t="str">
            <v>Michaelina Wautier</v>
          </cell>
          <cell r="B54" t="str">
            <v>Sackler</v>
          </cell>
          <cell r="C54">
            <v>46080</v>
          </cell>
          <cell r="D54">
            <v>46194</v>
          </cell>
          <cell r="F54">
            <v>99</v>
          </cell>
          <cell r="G54">
            <v>91054.959349593497</v>
          </cell>
          <cell r="H54">
            <v>81494.188617886175</v>
          </cell>
        </row>
        <row r="55">
          <cell r="A55" t="str">
            <v>Summer Exhibition 2026</v>
          </cell>
          <cell r="B55" t="str">
            <v>Main</v>
          </cell>
          <cell r="C55">
            <v>46161</v>
          </cell>
          <cell r="D55">
            <v>46250</v>
          </cell>
          <cell r="F55">
            <v>78</v>
          </cell>
          <cell r="G55">
            <v>188760</v>
          </cell>
          <cell r="H55">
            <v>186400.5</v>
          </cell>
        </row>
        <row r="56">
          <cell r="A56" t="str">
            <v>Richard Dadd</v>
          </cell>
          <cell r="B56" t="str">
            <v>Sackler</v>
          </cell>
          <cell r="C56">
            <v>46227</v>
          </cell>
          <cell r="D56">
            <v>46320</v>
          </cell>
          <cell r="F56">
            <v>81</v>
          </cell>
          <cell r="G56">
            <v>260779.19999999998</v>
          </cell>
          <cell r="H56">
            <v>104963.628</v>
          </cell>
        </row>
        <row r="57">
          <cell r="A57" t="str">
            <v>FY2027</v>
          </cell>
          <cell r="C57"/>
          <cell r="D57"/>
          <cell r="G57"/>
          <cell r="H57"/>
        </row>
        <row r="58">
          <cell r="A58" t="str">
            <v>Painting Paradise</v>
          </cell>
          <cell r="B58" t="str">
            <v>Main</v>
          </cell>
          <cell r="C58">
            <v>46298</v>
          </cell>
          <cell r="D58">
            <v>46418</v>
          </cell>
          <cell r="F58">
            <v>104</v>
          </cell>
          <cell r="G58">
            <v>801504</v>
          </cell>
          <cell r="H58">
            <v>553037.76</v>
          </cell>
        </row>
        <row r="59">
          <cell r="A59" t="str">
            <v xml:space="preserve">Guggenheim Jeune  </v>
          </cell>
          <cell r="B59" t="str">
            <v>GJW</v>
          </cell>
          <cell r="C59">
            <v>46347</v>
          </cell>
          <cell r="D59">
            <v>46460</v>
          </cell>
          <cell r="F59">
            <v>98</v>
          </cell>
          <cell r="G59">
            <v>472744.18604651163</v>
          </cell>
          <cell r="H59">
            <v>210371.16279069771</v>
          </cell>
        </row>
        <row r="60">
          <cell r="A60" t="str">
            <v>Mongols</v>
          </cell>
          <cell r="B60" t="str">
            <v>Sackler</v>
          </cell>
          <cell r="C60">
            <v>46451</v>
          </cell>
          <cell r="D60">
            <v>46565</v>
          </cell>
          <cell r="F60">
            <v>99</v>
          </cell>
          <cell r="G60">
            <v>192546.64165103188</v>
          </cell>
          <cell r="H60">
            <v>86164.62213883677</v>
          </cell>
        </row>
        <row r="61">
          <cell r="A61" t="str">
            <v>Summer Exhibition 2027</v>
          </cell>
          <cell r="B61" t="str">
            <v>Main</v>
          </cell>
          <cell r="C61">
            <v>46553</v>
          </cell>
          <cell r="D61">
            <v>46614</v>
          </cell>
          <cell r="F61">
            <v>54</v>
          </cell>
          <cell r="H61"/>
        </row>
        <row r="62">
          <cell r="A62" t="str">
            <v>Architecture TBC</v>
          </cell>
          <cell r="B62" t="str">
            <v>GJW</v>
          </cell>
          <cell r="H62"/>
        </row>
        <row r="63">
          <cell r="A63" t="str">
            <v>FY2028</v>
          </cell>
          <cell r="C63"/>
          <cell r="D63"/>
          <cell r="G63"/>
          <cell r="H63"/>
        </row>
        <row r="64">
          <cell r="A64" t="str">
            <v>TBC</v>
          </cell>
          <cell r="H64"/>
        </row>
        <row r="65">
          <cell r="A65" t="str">
            <v>Manet and Music</v>
          </cell>
          <cell r="B65" t="str">
            <v>GJW</v>
          </cell>
          <cell r="C65">
            <v>46711</v>
          </cell>
          <cell r="D65">
            <v>46824</v>
          </cell>
          <cell r="F65">
            <v>98</v>
          </cell>
          <cell r="G65">
            <v>254075.79999999996</v>
          </cell>
          <cell r="H65">
            <v>113063.731</v>
          </cell>
        </row>
        <row r="66">
          <cell r="A66" t="str">
            <v>TBC</v>
          </cell>
          <cell r="H66"/>
        </row>
        <row r="67">
          <cell r="A67" t="str">
            <v>Architecture TBC</v>
          </cell>
          <cell r="H67"/>
        </row>
        <row r="68">
          <cell r="A68" t="str">
            <v>Summer Exhibition 2028</v>
          </cell>
          <cell r="C68">
            <v>46917</v>
          </cell>
          <cell r="D68">
            <v>46985</v>
          </cell>
          <cell r="F68">
            <v>60</v>
          </cell>
          <cell r="H68"/>
        </row>
        <row r="69">
          <cell r="A69" t="str">
            <v>TBC</v>
          </cell>
          <cell r="H69"/>
        </row>
        <row r="70">
          <cell r="A70" t="str">
            <v>FY2029</v>
          </cell>
          <cell r="C70"/>
          <cell r="D70"/>
          <cell r="G70"/>
          <cell r="H70"/>
        </row>
        <row r="71">
          <cell r="A71" t="str">
            <v>TBC</v>
          </cell>
          <cell r="H71"/>
        </row>
        <row r="72">
          <cell r="A72" t="str">
            <v>TBC</v>
          </cell>
          <cell r="H72"/>
        </row>
        <row r="73">
          <cell r="A73" t="str">
            <v>TBC</v>
          </cell>
          <cell r="H73"/>
        </row>
        <row r="74">
          <cell r="A74" t="str">
            <v>TBC</v>
          </cell>
          <cell r="H74"/>
        </row>
        <row r="75">
          <cell r="A75" t="str">
            <v>Summer Exhibition 2029</v>
          </cell>
          <cell r="B75" t="str">
            <v>Main</v>
          </cell>
          <cell r="C75">
            <v>47281</v>
          </cell>
          <cell r="D75">
            <v>47349</v>
          </cell>
          <cell r="F75">
            <v>60</v>
          </cell>
          <cell r="H75"/>
        </row>
        <row r="76">
          <cell r="C76"/>
          <cell r="D76"/>
          <cell r="G76"/>
          <cell r="H76"/>
        </row>
        <row r="77">
          <cell r="A77" t="str">
            <v>The Triumph of Drawing</v>
          </cell>
          <cell r="B77" t="str">
            <v>GJW</v>
          </cell>
          <cell r="F77">
            <v>92</v>
          </cell>
          <cell r="G77">
            <v>553142.85714285704</v>
          </cell>
          <cell r="H77">
            <v>190281.14285714284</v>
          </cell>
        </row>
        <row r="78">
          <cell r="A78" t="str">
            <v>Angelica Kauffman</v>
          </cell>
          <cell r="B78" t="str">
            <v>Sackler</v>
          </cell>
          <cell r="F78">
            <v>105</v>
          </cell>
          <cell r="G78">
            <v>40119.780047132765</v>
          </cell>
          <cell r="H78">
            <v>46388.49567949726</v>
          </cell>
        </row>
        <row r="79">
          <cell r="A79" t="str">
            <v>Summer Exhibition 2024</v>
          </cell>
          <cell r="B79" t="str">
            <v>Main</v>
          </cell>
          <cell r="F79">
            <v>98</v>
          </cell>
          <cell r="G79">
            <v>188760</v>
          </cell>
          <cell r="H79">
            <v>209995.5</v>
          </cell>
        </row>
        <row r="80">
          <cell r="A80" t="str">
            <v>Latin America</v>
          </cell>
          <cell r="B80" t="str">
            <v>Main</v>
          </cell>
          <cell r="F80">
            <v>79</v>
          </cell>
          <cell r="G80">
            <v>151248</v>
          </cell>
          <cell r="H80">
            <v>150302.70000000001</v>
          </cell>
        </row>
        <row r="81">
          <cell r="A81" t="str">
            <v>Virgil Abloh</v>
          </cell>
          <cell r="B81" t="str">
            <v>Main</v>
          </cell>
          <cell r="F81">
            <v>90</v>
          </cell>
          <cell r="G81">
            <v>435600</v>
          </cell>
          <cell r="H81">
            <v>370260</v>
          </cell>
        </row>
        <row r="82">
          <cell r="A82" t="str">
            <v>TBC</v>
          </cell>
          <cell r="B82" t="str">
            <v>Main</v>
          </cell>
          <cell r="F82">
            <v>90</v>
          </cell>
          <cell r="G82">
            <v>0</v>
          </cell>
          <cell r="H82">
            <v>0</v>
          </cell>
        </row>
        <row r="83">
          <cell r="A83" t="str">
            <v>TBC</v>
          </cell>
          <cell r="B83" t="str">
            <v>Sackler</v>
          </cell>
          <cell r="F83">
            <v>90</v>
          </cell>
          <cell r="G83">
            <v>0</v>
          </cell>
          <cell r="H83">
            <v>0</v>
          </cell>
        </row>
        <row r="84">
          <cell r="A84" t="str">
            <v>TBC</v>
          </cell>
          <cell r="B84" t="str">
            <v>GJW</v>
          </cell>
          <cell r="F84">
            <v>90</v>
          </cell>
          <cell r="G84">
            <v>0</v>
          </cell>
          <cell r="H84">
            <v>0</v>
          </cell>
        </row>
        <row r="85">
          <cell r="A85" t="str">
            <v>FY2027</v>
          </cell>
          <cell r="H85"/>
        </row>
        <row r="86">
          <cell r="A86" t="str">
            <v>Entangled Pasts</v>
          </cell>
          <cell r="B86" t="str">
            <v>Main</v>
          </cell>
          <cell r="F86">
            <v>87</v>
          </cell>
          <cell r="G86">
            <v>161494.66666666666</v>
          </cell>
          <cell r="H86">
            <v>168560.05833333332</v>
          </cell>
        </row>
        <row r="87">
          <cell r="A87" t="str">
            <v>Self portraits</v>
          </cell>
          <cell r="F87">
            <v>106</v>
          </cell>
          <cell r="G87">
            <v>434000</v>
          </cell>
          <cell r="H87">
            <v>403620.00000000006</v>
          </cell>
        </row>
        <row r="88">
          <cell r="A88" t="str">
            <v>Egyptian Gods</v>
          </cell>
          <cell r="F88">
            <v>90</v>
          </cell>
          <cell r="G88">
            <v>573942.85714285716</v>
          </cell>
          <cell r="H88">
            <v>121962.85714285714</v>
          </cell>
        </row>
        <row r="89">
          <cell r="A89" t="str">
            <v>Grayson Perry</v>
          </cell>
          <cell r="B89" t="str">
            <v>Main</v>
          </cell>
          <cell r="C89"/>
          <cell r="D89"/>
          <cell r="F89">
            <v>90</v>
          </cell>
          <cell r="G89">
            <v>726000</v>
          </cell>
          <cell r="H89">
            <v>246840</v>
          </cell>
        </row>
        <row r="90">
          <cell r="A90" t="str">
            <v>Michael Craig-Martin Sensation reunion</v>
          </cell>
          <cell r="B90" t="str">
            <v>Main</v>
          </cell>
          <cell r="C90"/>
          <cell r="D90"/>
          <cell r="F90">
            <v>90</v>
          </cell>
          <cell r="G90">
            <v>317574.47619047621</v>
          </cell>
          <cell r="H90">
            <v>107975.32190476194</v>
          </cell>
        </row>
        <row r="91">
          <cell r="A91" t="str">
            <v>Modernism in Ukraine</v>
          </cell>
          <cell r="B91" t="str">
            <v>GJW</v>
          </cell>
          <cell r="C91"/>
          <cell r="D91"/>
          <cell r="F91">
            <v>90</v>
          </cell>
          <cell r="G91">
            <v>193600</v>
          </cell>
          <cell r="H91">
            <v>65824</v>
          </cell>
        </row>
        <row r="92">
          <cell r="A92" t="str">
            <v>A room of one's own</v>
          </cell>
          <cell r="B92" t="str">
            <v>Main</v>
          </cell>
          <cell r="C92"/>
          <cell r="D92"/>
          <cell r="F92">
            <v>90</v>
          </cell>
          <cell r="G92">
            <v>427976.09022556385</v>
          </cell>
          <cell r="H92">
            <v>363779.67669172934</v>
          </cell>
        </row>
        <row r="93">
          <cell r="A93" t="str">
            <v>Victor Hugo: Drawings</v>
          </cell>
          <cell r="B93" t="str">
            <v>Sackler</v>
          </cell>
          <cell r="F93">
            <v>87</v>
          </cell>
          <cell r="G93">
            <v>256224</v>
          </cell>
          <cell r="H93">
            <v>53486.76</v>
          </cell>
        </row>
        <row r="94">
          <cell r="A94" t="str">
            <v xml:space="preserve">Mrinalini Mukherjee’s </v>
          </cell>
          <cell r="B94" t="str">
            <v>Sackler</v>
          </cell>
          <cell r="F94">
            <v>81</v>
          </cell>
          <cell r="G94">
            <v>113265.59999999999</v>
          </cell>
          <cell r="H94">
            <v>45589.404000000002</v>
          </cell>
        </row>
        <row r="95">
          <cell r="A95" t="str">
            <v>Te Fenua Ènata / Late Gauguin</v>
          </cell>
          <cell r="B95" t="str">
            <v>GJW</v>
          </cell>
          <cell r="C95"/>
          <cell r="D95"/>
          <cell r="F95">
            <v>90</v>
          </cell>
          <cell r="G95">
            <v>182710</v>
          </cell>
          <cell r="H95">
            <v>77651.75</v>
          </cell>
        </row>
      </sheetData>
      <sheetData sheetId="1"/>
      <sheetData sheetId="2"/>
      <sheetData sheetId="3"/>
      <sheetData sheetId="4"/>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E0642-185E-4442-8E6E-75E7522D1A4B}">
  <dimension ref="A1:Y54"/>
  <sheetViews>
    <sheetView tabSelected="1" topLeftCell="A8" workbookViewId="0">
      <pane xSplit="1" topLeftCell="Q1" activePane="topRight" state="frozen"/>
      <selection pane="topRight" activeCell="X50" sqref="X50"/>
    </sheetView>
  </sheetViews>
  <sheetFormatPr baseColWidth="10" defaultColWidth="25" defaultRowHeight="14.25" customHeight="1" x14ac:dyDescent="0.2"/>
  <cols>
    <col min="5" max="5" width="26.83203125" style="1" bestFit="1" customWidth="1"/>
    <col min="6" max="6" width="27.6640625" style="1" bestFit="1" customWidth="1"/>
  </cols>
  <sheetData>
    <row r="1" spans="1:25" ht="13" customHeight="1" x14ac:dyDescent="0.2">
      <c r="A1" t="s">
        <v>0</v>
      </c>
      <c r="B1" t="s">
        <v>1</v>
      </c>
      <c r="C1" t="s">
        <v>2</v>
      </c>
      <c r="D1" t="s">
        <v>3</v>
      </c>
      <c r="E1" s="1" t="s">
        <v>4</v>
      </c>
      <c r="F1" s="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4.25" customHeight="1" x14ac:dyDescent="0.2">
      <c r="A2" t="s">
        <v>25</v>
      </c>
      <c r="B2" t="s">
        <v>26</v>
      </c>
      <c r="C2" t="s">
        <v>27</v>
      </c>
      <c r="D2" t="s">
        <v>28</v>
      </c>
      <c r="E2" s="1">
        <v>42637</v>
      </c>
      <c r="F2" s="1">
        <v>42737</v>
      </c>
      <c r="G2">
        <v>99</v>
      </c>
      <c r="H2">
        <v>317905</v>
      </c>
      <c r="I2">
        <v>143822</v>
      </c>
      <c r="J2">
        <v>121106</v>
      </c>
      <c r="K2">
        <v>52977</v>
      </c>
      <c r="L2" t="s">
        <v>29</v>
      </c>
      <c r="M2">
        <v>0.1</v>
      </c>
      <c r="N2">
        <v>2900</v>
      </c>
      <c r="O2" t="s">
        <v>30</v>
      </c>
      <c r="P2">
        <v>0.5</v>
      </c>
      <c r="Q2">
        <v>33100</v>
      </c>
      <c r="R2" t="s">
        <v>31</v>
      </c>
      <c r="S2">
        <v>0.4</v>
      </c>
      <c r="T2">
        <v>12100</v>
      </c>
      <c r="U2">
        <f>M2*N2+P2*Q2+S2*T2</f>
        <v>21680</v>
      </c>
      <c r="V2" t="s">
        <v>32</v>
      </c>
      <c r="W2">
        <v>21274</v>
      </c>
      <c r="X2">
        <v>88595525</v>
      </c>
    </row>
    <row r="3" spans="1:25" ht="14.25" customHeight="1" x14ac:dyDescent="0.2">
      <c r="A3" t="s">
        <v>33</v>
      </c>
      <c r="B3" t="s">
        <v>34</v>
      </c>
      <c r="C3" t="s">
        <v>35</v>
      </c>
      <c r="D3" t="s">
        <v>36</v>
      </c>
      <c r="E3" s="1">
        <v>42672</v>
      </c>
      <c r="F3" s="1">
        <v>42764</v>
      </c>
      <c r="G3">
        <v>90</v>
      </c>
      <c r="H3">
        <v>59846</v>
      </c>
      <c r="I3">
        <v>18758</v>
      </c>
      <c r="J3">
        <v>31445</v>
      </c>
      <c r="K3">
        <v>9643</v>
      </c>
      <c r="L3" t="s">
        <v>37</v>
      </c>
      <c r="M3">
        <v>0.5</v>
      </c>
      <c r="N3">
        <v>720</v>
      </c>
      <c r="O3" t="s">
        <v>38</v>
      </c>
      <c r="P3">
        <v>0.5</v>
      </c>
      <c r="Q3">
        <v>1000</v>
      </c>
      <c r="U3">
        <f t="shared" ref="U3:U52" si="0">M3*N3+P3*Q3+S3*T3</f>
        <v>860</v>
      </c>
      <c r="V3" t="s">
        <v>39</v>
      </c>
      <c r="W3">
        <v>6678.818182</v>
      </c>
    </row>
    <row r="4" spans="1:25" ht="23" customHeight="1" x14ac:dyDescent="0.2">
      <c r="A4" t="s">
        <v>40</v>
      </c>
      <c r="B4" t="s">
        <v>41</v>
      </c>
      <c r="C4" t="s">
        <v>42</v>
      </c>
      <c r="D4" t="s">
        <v>28</v>
      </c>
      <c r="E4" s="1">
        <v>42777</v>
      </c>
      <c r="F4" s="1">
        <v>42842</v>
      </c>
      <c r="G4">
        <v>66</v>
      </c>
      <c r="H4">
        <v>209059</v>
      </c>
      <c r="I4">
        <v>91601</v>
      </c>
      <c r="J4">
        <v>95266</v>
      </c>
      <c r="K4">
        <v>22192</v>
      </c>
      <c r="L4" t="s">
        <v>43</v>
      </c>
      <c r="M4">
        <v>0.5</v>
      </c>
      <c r="N4">
        <v>480</v>
      </c>
      <c r="O4" t="s">
        <v>44</v>
      </c>
      <c r="P4">
        <v>0.1</v>
      </c>
      <c r="Q4">
        <v>6600</v>
      </c>
      <c r="R4" t="s">
        <v>45</v>
      </c>
      <c r="S4">
        <v>0.4</v>
      </c>
      <c r="T4">
        <v>22200</v>
      </c>
      <c r="U4">
        <f t="shared" si="0"/>
        <v>9780</v>
      </c>
      <c r="V4" t="s">
        <v>46</v>
      </c>
      <c r="W4">
        <v>8370.2727269999996</v>
      </c>
      <c r="X4" s="5">
        <v>94552315</v>
      </c>
    </row>
    <row r="5" spans="1:25" ht="28" customHeight="1" x14ac:dyDescent="0.2">
      <c r="A5" s="10" t="s">
        <v>47</v>
      </c>
      <c r="B5" t="s">
        <v>48</v>
      </c>
      <c r="C5" t="s">
        <v>49</v>
      </c>
      <c r="D5" t="s">
        <v>36</v>
      </c>
      <c r="E5" s="1">
        <v>42791</v>
      </c>
      <c r="F5" s="1">
        <v>42890</v>
      </c>
      <c r="G5">
        <v>100</v>
      </c>
      <c r="H5">
        <v>176377</v>
      </c>
      <c r="I5">
        <v>77941</v>
      </c>
      <c r="J5">
        <v>84663</v>
      </c>
      <c r="K5">
        <v>13773</v>
      </c>
      <c r="L5" t="s">
        <v>50</v>
      </c>
      <c r="M5">
        <v>0.1</v>
      </c>
      <c r="N5">
        <v>320</v>
      </c>
      <c r="O5" t="s">
        <v>44</v>
      </c>
      <c r="P5">
        <v>0.1</v>
      </c>
      <c r="Q5">
        <v>6600</v>
      </c>
      <c r="R5" t="s">
        <v>51</v>
      </c>
      <c r="S5">
        <v>0.8</v>
      </c>
      <c r="T5">
        <v>33100</v>
      </c>
      <c r="U5">
        <f t="shared" si="0"/>
        <v>27172</v>
      </c>
      <c r="V5" t="s">
        <v>52</v>
      </c>
      <c r="W5">
        <v>5592.4545449999996</v>
      </c>
    </row>
    <row r="6" spans="1:25" ht="12" customHeight="1" x14ac:dyDescent="0.2">
      <c r="A6" s="18" t="s">
        <v>53</v>
      </c>
      <c r="B6" t="s">
        <v>54</v>
      </c>
      <c r="C6" t="s">
        <v>55</v>
      </c>
      <c r="D6" t="s">
        <v>28</v>
      </c>
      <c r="E6" s="1">
        <v>42899</v>
      </c>
      <c r="F6" s="1">
        <v>42967</v>
      </c>
      <c r="G6">
        <v>68</v>
      </c>
      <c r="H6">
        <v>197402</v>
      </c>
      <c r="I6">
        <v>75729</v>
      </c>
      <c r="J6">
        <v>84966</v>
      </c>
      <c r="K6">
        <v>36707</v>
      </c>
      <c r="L6" t="s">
        <v>272</v>
      </c>
      <c r="M6">
        <v>1</v>
      </c>
      <c r="N6">
        <v>21003</v>
      </c>
      <c r="Q6" s="4"/>
      <c r="U6">
        <f>M6*N6+P6*Q6+S6*T6</f>
        <v>21003</v>
      </c>
      <c r="V6" t="s">
        <v>56</v>
      </c>
      <c r="W6">
        <v>1476.090909</v>
      </c>
      <c r="X6" s="5">
        <v>168892053</v>
      </c>
    </row>
    <row r="7" spans="1:25" ht="14.25" customHeight="1" x14ac:dyDescent="0.2">
      <c r="A7" t="s">
        <v>57</v>
      </c>
      <c r="B7" t="s">
        <v>58</v>
      </c>
      <c r="C7" t="s">
        <v>59</v>
      </c>
      <c r="D7" t="s">
        <v>36</v>
      </c>
      <c r="E7" s="1">
        <v>42951</v>
      </c>
      <c r="F7" s="1">
        <v>43051</v>
      </c>
      <c r="G7">
        <v>100</v>
      </c>
      <c r="H7">
        <v>155522</v>
      </c>
      <c r="I7">
        <v>61116</v>
      </c>
      <c r="J7">
        <v>77190</v>
      </c>
      <c r="K7">
        <v>17216</v>
      </c>
      <c r="L7" t="s">
        <v>60</v>
      </c>
      <c r="M7">
        <v>1</v>
      </c>
      <c r="N7">
        <v>22200</v>
      </c>
      <c r="U7">
        <f t="shared" si="0"/>
        <v>22200</v>
      </c>
      <c r="V7" t="s">
        <v>61</v>
      </c>
      <c r="W7">
        <v>57606.272729999997</v>
      </c>
      <c r="X7">
        <v>54356637</v>
      </c>
    </row>
    <row r="8" spans="1:25" ht="14.25" customHeight="1" x14ac:dyDescent="0.2">
      <c r="A8" t="s">
        <v>62</v>
      </c>
      <c r="B8" t="s">
        <v>63</v>
      </c>
      <c r="C8" t="s">
        <v>64</v>
      </c>
      <c r="D8" t="s">
        <v>28</v>
      </c>
      <c r="E8" s="1">
        <v>43001</v>
      </c>
      <c r="F8" s="1">
        <v>43079</v>
      </c>
      <c r="G8">
        <v>79</v>
      </c>
      <c r="H8">
        <v>115556</v>
      </c>
      <c r="I8">
        <v>33439</v>
      </c>
      <c r="J8">
        <v>60580</v>
      </c>
      <c r="K8">
        <v>21537</v>
      </c>
      <c r="L8" t="s">
        <v>65</v>
      </c>
      <c r="M8">
        <v>1</v>
      </c>
      <c r="N8">
        <v>6600</v>
      </c>
      <c r="U8">
        <f t="shared" si="0"/>
        <v>6600</v>
      </c>
      <c r="V8" t="s">
        <v>62</v>
      </c>
      <c r="W8">
        <v>14408.727269999999</v>
      </c>
      <c r="X8" s="5">
        <v>62194249</v>
      </c>
    </row>
    <row r="9" spans="1:25" ht="14.25" customHeight="1" x14ac:dyDescent="0.2">
      <c r="A9" t="s">
        <v>66</v>
      </c>
      <c r="B9" t="s">
        <v>67</v>
      </c>
      <c r="C9" t="s">
        <v>68</v>
      </c>
      <c r="D9" t="s">
        <v>69</v>
      </c>
      <c r="E9" s="1">
        <v>43015</v>
      </c>
      <c r="F9" s="1">
        <v>43103</v>
      </c>
      <c r="G9">
        <v>86</v>
      </c>
      <c r="H9">
        <v>121242</v>
      </c>
      <c r="I9">
        <v>49304</v>
      </c>
      <c r="J9">
        <v>56551</v>
      </c>
      <c r="K9">
        <v>15387</v>
      </c>
      <c r="L9" t="s">
        <v>70</v>
      </c>
      <c r="M9">
        <v>0.5</v>
      </c>
      <c r="N9">
        <v>40500</v>
      </c>
      <c r="O9" t="s">
        <v>71</v>
      </c>
      <c r="P9">
        <v>0.5</v>
      </c>
      <c r="Q9">
        <v>5400</v>
      </c>
      <c r="U9">
        <f t="shared" si="0"/>
        <v>22950</v>
      </c>
      <c r="V9" t="s">
        <v>72</v>
      </c>
      <c r="W9">
        <v>141534.45449999999</v>
      </c>
      <c r="X9" s="5">
        <v>71563744</v>
      </c>
    </row>
    <row r="10" spans="1:25" ht="14.25" customHeight="1" x14ac:dyDescent="0.2">
      <c r="A10" s="10" t="s">
        <v>73</v>
      </c>
      <c r="B10" t="s">
        <v>74</v>
      </c>
      <c r="C10" t="s">
        <v>75</v>
      </c>
      <c r="D10" t="s">
        <v>36</v>
      </c>
      <c r="E10" s="1">
        <v>43080</v>
      </c>
      <c r="F10" s="1">
        <v>43170</v>
      </c>
      <c r="G10">
        <v>88</v>
      </c>
      <c r="H10">
        <v>23708</v>
      </c>
      <c r="I10">
        <v>4976</v>
      </c>
      <c r="J10">
        <v>14242</v>
      </c>
      <c r="K10">
        <v>4490</v>
      </c>
      <c r="L10" t="s">
        <v>76</v>
      </c>
      <c r="M10">
        <v>0.9</v>
      </c>
      <c r="N10">
        <v>1900</v>
      </c>
      <c r="O10" t="s">
        <v>77</v>
      </c>
      <c r="P10">
        <v>0.1</v>
      </c>
      <c r="Q10">
        <v>20328</v>
      </c>
      <c r="U10" s="11">
        <v>1000</v>
      </c>
      <c r="V10" t="s">
        <v>78</v>
      </c>
      <c r="W10">
        <v>32345.545450000001</v>
      </c>
      <c r="Y10">
        <v>25200</v>
      </c>
    </row>
    <row r="11" spans="1:25" ht="12" customHeight="1" x14ac:dyDescent="0.2">
      <c r="A11" t="s">
        <v>79</v>
      </c>
      <c r="B11" t="s">
        <v>80</v>
      </c>
      <c r="C11" t="s">
        <v>81</v>
      </c>
      <c r="D11" t="s">
        <v>28</v>
      </c>
      <c r="E11" s="1">
        <v>43127</v>
      </c>
      <c r="F11" s="1">
        <v>43205</v>
      </c>
      <c r="G11">
        <v>79</v>
      </c>
      <c r="H11">
        <v>256789</v>
      </c>
      <c r="I11">
        <v>124610</v>
      </c>
      <c r="J11">
        <v>111001</v>
      </c>
      <c r="K11">
        <v>21178</v>
      </c>
      <c r="L11" t="s">
        <v>82</v>
      </c>
      <c r="M11">
        <v>0.9</v>
      </c>
      <c r="N11">
        <v>4400</v>
      </c>
      <c r="O11" t="s">
        <v>83</v>
      </c>
      <c r="P11">
        <v>0.1</v>
      </c>
      <c r="Q11">
        <v>5400</v>
      </c>
      <c r="U11" s="11">
        <v>12000</v>
      </c>
      <c r="V11" t="s">
        <v>84</v>
      </c>
      <c r="W11">
        <v>3095.5454549999999</v>
      </c>
      <c r="X11" s="5">
        <v>144079735</v>
      </c>
      <c r="Y11">
        <v>286200</v>
      </c>
    </row>
    <row r="12" spans="1:25" ht="12" customHeight="1" x14ac:dyDescent="0.2">
      <c r="A12" t="s">
        <v>85</v>
      </c>
      <c r="B12" t="s">
        <v>86</v>
      </c>
      <c r="C12" t="s">
        <v>87</v>
      </c>
      <c r="D12" t="s">
        <v>88</v>
      </c>
      <c r="E12" s="1">
        <v>43239</v>
      </c>
      <c r="F12" s="1">
        <v>43324</v>
      </c>
      <c r="G12">
        <v>86</v>
      </c>
      <c r="H12">
        <v>47203</v>
      </c>
      <c r="I12">
        <v>11175</v>
      </c>
      <c r="J12">
        <v>29338</v>
      </c>
      <c r="K12">
        <v>6690</v>
      </c>
      <c r="L12" t="s">
        <v>89</v>
      </c>
      <c r="M12">
        <v>1</v>
      </c>
      <c r="N12">
        <v>1600</v>
      </c>
      <c r="U12">
        <f>M12*N12+P12*Q12+S12*T12</f>
        <v>1600</v>
      </c>
      <c r="V12" t="s">
        <v>90</v>
      </c>
      <c r="W12">
        <v>1571.4545450000001</v>
      </c>
      <c r="X12" s="5">
        <v>53704200</v>
      </c>
      <c r="Y12">
        <v>39840</v>
      </c>
    </row>
    <row r="13" spans="1:25" ht="12" customHeight="1" x14ac:dyDescent="0.2">
      <c r="A13" s="18" t="s">
        <v>91</v>
      </c>
      <c r="B13" t="s">
        <v>92</v>
      </c>
      <c r="C13" t="s">
        <v>93</v>
      </c>
      <c r="D13" t="s">
        <v>94</v>
      </c>
      <c r="E13" s="1">
        <v>43263</v>
      </c>
      <c r="F13" s="1">
        <v>43331</v>
      </c>
      <c r="G13">
        <v>69</v>
      </c>
      <c r="H13">
        <v>296442</v>
      </c>
      <c r="I13">
        <v>141544</v>
      </c>
      <c r="J13">
        <v>109706</v>
      </c>
      <c r="K13">
        <v>45192</v>
      </c>
      <c r="L13" t="s">
        <v>272</v>
      </c>
      <c r="M13">
        <v>1</v>
      </c>
      <c r="N13">
        <v>32022</v>
      </c>
      <c r="U13">
        <f t="shared" si="0"/>
        <v>32022</v>
      </c>
      <c r="V13" t="s">
        <v>56</v>
      </c>
      <c r="W13">
        <v>1476.090909</v>
      </c>
      <c r="X13" s="5">
        <v>137426290</v>
      </c>
      <c r="Y13">
        <v>268200</v>
      </c>
    </row>
    <row r="14" spans="1:25" s="8" customFormat="1" ht="14.25" customHeight="1" x14ac:dyDescent="0.2">
      <c r="A14" t="s">
        <v>95</v>
      </c>
      <c r="B14" s="8" t="s">
        <v>96</v>
      </c>
      <c r="C14" s="8" t="s">
        <v>97</v>
      </c>
      <c r="D14" s="8" t="s">
        <v>98</v>
      </c>
      <c r="E14" s="9">
        <v>43263</v>
      </c>
      <c r="F14" s="9">
        <v>43331</v>
      </c>
      <c r="G14" s="8">
        <v>69</v>
      </c>
      <c r="H14" s="8">
        <v>35654</v>
      </c>
      <c r="I14" s="8">
        <v>10814</v>
      </c>
      <c r="J14" s="8">
        <v>19989</v>
      </c>
      <c r="K14" s="8">
        <v>5152</v>
      </c>
      <c r="U14" s="8">
        <f t="shared" si="0"/>
        <v>0</v>
      </c>
      <c r="Y14" s="8">
        <v>0</v>
      </c>
    </row>
    <row r="15" spans="1:25" ht="14.25" customHeight="1" x14ac:dyDescent="0.2">
      <c r="A15" t="s">
        <v>99</v>
      </c>
      <c r="B15" t="s">
        <v>100</v>
      </c>
      <c r="C15" t="s">
        <v>101</v>
      </c>
      <c r="D15" t="s">
        <v>88</v>
      </c>
      <c r="E15" s="1">
        <v>43358</v>
      </c>
      <c r="F15" s="1">
        <v>43485</v>
      </c>
      <c r="G15">
        <v>126</v>
      </c>
      <c r="H15">
        <v>76706</v>
      </c>
      <c r="I15">
        <v>38375</v>
      </c>
      <c r="J15">
        <v>29125</v>
      </c>
      <c r="K15">
        <v>9250</v>
      </c>
      <c r="L15" t="s">
        <v>102</v>
      </c>
      <c r="M15">
        <v>1</v>
      </c>
      <c r="N15">
        <v>2900</v>
      </c>
      <c r="U15">
        <f t="shared" si="0"/>
        <v>2900</v>
      </c>
      <c r="V15" t="s">
        <v>99</v>
      </c>
      <c r="W15">
        <v>12812.090910000001</v>
      </c>
      <c r="X15" s="7">
        <v>4879344</v>
      </c>
      <c r="Y15">
        <v>89610</v>
      </c>
    </row>
    <row r="16" spans="1:25" ht="14.25" customHeight="1" x14ac:dyDescent="0.2">
      <c r="A16" t="s">
        <v>103</v>
      </c>
      <c r="B16" t="s">
        <v>104</v>
      </c>
      <c r="C16" t="s">
        <v>105</v>
      </c>
      <c r="D16" t="s">
        <v>28</v>
      </c>
      <c r="E16" s="1">
        <v>43372</v>
      </c>
      <c r="F16" s="1">
        <v>43444</v>
      </c>
      <c r="G16">
        <v>73</v>
      </c>
      <c r="H16">
        <v>135555</v>
      </c>
      <c r="I16">
        <v>42413</v>
      </c>
      <c r="J16">
        <v>74971</v>
      </c>
      <c r="K16">
        <v>18177</v>
      </c>
      <c r="L16" t="s">
        <v>106</v>
      </c>
      <c r="M16">
        <v>1</v>
      </c>
      <c r="N16">
        <v>10</v>
      </c>
      <c r="U16" s="11">
        <v>4940</v>
      </c>
      <c r="V16" t="s">
        <v>107</v>
      </c>
      <c r="W16">
        <v>546</v>
      </c>
      <c r="X16" s="7">
        <v>48522211</v>
      </c>
      <c r="Y16">
        <v>113373</v>
      </c>
    </row>
    <row r="17" spans="1:25" ht="14.25" customHeight="1" x14ac:dyDescent="0.2">
      <c r="A17" t="s">
        <v>108</v>
      </c>
      <c r="B17" t="s">
        <v>109</v>
      </c>
      <c r="C17" t="s">
        <v>110</v>
      </c>
      <c r="D17" t="s">
        <v>36</v>
      </c>
      <c r="E17" s="1">
        <v>43408</v>
      </c>
      <c r="F17" s="1">
        <v>43499</v>
      </c>
      <c r="G17">
        <v>89</v>
      </c>
      <c r="H17">
        <v>173722</v>
      </c>
      <c r="I17">
        <v>79388</v>
      </c>
      <c r="J17">
        <v>74283</v>
      </c>
      <c r="K17">
        <v>10057</v>
      </c>
      <c r="L17" t="s">
        <v>111</v>
      </c>
      <c r="M17">
        <v>0.5</v>
      </c>
      <c r="N17">
        <v>6600</v>
      </c>
      <c r="O17" t="s">
        <v>112</v>
      </c>
      <c r="P17">
        <v>0.5</v>
      </c>
      <c r="Q17">
        <v>4840</v>
      </c>
      <c r="U17" s="11">
        <v>14800</v>
      </c>
      <c r="V17" t="s">
        <v>113</v>
      </c>
      <c r="W17">
        <v>65051.818180000002</v>
      </c>
      <c r="X17" s="5">
        <v>58700719</v>
      </c>
      <c r="Y17">
        <v>150072</v>
      </c>
    </row>
    <row r="18" spans="1:25" s="8" customFormat="1" ht="14.25" customHeight="1" x14ac:dyDescent="0.2">
      <c r="A18" s="8" t="s">
        <v>114</v>
      </c>
      <c r="B18" s="8" t="s">
        <v>115</v>
      </c>
      <c r="C18" s="8" t="s">
        <v>116</v>
      </c>
      <c r="D18" s="8" t="s">
        <v>117</v>
      </c>
      <c r="E18" s="9">
        <v>43477</v>
      </c>
      <c r="F18" s="9">
        <v>43555</v>
      </c>
      <c r="G18" s="8">
        <v>79</v>
      </c>
      <c r="U18" s="8">
        <f t="shared" si="0"/>
        <v>0</v>
      </c>
      <c r="Y18" s="8">
        <v>0</v>
      </c>
    </row>
    <row r="19" spans="1:25" ht="14.25" customHeight="1" x14ac:dyDescent="0.2">
      <c r="A19" t="s">
        <v>118</v>
      </c>
      <c r="D19" t="s">
        <v>28</v>
      </c>
      <c r="E19" s="1">
        <v>43491</v>
      </c>
      <c r="F19" s="1">
        <v>43555</v>
      </c>
      <c r="G19">
        <v>65</v>
      </c>
      <c r="H19">
        <v>85618</v>
      </c>
      <c r="I19">
        <v>33540</v>
      </c>
      <c r="J19">
        <v>39520</v>
      </c>
      <c r="K19">
        <v>12545</v>
      </c>
      <c r="L19" t="s">
        <v>119</v>
      </c>
      <c r="M19">
        <v>0.9</v>
      </c>
      <c r="N19">
        <v>2900</v>
      </c>
      <c r="O19" t="s">
        <v>120</v>
      </c>
      <c r="P19">
        <v>0.1</v>
      </c>
      <c r="Q19">
        <v>40500</v>
      </c>
      <c r="U19" s="11">
        <v>3781</v>
      </c>
      <c r="V19" t="s">
        <v>121</v>
      </c>
      <c r="W19">
        <v>2441.181818</v>
      </c>
      <c r="X19" s="6">
        <v>1640000</v>
      </c>
      <c r="Y19">
        <v>82236.75</v>
      </c>
    </row>
    <row r="20" spans="1:25" ht="14.25" customHeight="1" x14ac:dyDescent="0.2">
      <c r="A20" t="s">
        <v>122</v>
      </c>
      <c r="B20" t="s">
        <v>123</v>
      </c>
      <c r="C20" t="s">
        <v>124</v>
      </c>
      <c r="D20" t="s">
        <v>88</v>
      </c>
      <c r="E20" s="1">
        <v>43519</v>
      </c>
      <c r="F20" s="1">
        <v>43639</v>
      </c>
      <c r="G20">
        <v>121</v>
      </c>
      <c r="H20">
        <v>29462</v>
      </c>
      <c r="I20">
        <v>7737</v>
      </c>
      <c r="J20">
        <v>16898</v>
      </c>
      <c r="K20">
        <v>4827</v>
      </c>
      <c r="L20" t="s">
        <v>125</v>
      </c>
      <c r="M20">
        <v>1</v>
      </c>
      <c r="N20">
        <v>1900</v>
      </c>
      <c r="U20" s="11">
        <v>760</v>
      </c>
      <c r="V20" t="s">
        <v>122</v>
      </c>
      <c r="W20">
        <v>4640.5454550000004</v>
      </c>
      <c r="Y20">
        <v>22914</v>
      </c>
    </row>
    <row r="21" spans="1:25" ht="14.25" customHeight="1" x14ac:dyDescent="0.2">
      <c r="A21" t="s">
        <v>126</v>
      </c>
      <c r="D21" t="s">
        <v>36</v>
      </c>
      <c r="E21" s="1">
        <v>43527</v>
      </c>
      <c r="F21" s="1">
        <v>43618</v>
      </c>
      <c r="G21">
        <v>91</v>
      </c>
      <c r="H21">
        <v>81014</v>
      </c>
      <c r="I21">
        <v>30902</v>
      </c>
      <c r="J21">
        <v>43168</v>
      </c>
      <c r="K21">
        <v>6944</v>
      </c>
      <c r="L21" t="s">
        <v>83</v>
      </c>
      <c r="M21">
        <v>0.9</v>
      </c>
      <c r="N21">
        <v>4400</v>
      </c>
      <c r="O21" t="s">
        <v>127</v>
      </c>
      <c r="P21">
        <v>0.1</v>
      </c>
      <c r="Q21">
        <v>74000</v>
      </c>
      <c r="U21" s="11">
        <v>7217</v>
      </c>
      <c r="V21" t="s">
        <v>128</v>
      </c>
      <c r="W21">
        <v>28439.909090000001</v>
      </c>
      <c r="X21">
        <v>52363850</v>
      </c>
      <c r="Y21">
        <v>74046.42</v>
      </c>
    </row>
    <row r="22" spans="1:25" ht="14.25" customHeight="1" x14ac:dyDescent="0.2">
      <c r="A22" s="18" t="s">
        <v>129</v>
      </c>
      <c r="B22" t="s">
        <v>130</v>
      </c>
      <c r="C22" t="s">
        <v>131</v>
      </c>
      <c r="D22" t="s">
        <v>28</v>
      </c>
      <c r="E22" s="1">
        <v>43621</v>
      </c>
      <c r="F22" s="1">
        <v>43688</v>
      </c>
      <c r="G22">
        <v>64</v>
      </c>
      <c r="H22">
        <v>194537</v>
      </c>
      <c r="I22">
        <v>81417</v>
      </c>
      <c r="J22">
        <v>73737</v>
      </c>
      <c r="K22">
        <v>39383</v>
      </c>
      <c r="L22" t="s">
        <v>272</v>
      </c>
      <c r="M22">
        <v>1</v>
      </c>
      <c r="N22">
        <v>24676</v>
      </c>
      <c r="Q22" s="4"/>
      <c r="U22">
        <f>M22*N22+P22*Q22+S22*T22</f>
        <v>24676</v>
      </c>
      <c r="V22" t="s">
        <v>56</v>
      </c>
      <c r="W22">
        <v>1476.090909</v>
      </c>
      <c r="X22" s="7">
        <v>118394306</v>
      </c>
      <c r="Y22">
        <v>185565.6</v>
      </c>
    </row>
    <row r="23" spans="1:25" ht="14.25" customHeight="1" x14ac:dyDescent="0.2">
      <c r="A23" t="s">
        <v>132</v>
      </c>
      <c r="B23" t="s">
        <v>133</v>
      </c>
      <c r="C23" t="s">
        <v>134</v>
      </c>
      <c r="D23" t="s">
        <v>36</v>
      </c>
      <c r="E23" s="1">
        <v>43646</v>
      </c>
      <c r="F23" s="1">
        <v>43737</v>
      </c>
      <c r="G23">
        <v>91</v>
      </c>
      <c r="H23">
        <v>70045</v>
      </c>
      <c r="I23">
        <v>21811</v>
      </c>
      <c r="J23">
        <v>41642</v>
      </c>
      <c r="K23">
        <v>3592</v>
      </c>
      <c r="L23" t="s">
        <v>135</v>
      </c>
      <c r="M23">
        <v>0.9</v>
      </c>
      <c r="N23">
        <v>320</v>
      </c>
      <c r="O23" t="s">
        <v>44</v>
      </c>
      <c r="P23">
        <v>0.1</v>
      </c>
      <c r="Q23" s="11">
        <v>14800</v>
      </c>
      <c r="U23" s="11">
        <v>2835</v>
      </c>
      <c r="V23" t="s">
        <v>136</v>
      </c>
      <c r="W23">
        <v>4045.909091</v>
      </c>
      <c r="X23" s="7">
        <v>16777151</v>
      </c>
      <c r="Y23">
        <f>VLOOKUP(A23,[1]Sheet1!$A$1:$H$95,8, FALSE)</f>
        <v>72717.75</v>
      </c>
    </row>
    <row r="24" spans="1:25" ht="14.25" customHeight="1" x14ac:dyDescent="0.2">
      <c r="A24" t="s">
        <v>137</v>
      </c>
      <c r="B24" t="s">
        <v>138</v>
      </c>
      <c r="C24" t="s">
        <v>139</v>
      </c>
      <c r="D24" t="s">
        <v>88</v>
      </c>
      <c r="E24" s="1">
        <v>43666</v>
      </c>
      <c r="F24" s="1">
        <v>43765</v>
      </c>
      <c r="G24">
        <v>94</v>
      </c>
      <c r="H24">
        <v>67139</v>
      </c>
      <c r="I24">
        <v>23271</v>
      </c>
      <c r="J24">
        <v>40078</v>
      </c>
      <c r="K24">
        <v>3790</v>
      </c>
      <c r="L24" t="s">
        <v>140</v>
      </c>
      <c r="M24">
        <v>0.9</v>
      </c>
      <c r="N24">
        <v>110</v>
      </c>
      <c r="O24" t="s">
        <v>44</v>
      </c>
      <c r="P24">
        <v>0.1</v>
      </c>
      <c r="Q24" s="11">
        <v>14800</v>
      </c>
      <c r="U24" s="11">
        <v>2836</v>
      </c>
      <c r="V24" t="s">
        <v>137</v>
      </c>
      <c r="W24">
        <v>2346.5454549999999</v>
      </c>
      <c r="X24" s="7">
        <v>40330452</v>
      </c>
      <c r="Y24">
        <f>VLOOKUP(A24,[1]Sheet1!$A$1:$H$95,8, FALSE)</f>
        <v>74019.599999999991</v>
      </c>
    </row>
    <row r="25" spans="1:25" ht="14.25" customHeight="1" x14ac:dyDescent="0.2">
      <c r="A25" t="s">
        <v>141</v>
      </c>
      <c r="B25" t="s">
        <v>142</v>
      </c>
      <c r="C25" t="s">
        <v>143</v>
      </c>
      <c r="D25" t="s">
        <v>28</v>
      </c>
      <c r="E25" s="1">
        <v>43729</v>
      </c>
      <c r="F25" s="1">
        <v>43802</v>
      </c>
      <c r="G25">
        <v>74</v>
      </c>
      <c r="H25">
        <v>269091</v>
      </c>
      <c r="I25">
        <v>130938</v>
      </c>
      <c r="J25">
        <v>115911</v>
      </c>
      <c r="K25">
        <v>22242</v>
      </c>
      <c r="L25" t="s">
        <v>144</v>
      </c>
      <c r="M25">
        <v>1</v>
      </c>
      <c r="N25">
        <v>12100</v>
      </c>
      <c r="U25">
        <f t="shared" si="0"/>
        <v>12100</v>
      </c>
      <c r="V25" t="s">
        <v>141</v>
      </c>
      <c r="W25">
        <v>9198.4545450000005</v>
      </c>
      <c r="X25">
        <v>77701112</v>
      </c>
      <c r="Y25">
        <f>VLOOKUP(A25,[1]Sheet1!$A$1:$H$95,8, FALSE)</f>
        <v>279510</v>
      </c>
    </row>
    <row r="26" spans="1:25" ht="14.25" customHeight="1" x14ac:dyDescent="0.2">
      <c r="A26" t="s">
        <v>145</v>
      </c>
      <c r="B26" t="s">
        <v>146</v>
      </c>
      <c r="C26" t="s">
        <v>147</v>
      </c>
      <c r="D26" t="s">
        <v>36</v>
      </c>
      <c r="E26" s="1">
        <v>43765</v>
      </c>
      <c r="F26" s="1">
        <v>43856</v>
      </c>
      <c r="G26">
        <v>90</v>
      </c>
      <c r="H26">
        <v>117438</v>
      </c>
      <c r="I26">
        <v>58417</v>
      </c>
      <c r="J26">
        <v>49118</v>
      </c>
      <c r="K26">
        <v>9903</v>
      </c>
      <c r="L26" t="s">
        <v>76</v>
      </c>
      <c r="M26">
        <v>1</v>
      </c>
      <c r="N26">
        <v>1900</v>
      </c>
      <c r="U26" s="11">
        <v>12100</v>
      </c>
      <c r="V26" t="s">
        <v>78</v>
      </c>
      <c r="W26">
        <v>32345.545450000001</v>
      </c>
      <c r="X26" s="13">
        <v>96183404</v>
      </c>
      <c r="Y26">
        <f>VLOOKUP(A26,[1]Sheet1!$A$1:$H$95,8, FALSE)</f>
        <v>123420</v>
      </c>
    </row>
    <row r="27" spans="1:25" ht="14.25" customHeight="1" x14ac:dyDescent="0.2">
      <c r="A27" t="s">
        <v>148</v>
      </c>
      <c r="B27" t="s">
        <v>149</v>
      </c>
      <c r="C27" t="s">
        <v>150</v>
      </c>
      <c r="D27" t="s">
        <v>88</v>
      </c>
      <c r="E27" s="1">
        <v>43792</v>
      </c>
      <c r="F27" s="1">
        <v>43884</v>
      </c>
      <c r="G27">
        <v>90</v>
      </c>
      <c r="H27">
        <v>41502</v>
      </c>
      <c r="I27">
        <v>19499</v>
      </c>
      <c r="J27">
        <v>15598</v>
      </c>
      <c r="K27">
        <v>6405</v>
      </c>
      <c r="L27" t="s">
        <v>151</v>
      </c>
      <c r="M27">
        <v>0.5</v>
      </c>
      <c r="N27">
        <v>110</v>
      </c>
      <c r="O27" s="11" t="s">
        <v>152</v>
      </c>
      <c r="P27" s="11">
        <v>1300</v>
      </c>
      <c r="Q27" s="11">
        <v>0.5</v>
      </c>
      <c r="U27" s="11">
        <v>2000</v>
      </c>
      <c r="V27" t="s">
        <v>153</v>
      </c>
      <c r="W27">
        <v>1319.363636</v>
      </c>
      <c r="X27" s="7">
        <v>23846949</v>
      </c>
      <c r="Y27">
        <f>VLOOKUP(A27,[1]Sheet1!$A$1:$H$95,8, FALSE)</f>
        <v>51000</v>
      </c>
    </row>
    <row r="28" spans="1:25" ht="14.25" customHeight="1" x14ac:dyDescent="0.2">
      <c r="A28" s="10" t="s">
        <v>154</v>
      </c>
      <c r="B28" t="s">
        <v>155</v>
      </c>
      <c r="C28" t="s">
        <v>156</v>
      </c>
      <c r="D28" t="s">
        <v>28</v>
      </c>
      <c r="E28" s="1">
        <v>43855</v>
      </c>
      <c r="F28" s="1">
        <v>44045</v>
      </c>
      <c r="G28">
        <v>80</v>
      </c>
      <c r="H28">
        <v>117263</v>
      </c>
      <c r="I28">
        <v>45421</v>
      </c>
      <c r="J28">
        <v>61336</v>
      </c>
      <c r="K28">
        <v>10506</v>
      </c>
      <c r="L28" t="s">
        <v>157</v>
      </c>
      <c r="M28">
        <v>1</v>
      </c>
      <c r="N28">
        <v>49500</v>
      </c>
      <c r="U28">
        <f t="shared" si="0"/>
        <v>49500</v>
      </c>
      <c r="V28" t="s">
        <v>158</v>
      </c>
      <c r="W28">
        <v>286782.63640000002</v>
      </c>
    </row>
    <row r="29" spans="1:25" ht="14.25" customHeight="1" x14ac:dyDescent="0.2">
      <c r="A29" t="s">
        <v>159</v>
      </c>
      <c r="B29" t="s">
        <v>160</v>
      </c>
      <c r="C29" t="s">
        <v>161</v>
      </c>
      <c r="D29" t="s">
        <v>36</v>
      </c>
      <c r="E29" s="1">
        <v>43884</v>
      </c>
      <c r="F29" s="1">
        <v>43976</v>
      </c>
      <c r="G29">
        <v>62</v>
      </c>
      <c r="H29">
        <v>17163</v>
      </c>
      <c r="I29">
        <v>5032</v>
      </c>
      <c r="J29">
        <v>11008</v>
      </c>
      <c r="K29">
        <v>1123</v>
      </c>
      <c r="L29" t="s">
        <v>162</v>
      </c>
      <c r="M29">
        <v>1</v>
      </c>
      <c r="N29">
        <v>1300</v>
      </c>
      <c r="U29">
        <f t="shared" si="0"/>
        <v>1300</v>
      </c>
      <c r="V29" t="s">
        <v>163</v>
      </c>
      <c r="W29">
        <v>1095.818182</v>
      </c>
      <c r="X29" s="5">
        <v>24515058</v>
      </c>
    </row>
    <row r="30" spans="1:25" ht="14.25" customHeight="1" x14ac:dyDescent="0.2">
      <c r="A30" t="s">
        <v>164</v>
      </c>
      <c r="B30" t="s">
        <v>165</v>
      </c>
      <c r="C30" t="s">
        <v>166</v>
      </c>
      <c r="D30" t="s">
        <v>88</v>
      </c>
      <c r="E30" s="1">
        <v>44050</v>
      </c>
      <c r="F30" s="1">
        <v>44122</v>
      </c>
      <c r="G30">
        <v>59</v>
      </c>
      <c r="H30">
        <v>24452</v>
      </c>
      <c r="I30">
        <v>4658</v>
      </c>
      <c r="J30">
        <v>17528</v>
      </c>
      <c r="K30">
        <v>2266</v>
      </c>
      <c r="L30" t="s">
        <v>167</v>
      </c>
      <c r="M30">
        <v>0.9</v>
      </c>
      <c r="N30">
        <v>3600</v>
      </c>
      <c r="O30" t="s">
        <v>168</v>
      </c>
      <c r="P30">
        <v>0.1</v>
      </c>
      <c r="Q30">
        <v>23048</v>
      </c>
      <c r="U30">
        <f t="shared" si="0"/>
        <v>5544.8</v>
      </c>
      <c r="V30" t="s">
        <v>169</v>
      </c>
      <c r="W30">
        <v>47800.272729999997</v>
      </c>
      <c r="X30" s="5">
        <v>16351694</v>
      </c>
    </row>
    <row r="31" spans="1:25" ht="14.25" customHeight="1" x14ac:dyDescent="0.2">
      <c r="A31" s="18" t="s">
        <v>170</v>
      </c>
      <c r="B31" t="s">
        <v>171</v>
      </c>
      <c r="C31" t="s">
        <v>172</v>
      </c>
      <c r="D31" t="s">
        <v>28</v>
      </c>
      <c r="E31" s="1">
        <v>44110</v>
      </c>
      <c r="F31" s="1">
        <v>44199</v>
      </c>
      <c r="G31">
        <v>51</v>
      </c>
      <c r="H31">
        <v>40935</v>
      </c>
      <c r="I31">
        <v>15452</v>
      </c>
      <c r="J31">
        <v>20158</v>
      </c>
      <c r="K31">
        <v>5343</v>
      </c>
      <c r="L31" t="s">
        <v>272</v>
      </c>
      <c r="M31">
        <v>1</v>
      </c>
      <c r="N31">
        <v>11019</v>
      </c>
      <c r="Q31" s="4"/>
      <c r="U31">
        <f t="shared" si="0"/>
        <v>11019</v>
      </c>
      <c r="V31" t="s">
        <v>56</v>
      </c>
      <c r="W31">
        <v>1476.090909</v>
      </c>
      <c r="X31" s="5">
        <v>42407923</v>
      </c>
    </row>
    <row r="32" spans="1:25" s="8" customFormat="1" ht="14.25" customHeight="1" x14ac:dyDescent="0.2">
      <c r="A32" s="8" t="s">
        <v>173</v>
      </c>
      <c r="B32" s="8" t="s">
        <v>174</v>
      </c>
      <c r="C32" s="8" t="s">
        <v>175</v>
      </c>
      <c r="D32" s="8" t="s">
        <v>88</v>
      </c>
      <c r="E32" s="9">
        <v>44334</v>
      </c>
      <c r="F32" s="9">
        <v>44409</v>
      </c>
      <c r="G32" s="8">
        <v>79</v>
      </c>
      <c r="H32" s="8">
        <v>43658</v>
      </c>
      <c r="I32" s="8">
        <v>18791</v>
      </c>
      <c r="J32" s="8">
        <v>20933</v>
      </c>
      <c r="K32" s="8">
        <v>3934</v>
      </c>
      <c r="L32" s="8" t="s">
        <v>176</v>
      </c>
      <c r="M32" s="8">
        <v>0.5</v>
      </c>
      <c r="N32" s="8">
        <v>22200</v>
      </c>
      <c r="O32" s="8" t="s">
        <v>177</v>
      </c>
      <c r="P32" s="8">
        <v>0.5</v>
      </c>
      <c r="Q32" s="8">
        <v>14800</v>
      </c>
      <c r="U32" s="8">
        <f t="shared" si="0"/>
        <v>18500</v>
      </c>
      <c r="V32" s="8" t="s">
        <v>178</v>
      </c>
      <c r="W32" s="8">
        <v>19019.545450000001</v>
      </c>
      <c r="X32" s="22">
        <v>133047967</v>
      </c>
    </row>
    <row r="33" spans="1:25" ht="14.25" customHeight="1" x14ac:dyDescent="0.2">
      <c r="A33" t="s">
        <v>179</v>
      </c>
      <c r="B33" t="s">
        <v>180</v>
      </c>
      <c r="C33" t="s">
        <v>181</v>
      </c>
      <c r="D33" t="s">
        <v>88</v>
      </c>
      <c r="E33" s="1">
        <v>44336</v>
      </c>
      <c r="F33" s="1">
        <v>44465</v>
      </c>
      <c r="G33">
        <v>105</v>
      </c>
      <c r="H33">
        <v>120828</v>
      </c>
      <c r="I33">
        <v>54451</v>
      </c>
      <c r="J33">
        <v>53948</v>
      </c>
      <c r="K33">
        <v>12429</v>
      </c>
      <c r="L33" t="s">
        <v>182</v>
      </c>
      <c r="M33">
        <v>1</v>
      </c>
      <c r="N33">
        <v>33100</v>
      </c>
      <c r="U33">
        <f t="shared" si="0"/>
        <v>33100</v>
      </c>
      <c r="V33" t="s">
        <v>179</v>
      </c>
      <c r="W33">
        <v>40568.545449999998</v>
      </c>
      <c r="X33" s="5">
        <v>184096243</v>
      </c>
    </row>
    <row r="34" spans="1:25" ht="14.25" customHeight="1" x14ac:dyDescent="0.2">
      <c r="A34" t="s">
        <v>183</v>
      </c>
      <c r="B34" t="s">
        <v>184</v>
      </c>
      <c r="C34" t="s">
        <v>185</v>
      </c>
      <c r="D34" t="s">
        <v>36</v>
      </c>
      <c r="E34" s="1">
        <v>44338</v>
      </c>
      <c r="F34" s="1">
        <v>44458</v>
      </c>
      <c r="G34">
        <v>92</v>
      </c>
      <c r="H34">
        <v>30128</v>
      </c>
      <c r="I34">
        <v>9397</v>
      </c>
      <c r="J34">
        <v>17118</v>
      </c>
      <c r="K34">
        <v>3613</v>
      </c>
      <c r="L34" t="s">
        <v>186</v>
      </c>
      <c r="M34">
        <v>1</v>
      </c>
      <c r="N34">
        <v>320</v>
      </c>
      <c r="U34">
        <f t="shared" si="0"/>
        <v>320</v>
      </c>
      <c r="V34" t="s">
        <v>183</v>
      </c>
      <c r="W34">
        <v>36.272727269999997</v>
      </c>
      <c r="X34" s="5">
        <v>21036139</v>
      </c>
    </row>
    <row r="35" spans="1:25" ht="14.25" customHeight="1" x14ac:dyDescent="0.2">
      <c r="A35" s="18" t="s">
        <v>187</v>
      </c>
      <c r="B35" t="s">
        <v>188</v>
      </c>
      <c r="C35" t="s">
        <v>189</v>
      </c>
      <c r="D35" t="s">
        <v>28</v>
      </c>
      <c r="E35" s="1">
        <v>44461</v>
      </c>
      <c r="F35" s="1">
        <v>44563</v>
      </c>
      <c r="G35">
        <v>86</v>
      </c>
      <c r="H35">
        <v>146392</v>
      </c>
      <c r="I35">
        <v>65237</v>
      </c>
      <c r="J35">
        <v>54016</v>
      </c>
      <c r="K35">
        <v>20535</v>
      </c>
      <c r="L35" t="s">
        <v>272</v>
      </c>
      <c r="M35">
        <v>1</v>
      </c>
      <c r="N35">
        <v>15917</v>
      </c>
      <c r="Q35" s="4"/>
      <c r="U35">
        <f t="shared" si="0"/>
        <v>15917</v>
      </c>
      <c r="V35" t="s">
        <v>56</v>
      </c>
      <c r="W35">
        <v>1476.090909</v>
      </c>
      <c r="X35" s="5">
        <v>93869469</v>
      </c>
      <c r="Y35">
        <f>VLOOKUP(A35,[1]Sheet1!$A$1:$H$95,8, FALSE)</f>
        <v>195838.50000000003</v>
      </c>
    </row>
    <row r="36" spans="1:25" ht="14.25" customHeight="1" x14ac:dyDescent="0.2">
      <c r="A36" t="s">
        <v>190</v>
      </c>
      <c r="B36" t="s">
        <v>191</v>
      </c>
      <c r="C36" t="s">
        <v>192</v>
      </c>
      <c r="D36" t="s">
        <v>36</v>
      </c>
      <c r="E36" s="1">
        <v>44492</v>
      </c>
      <c r="F36" s="1">
        <v>44584</v>
      </c>
      <c r="G36">
        <v>77</v>
      </c>
      <c r="H36">
        <v>19131</v>
      </c>
      <c r="I36">
        <v>7172</v>
      </c>
      <c r="J36">
        <v>9385</v>
      </c>
      <c r="K36">
        <v>2575</v>
      </c>
      <c r="L36" t="s">
        <v>193</v>
      </c>
      <c r="M36">
        <v>0.5</v>
      </c>
      <c r="N36">
        <v>260</v>
      </c>
      <c r="O36" t="s">
        <v>194</v>
      </c>
      <c r="P36">
        <v>0.5</v>
      </c>
      <c r="Q36">
        <v>1452</v>
      </c>
      <c r="U36">
        <f t="shared" si="0"/>
        <v>856</v>
      </c>
      <c r="V36" t="s">
        <v>195</v>
      </c>
      <c r="W36">
        <v>455.63636359999998</v>
      </c>
      <c r="X36" s="5">
        <v>23231467</v>
      </c>
    </row>
    <row r="37" spans="1:25" ht="14.25" customHeight="1" x14ac:dyDescent="0.2">
      <c r="A37" t="s">
        <v>196</v>
      </c>
      <c r="B37" t="s">
        <v>197</v>
      </c>
      <c r="C37" t="s">
        <v>198</v>
      </c>
      <c r="D37" t="s">
        <v>88</v>
      </c>
      <c r="E37" s="1">
        <v>44499</v>
      </c>
      <c r="F37" s="1">
        <v>44605</v>
      </c>
      <c r="G37">
        <v>89</v>
      </c>
      <c r="H37">
        <v>60509</v>
      </c>
      <c r="I37">
        <v>20632</v>
      </c>
      <c r="J37">
        <v>34333</v>
      </c>
      <c r="K37">
        <v>5544</v>
      </c>
      <c r="L37" t="s">
        <v>199</v>
      </c>
      <c r="M37">
        <v>1</v>
      </c>
      <c r="N37">
        <v>5400</v>
      </c>
      <c r="U37" s="11">
        <v>8997</v>
      </c>
      <c r="V37" t="s">
        <v>200</v>
      </c>
      <c r="W37">
        <v>22014.272730000001</v>
      </c>
      <c r="X37" s="5">
        <v>91705918</v>
      </c>
      <c r="Y37">
        <f>VLOOKUP(A37,[1]Sheet1!$A$1:$H$95,8, FALSE)</f>
        <v>91229.58</v>
      </c>
    </row>
    <row r="38" spans="1:25" ht="14.25" customHeight="1" x14ac:dyDescent="0.2">
      <c r="A38" t="s">
        <v>201</v>
      </c>
      <c r="B38" t="s">
        <v>202</v>
      </c>
      <c r="C38" t="s">
        <v>203</v>
      </c>
      <c r="D38" t="s">
        <v>28</v>
      </c>
      <c r="E38" s="1">
        <v>44590</v>
      </c>
      <c r="F38" s="1">
        <v>44668</v>
      </c>
      <c r="G38">
        <v>68</v>
      </c>
      <c r="H38">
        <v>145969</v>
      </c>
      <c r="I38">
        <v>80830</v>
      </c>
      <c r="J38">
        <v>48342</v>
      </c>
      <c r="K38">
        <v>16797</v>
      </c>
      <c r="L38" t="s">
        <v>204</v>
      </c>
      <c r="M38">
        <v>1</v>
      </c>
      <c r="N38">
        <v>18100</v>
      </c>
      <c r="U38">
        <f t="shared" si="0"/>
        <v>18100</v>
      </c>
      <c r="V38" t="s">
        <v>205</v>
      </c>
      <c r="W38">
        <v>34313.181819999998</v>
      </c>
      <c r="X38" s="5">
        <v>94507578</v>
      </c>
      <c r="Y38">
        <f>VLOOKUP(A38,[1]Sheet1!$A$1:$H$95,8, FALSE)</f>
        <v>159662.39999999999</v>
      </c>
    </row>
    <row r="39" spans="1:25" ht="14.25" customHeight="1" x14ac:dyDescent="0.2">
      <c r="A39" t="s">
        <v>206</v>
      </c>
      <c r="B39" t="s">
        <v>207</v>
      </c>
      <c r="C39" t="s">
        <v>208</v>
      </c>
      <c r="D39" t="s">
        <v>36</v>
      </c>
      <c r="E39" s="1">
        <v>44613</v>
      </c>
      <c r="F39" s="1">
        <v>44702</v>
      </c>
      <c r="G39">
        <v>77</v>
      </c>
      <c r="H39">
        <v>46001</v>
      </c>
      <c r="I39">
        <v>12837</v>
      </c>
      <c r="J39">
        <v>29295</v>
      </c>
      <c r="K39">
        <v>3869</v>
      </c>
      <c r="L39" t="s">
        <v>209</v>
      </c>
      <c r="M39">
        <v>1</v>
      </c>
      <c r="N39">
        <v>480</v>
      </c>
      <c r="O39" t="s">
        <v>210</v>
      </c>
      <c r="P39">
        <v>0.1</v>
      </c>
      <c r="Q39">
        <v>21000</v>
      </c>
      <c r="U39">
        <f t="shared" si="0"/>
        <v>2580</v>
      </c>
      <c r="V39" t="s">
        <v>211</v>
      </c>
      <c r="W39">
        <v>13656.81818</v>
      </c>
      <c r="X39" s="7">
        <v>39947024</v>
      </c>
    </row>
    <row r="40" spans="1:25" ht="14.25" customHeight="1" x14ac:dyDescent="0.2">
      <c r="A40" t="s">
        <v>212</v>
      </c>
      <c r="B40" t="s">
        <v>213</v>
      </c>
      <c r="C40" t="s">
        <v>214</v>
      </c>
      <c r="D40" t="s">
        <v>88</v>
      </c>
      <c r="E40" s="1">
        <v>44639</v>
      </c>
      <c r="F40" s="1">
        <v>44731</v>
      </c>
      <c r="G40">
        <v>80</v>
      </c>
      <c r="H40">
        <v>41850</v>
      </c>
      <c r="I40">
        <v>14894</v>
      </c>
      <c r="J40">
        <v>21398</v>
      </c>
      <c r="K40">
        <v>5558</v>
      </c>
      <c r="L40" t="s">
        <v>215</v>
      </c>
      <c r="M40">
        <v>1</v>
      </c>
      <c r="N40">
        <v>1125</v>
      </c>
      <c r="U40">
        <f t="shared" si="0"/>
        <v>1125</v>
      </c>
      <c r="V40" t="s">
        <v>216</v>
      </c>
      <c r="W40">
        <v>20661.727269999999</v>
      </c>
      <c r="X40" s="5">
        <v>6838068</v>
      </c>
      <c r="Y40">
        <f>VLOOKUP(A40,[1]Sheet1!$A$1:$H$95,8, FALSE)</f>
        <v>27000</v>
      </c>
    </row>
    <row r="41" spans="1:25" ht="14.25" customHeight="1" x14ac:dyDescent="0.2">
      <c r="A41" s="18" t="s">
        <v>217</v>
      </c>
      <c r="B41" t="s">
        <v>218</v>
      </c>
      <c r="C41" t="s">
        <v>219</v>
      </c>
      <c r="D41" t="s">
        <v>28</v>
      </c>
      <c r="E41" s="1">
        <v>44732</v>
      </c>
      <c r="F41" s="1">
        <v>44794</v>
      </c>
      <c r="G41">
        <v>54</v>
      </c>
      <c r="H41">
        <v>138501</v>
      </c>
      <c r="I41">
        <v>69684</v>
      </c>
      <c r="J41">
        <v>46444</v>
      </c>
      <c r="K41">
        <v>22153</v>
      </c>
      <c r="L41" t="s">
        <v>272</v>
      </c>
      <c r="M41">
        <v>1</v>
      </c>
      <c r="N41">
        <v>23545</v>
      </c>
      <c r="Q41" s="4"/>
      <c r="U41" s="14">
        <f>M41*N41+P41*Q41+S41*T41</f>
        <v>23545</v>
      </c>
      <c r="V41" t="s">
        <v>56</v>
      </c>
      <c r="W41">
        <v>1476.090909</v>
      </c>
      <c r="X41" s="5">
        <v>242960897</v>
      </c>
      <c r="Y41">
        <f>VLOOKUP(A41,[1]Sheet1!$A$1:$H$95,8, FALSE)</f>
        <v>158086.5</v>
      </c>
    </row>
    <row r="42" spans="1:25" ht="14.25" customHeight="1" x14ac:dyDescent="0.2">
      <c r="A42" t="s">
        <v>220</v>
      </c>
      <c r="B42" t="s">
        <v>221</v>
      </c>
      <c r="C42" t="s">
        <v>222</v>
      </c>
      <c r="D42" t="s">
        <v>88</v>
      </c>
      <c r="E42" s="1">
        <v>44758</v>
      </c>
      <c r="F42" s="1">
        <v>44850</v>
      </c>
      <c r="G42">
        <v>80</v>
      </c>
      <c r="H42">
        <v>57509</v>
      </c>
      <c r="I42">
        <v>22984</v>
      </c>
      <c r="J42">
        <v>28837</v>
      </c>
      <c r="K42">
        <v>5688</v>
      </c>
      <c r="L42" t="s">
        <v>223</v>
      </c>
      <c r="M42">
        <v>0.9</v>
      </c>
      <c r="N42">
        <v>210</v>
      </c>
      <c r="O42" s="11" t="s">
        <v>44</v>
      </c>
      <c r="P42" s="11">
        <v>0.1</v>
      </c>
      <c r="Q42" s="11">
        <v>24000</v>
      </c>
      <c r="U42">
        <f>M42*N42+P42*Q42+S42*T42</f>
        <v>2589</v>
      </c>
      <c r="V42" t="s">
        <v>220</v>
      </c>
      <c r="W42">
        <v>2220.4545450000001</v>
      </c>
      <c r="X42" s="7">
        <v>82441236</v>
      </c>
      <c r="Y42">
        <f>VLOOKUP(A42,[1]Sheet1!$A$1:$H$95,8, FALSE)</f>
        <v>35275.200000000004</v>
      </c>
    </row>
    <row r="43" spans="1:25" ht="14.25" customHeight="1" x14ac:dyDescent="0.2">
      <c r="A43" t="s">
        <v>224</v>
      </c>
      <c r="B43" t="s">
        <v>225</v>
      </c>
      <c r="C43" t="s">
        <v>226</v>
      </c>
      <c r="D43" t="s">
        <v>28</v>
      </c>
      <c r="E43" s="1">
        <v>44828</v>
      </c>
      <c r="F43" s="1">
        <v>44906</v>
      </c>
      <c r="G43">
        <v>68</v>
      </c>
      <c r="H43">
        <v>102251</v>
      </c>
      <c r="I43">
        <v>42943</v>
      </c>
      <c r="J43">
        <v>47837</v>
      </c>
      <c r="K43">
        <v>11471</v>
      </c>
      <c r="L43" t="s">
        <v>227</v>
      </c>
      <c r="M43">
        <v>0.9</v>
      </c>
      <c r="N43">
        <v>1300</v>
      </c>
      <c r="O43" t="s">
        <v>228</v>
      </c>
      <c r="P43">
        <v>0.1</v>
      </c>
      <c r="Q43" s="12">
        <v>34790</v>
      </c>
      <c r="U43">
        <f t="shared" si="0"/>
        <v>4649</v>
      </c>
      <c r="V43" t="s">
        <v>224</v>
      </c>
      <c r="W43">
        <v>10384.090910000001</v>
      </c>
      <c r="X43" s="5">
        <v>140888474</v>
      </c>
      <c r="Y43">
        <f>VLOOKUP(A43,[1]Sheet1!$A$1:$H$95,8, FALSE)</f>
        <v>98256.234782608692</v>
      </c>
    </row>
    <row r="44" spans="1:25" ht="14.25" customHeight="1" x14ac:dyDescent="0.2">
      <c r="A44" t="s">
        <v>229</v>
      </c>
      <c r="B44" t="s">
        <v>230</v>
      </c>
      <c r="C44" t="s">
        <v>231</v>
      </c>
      <c r="D44" t="s">
        <v>88</v>
      </c>
      <c r="E44" s="1">
        <v>44878</v>
      </c>
      <c r="F44" s="1">
        <v>44969</v>
      </c>
      <c r="G44">
        <v>77</v>
      </c>
      <c r="H44">
        <v>83367</v>
      </c>
      <c r="I44">
        <v>32763</v>
      </c>
      <c r="J44">
        <v>41836</v>
      </c>
      <c r="K44">
        <v>8768</v>
      </c>
      <c r="L44" t="s">
        <v>44</v>
      </c>
      <c r="M44">
        <v>0.3</v>
      </c>
      <c r="N44">
        <v>14800</v>
      </c>
      <c r="O44" t="s">
        <v>232</v>
      </c>
      <c r="P44">
        <v>0.3</v>
      </c>
      <c r="Q44">
        <v>8417</v>
      </c>
      <c r="R44" t="s">
        <v>233</v>
      </c>
      <c r="S44">
        <v>0.4</v>
      </c>
      <c r="T44">
        <v>1841</v>
      </c>
      <c r="U44" s="11">
        <v>10146</v>
      </c>
      <c r="V44" t="s">
        <v>234</v>
      </c>
      <c r="W44">
        <v>29927.090909999999</v>
      </c>
      <c r="X44" s="5">
        <v>66612324</v>
      </c>
      <c r="Y44">
        <f>VLOOKUP(A44,[1]Sheet1!$A$1:$H$95,8, FALSE)</f>
        <v>95576.139130434793</v>
      </c>
    </row>
    <row r="45" spans="1:25" ht="14.25" customHeight="1" x14ac:dyDescent="0.2">
      <c r="A45" t="s">
        <v>235</v>
      </c>
      <c r="B45" t="s">
        <v>236</v>
      </c>
      <c r="C45" t="s">
        <v>237</v>
      </c>
      <c r="D45" t="s">
        <v>28</v>
      </c>
      <c r="E45" s="1">
        <v>44947</v>
      </c>
      <c r="F45" s="1">
        <v>45026</v>
      </c>
      <c r="G45">
        <v>68</v>
      </c>
      <c r="H45">
        <v>114625</v>
      </c>
      <c r="I45">
        <v>48338</v>
      </c>
      <c r="J45">
        <v>56937</v>
      </c>
      <c r="K45">
        <v>9350</v>
      </c>
      <c r="L45" t="s">
        <v>238</v>
      </c>
      <c r="M45">
        <v>0.9</v>
      </c>
      <c r="N45">
        <v>390</v>
      </c>
      <c r="O45" t="s">
        <v>239</v>
      </c>
      <c r="P45">
        <v>0.1</v>
      </c>
      <c r="Q45">
        <v>4840</v>
      </c>
      <c r="U45" s="11">
        <v>6445</v>
      </c>
      <c r="V45" t="s">
        <v>240</v>
      </c>
      <c r="W45">
        <v>3488.181818</v>
      </c>
      <c r="X45" s="5">
        <v>71839781</v>
      </c>
      <c r="Y45">
        <f>VLOOKUP(A45,[1]Sheet1!$A$1:$H$95,8, FALSE)</f>
        <v>143069.34782608695</v>
      </c>
    </row>
    <row r="46" spans="1:25" ht="14.25" customHeight="1" x14ac:dyDescent="0.2">
      <c r="A46" t="s">
        <v>241</v>
      </c>
      <c r="B46" t="s">
        <v>242</v>
      </c>
      <c r="C46" s="3" t="s">
        <v>243</v>
      </c>
      <c r="D46" t="s">
        <v>88</v>
      </c>
      <c r="E46" s="1">
        <v>45002</v>
      </c>
      <c r="F46" s="1">
        <v>45095</v>
      </c>
      <c r="G46">
        <v>82</v>
      </c>
      <c r="H46">
        <v>38852</v>
      </c>
      <c r="I46">
        <v>13207</v>
      </c>
      <c r="J46">
        <v>21829</v>
      </c>
      <c r="K46">
        <v>3816</v>
      </c>
      <c r="L46" t="s">
        <v>244</v>
      </c>
      <c r="M46">
        <v>1</v>
      </c>
      <c r="N46">
        <v>1274</v>
      </c>
      <c r="U46">
        <f t="shared" si="0"/>
        <v>1274</v>
      </c>
      <c r="X46" s="5">
        <v>66099913</v>
      </c>
      <c r="Y46">
        <f>VLOOKUP(A46,[1]Sheet1!$A$1:$H$95,8, FALSE)</f>
        <v>32487.000000000007</v>
      </c>
    </row>
    <row r="47" spans="1:25" ht="14.25" customHeight="1" x14ac:dyDescent="0.2">
      <c r="A47" s="18" t="s">
        <v>245</v>
      </c>
      <c r="B47" t="s">
        <v>246</v>
      </c>
      <c r="C47" s="3" t="s">
        <v>247</v>
      </c>
      <c r="D47" t="s">
        <v>28</v>
      </c>
      <c r="E47" s="1">
        <v>45090</v>
      </c>
      <c r="F47" s="1">
        <v>45158</v>
      </c>
      <c r="G47">
        <v>60</v>
      </c>
      <c r="H47">
        <v>166897</v>
      </c>
      <c r="I47">
        <v>85677</v>
      </c>
      <c r="J47">
        <v>63160</v>
      </c>
      <c r="K47">
        <v>18060</v>
      </c>
      <c r="L47" t="s">
        <v>272</v>
      </c>
      <c r="M47">
        <v>1</v>
      </c>
      <c r="N47">
        <v>25429</v>
      </c>
      <c r="Q47" s="4"/>
      <c r="U47" s="14">
        <f>M47*N47+P47*Q47+S47*T47</f>
        <v>25429</v>
      </c>
      <c r="X47" s="5">
        <v>152086241</v>
      </c>
      <c r="Y47">
        <f>VLOOKUP(A47,[1]Sheet1!$A$1:$H$95,8, FALSE)</f>
        <v>165165</v>
      </c>
    </row>
    <row r="48" spans="1:25" ht="14.25" customHeight="1" x14ac:dyDescent="0.2">
      <c r="A48" t="s">
        <v>248</v>
      </c>
      <c r="B48" t="s">
        <v>249</v>
      </c>
      <c r="C48" s="3" t="s">
        <v>250</v>
      </c>
      <c r="D48" t="s">
        <v>88</v>
      </c>
      <c r="E48" s="1">
        <v>45121</v>
      </c>
      <c r="F48" s="1">
        <v>45214</v>
      </c>
      <c r="G48">
        <v>81</v>
      </c>
      <c r="H48">
        <v>39543</v>
      </c>
      <c r="I48">
        <v>19397</v>
      </c>
      <c r="J48">
        <v>15629</v>
      </c>
      <c r="K48">
        <v>4519</v>
      </c>
      <c r="L48" t="s">
        <v>251</v>
      </c>
      <c r="M48">
        <v>1</v>
      </c>
      <c r="N48">
        <v>789</v>
      </c>
      <c r="U48">
        <f t="shared" si="0"/>
        <v>789</v>
      </c>
      <c r="X48" s="5">
        <v>47910863</v>
      </c>
      <c r="Y48">
        <f>VLOOKUP(A48,[1]Sheet1!$A$1:$H$95,8, FALSE)</f>
        <v>21898.369565217392</v>
      </c>
    </row>
    <row r="49" spans="1:25" ht="14.25" customHeight="1" x14ac:dyDescent="0.2">
      <c r="A49" t="s">
        <v>252</v>
      </c>
      <c r="B49" t="s">
        <v>253</v>
      </c>
      <c r="C49" s="3" t="s">
        <v>254</v>
      </c>
      <c r="D49" t="s">
        <v>28</v>
      </c>
      <c r="E49" s="1">
        <v>45192</v>
      </c>
      <c r="F49" s="1">
        <v>45292</v>
      </c>
      <c r="G49">
        <v>85</v>
      </c>
      <c r="H49">
        <v>170286</v>
      </c>
      <c r="I49">
        <v>103565</v>
      </c>
      <c r="J49">
        <v>49488</v>
      </c>
      <c r="K49">
        <v>17231</v>
      </c>
      <c r="L49" t="s">
        <v>255</v>
      </c>
      <c r="M49">
        <v>1</v>
      </c>
      <c r="N49">
        <v>6186</v>
      </c>
      <c r="U49">
        <f t="shared" si="0"/>
        <v>6186</v>
      </c>
      <c r="X49" s="7">
        <v>403052577</v>
      </c>
      <c r="Y49">
        <f>VLOOKUP(A49,[1]Sheet1!$A$1:$H$95,8, FALSE)</f>
        <v>170733.59999999998</v>
      </c>
    </row>
    <row r="50" spans="1:25" ht="14.25" customHeight="1" x14ac:dyDescent="0.2">
      <c r="A50" t="s">
        <v>256</v>
      </c>
      <c r="B50" t="s">
        <v>257</v>
      </c>
      <c r="C50" s="3" t="s">
        <v>258</v>
      </c>
      <c r="D50" t="s">
        <v>88</v>
      </c>
      <c r="E50" s="1">
        <v>45255</v>
      </c>
      <c r="F50" s="1">
        <v>45361</v>
      </c>
      <c r="G50">
        <v>92</v>
      </c>
      <c r="H50">
        <v>110654</v>
      </c>
      <c r="I50">
        <v>46388</v>
      </c>
      <c r="J50">
        <v>54037</v>
      </c>
      <c r="K50">
        <v>10229</v>
      </c>
      <c r="L50" t="s">
        <v>168</v>
      </c>
      <c r="M50">
        <v>0.7</v>
      </c>
      <c r="N50">
        <v>23048</v>
      </c>
      <c r="O50" t="s">
        <v>259</v>
      </c>
      <c r="P50">
        <v>0.3</v>
      </c>
      <c r="Q50">
        <v>7744</v>
      </c>
      <c r="U50">
        <f t="shared" si="0"/>
        <v>18456.8</v>
      </c>
      <c r="X50" s="20">
        <v>21036139</v>
      </c>
    </row>
    <row r="51" spans="1:25" ht="14.25" customHeight="1" x14ac:dyDescent="0.2">
      <c r="A51" t="s">
        <v>260</v>
      </c>
      <c r="B51" t="s">
        <v>261</v>
      </c>
      <c r="C51" s="3" t="s">
        <v>262</v>
      </c>
      <c r="D51" t="s">
        <v>28</v>
      </c>
      <c r="E51" s="1">
        <v>45354</v>
      </c>
      <c r="F51" s="1">
        <v>45410</v>
      </c>
      <c r="G51">
        <v>74</v>
      </c>
      <c r="H51">
        <v>81034</v>
      </c>
      <c r="I51">
        <v>34396</v>
      </c>
      <c r="J51">
        <v>34485</v>
      </c>
      <c r="K51">
        <v>10511</v>
      </c>
      <c r="L51" t="s">
        <v>263</v>
      </c>
      <c r="M51">
        <v>0.4</v>
      </c>
      <c r="N51" s="2">
        <f>12100*4/18</f>
        <v>2688.8888888888887</v>
      </c>
      <c r="O51" t="s">
        <v>264</v>
      </c>
      <c r="P51">
        <v>0.4</v>
      </c>
      <c r="Q51" s="2">
        <v>336</v>
      </c>
      <c r="R51" t="s">
        <v>265</v>
      </c>
      <c r="S51">
        <v>0.2</v>
      </c>
      <c r="T51" s="2">
        <f>12100*43/18</f>
        <v>28905.555555555555</v>
      </c>
      <c r="U51">
        <f t="shared" si="0"/>
        <v>6991.0666666666666</v>
      </c>
      <c r="X51" s="5">
        <v>121445753</v>
      </c>
      <c r="Y51">
        <f>VLOOKUP(A51,[1]Sheet1!$A$1:$H$95,8, FALSE)</f>
        <v>161494.66666666669</v>
      </c>
    </row>
    <row r="52" spans="1:25" ht="14.25" customHeight="1" x14ac:dyDescent="0.2">
      <c r="A52" t="s">
        <v>266</v>
      </c>
      <c r="B52" t="s">
        <v>267</v>
      </c>
      <c r="C52" s="3" t="s">
        <v>268</v>
      </c>
      <c r="D52" t="s">
        <v>36</v>
      </c>
      <c r="E52" s="1">
        <v>45352</v>
      </c>
      <c r="F52" s="1">
        <v>45473</v>
      </c>
      <c r="G52">
        <v>105</v>
      </c>
      <c r="H52">
        <v>42239</v>
      </c>
      <c r="I52">
        <v>12657</v>
      </c>
      <c r="J52">
        <v>25435</v>
      </c>
      <c r="K52">
        <v>4147</v>
      </c>
      <c r="L52" t="s">
        <v>269</v>
      </c>
      <c r="M52">
        <v>0.9</v>
      </c>
      <c r="N52">
        <v>425</v>
      </c>
      <c r="O52" t="s">
        <v>270</v>
      </c>
      <c r="P52">
        <v>0.1</v>
      </c>
      <c r="Q52">
        <v>13552</v>
      </c>
      <c r="U52">
        <f t="shared" si="0"/>
        <v>1737.7</v>
      </c>
      <c r="X52" s="5">
        <v>72165130</v>
      </c>
      <c r="Y52">
        <f>VLOOKUP(A52,[1]Sheet1!$A$1:$H$95,8, FALSE)</f>
        <v>48210.221052631583</v>
      </c>
    </row>
    <row r="53" spans="1:25" ht="14.25" customHeight="1" x14ac:dyDescent="0.2">
      <c r="A53" s="18" t="s">
        <v>271</v>
      </c>
      <c r="D53" t="s">
        <v>28</v>
      </c>
      <c r="E53" s="15">
        <v>45461</v>
      </c>
      <c r="F53" s="15">
        <v>45522</v>
      </c>
      <c r="G53" s="16">
        <v>54</v>
      </c>
      <c r="H53" s="17">
        <v>145430</v>
      </c>
      <c r="I53" s="17">
        <v>77345</v>
      </c>
      <c r="J53" s="17">
        <v>52496</v>
      </c>
      <c r="K53" s="17">
        <v>15589</v>
      </c>
      <c r="L53" t="s">
        <v>272</v>
      </c>
      <c r="M53">
        <v>1</v>
      </c>
      <c r="N53" s="17">
        <v>19213</v>
      </c>
      <c r="U53" s="21">
        <v>20538</v>
      </c>
      <c r="X53" s="20">
        <v>152086241</v>
      </c>
      <c r="Y53">
        <v>158086</v>
      </c>
    </row>
    <row r="54" spans="1:25" ht="14.25" customHeight="1" x14ac:dyDescent="0.2">
      <c r="A54" s="16" t="s">
        <v>273</v>
      </c>
      <c r="D54" t="s">
        <v>88</v>
      </c>
      <c r="E54" s="15">
        <v>45471</v>
      </c>
      <c r="F54" s="15">
        <v>45578</v>
      </c>
      <c r="G54" s="16">
        <v>93</v>
      </c>
      <c r="H54" s="17">
        <v>51270</v>
      </c>
      <c r="I54" s="17">
        <v>16858</v>
      </c>
      <c r="J54" s="17">
        <v>29958</v>
      </c>
      <c r="K54" s="17">
        <v>4454</v>
      </c>
      <c r="L54" t="s">
        <v>274</v>
      </c>
      <c r="M54" s="19">
        <v>0.9</v>
      </c>
      <c r="N54">
        <v>4033</v>
      </c>
      <c r="O54" t="s">
        <v>275</v>
      </c>
      <c r="P54">
        <v>0.1</v>
      </c>
      <c r="Q54">
        <v>24200</v>
      </c>
      <c r="U54" s="21">
        <v>2000</v>
      </c>
      <c r="X54" s="20">
        <v>21036139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Xiaoxiao Zeng</cp:lastModifiedBy>
  <cp:revision/>
  <dcterms:created xsi:type="dcterms:W3CDTF">2024-08-01T15:29:02Z</dcterms:created>
  <dcterms:modified xsi:type="dcterms:W3CDTF">2024-12-19T22:06:17Z</dcterms:modified>
  <cp:category/>
  <cp:contentStatus/>
</cp:coreProperties>
</file>