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nipdit.sharepoint.com/sites/Oberon2/Documenti condivisi/General/Documentazione Esterna/Pianificazione/"/>
    </mc:Choice>
  </mc:AlternateContent>
  <xr:revisionPtr revIDLastSave="1833" documentId="11_D5953F75BF59581B65550D0DB4D84A324250E959" xr6:coauthVersionLast="47" xr6:coauthVersionMax="47" xr10:uidLastSave="{DCCB934E-006A-4981-830B-D11358DB5A28}"/>
  <bookViews>
    <workbookView xWindow="-108" yWindow="-108" windowWidth="23256" windowHeight="12576" firstSheet="16" activeTab="16" xr2:uid="{00000000-000D-0000-FFFF-FFFF00000000}"/>
  </bookViews>
  <sheets>
    <sheet name="Budget individuale per Scrum" sheetId="14" r:id="rId1"/>
    <sheet name="Sprint 1" sheetId="4" r:id="rId2"/>
    <sheet name="Budget Sprint 1" sheetId="7" r:id="rId3"/>
    <sheet name="Sprint 2" sheetId="5" r:id="rId4"/>
    <sheet name="Budget Sprint 2" sheetId="9" r:id="rId5"/>
    <sheet name="_56F9DC9755BA473782653E2940F9" sheetId="2" state="veryHidden" r:id="rId6"/>
    <sheet name="Sprint 3" sheetId="6" r:id="rId7"/>
    <sheet name="Budget Sprint 3" sheetId="8" r:id="rId8"/>
    <sheet name="Sprint 4" sheetId="10" r:id="rId9"/>
    <sheet name="Budget Sprint 4" sheetId="11" r:id="rId10"/>
    <sheet name="Sprint 5" sheetId="12" r:id="rId11"/>
    <sheet name="Budget Sprint 5" sheetId="13" r:id="rId12"/>
    <sheet name="Sprint 6" sheetId="15" r:id="rId13"/>
    <sheet name="Budget Sprint 6" sheetId="18" r:id="rId14"/>
    <sheet name="Sprint 7" sheetId="19" r:id="rId15"/>
    <sheet name="Budget Sprint 7" sheetId="20" r:id="rId16"/>
    <sheet name="Sprint 8" sheetId="21" r:id="rId17"/>
    <sheet name="Budget Sprint 8" sheetId="22" r:id="rId18"/>
  </sheets>
  <definedNames>
    <definedName name="_56F9DC9755BA473782653E2940F9FormId">"U5K49vHPKkqbyaPyfukjsZ30Wvim_rBOoxX4Xsz8PltUMkU4NU1NTEJMSUIxNDVIRTk4TU43RjBXTSQlQCN0PWcu"</definedName>
    <definedName name="_56F9DC9755BA473782653E2940F9ResponseSheet">"Form1"</definedName>
    <definedName name="_56F9DC9755BA473782653E2940F9SourceDocId">"{a356d772-01d2-43c8-b700-b779dd245057}"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21" l="1"/>
  <c r="C9" i="21"/>
  <c r="D9" i="21"/>
  <c r="E9" i="21"/>
  <c r="F9" i="21"/>
  <c r="G9" i="21"/>
  <c r="B9" i="21"/>
  <c r="B19" i="21"/>
  <c r="E22" i="21"/>
  <c r="H4" i="22"/>
  <c r="I4" i="22"/>
  <c r="H5" i="22"/>
  <c r="I5" i="22"/>
  <c r="H6" i="22"/>
  <c r="I6" i="22"/>
  <c r="H7" i="22"/>
  <c r="I7" i="22"/>
  <c r="H8" i="22"/>
  <c r="I8" i="22"/>
  <c r="H9" i="22"/>
  <c r="I9" i="22"/>
  <c r="H10" i="22"/>
  <c r="I10" i="22"/>
  <c r="B11" i="22"/>
  <c r="C11" i="22"/>
  <c r="D11" i="22"/>
  <c r="E11" i="22"/>
  <c r="F11" i="22"/>
  <c r="G11" i="22"/>
  <c r="H11" i="22"/>
  <c r="J25" i="19"/>
  <c r="J26" i="19"/>
  <c r="J27" i="19"/>
  <c r="J28" i="19"/>
  <c r="J29" i="19"/>
  <c r="J30" i="19"/>
  <c r="J24" i="19"/>
  <c r="I20" i="21"/>
  <c r="I21" i="21"/>
  <c r="I22" i="21"/>
  <c r="I23" i="21"/>
  <c r="I24" i="21"/>
  <c r="I25" i="21"/>
  <c r="C19" i="21"/>
  <c r="G19" i="21"/>
  <c r="H19" i="21"/>
  <c r="G20" i="21"/>
  <c r="H20" i="21"/>
  <c r="H21" i="21"/>
  <c r="G22" i="21"/>
  <c r="H22" i="21"/>
  <c r="B23" i="21"/>
  <c r="H23" i="21"/>
  <c r="C24" i="21"/>
  <c r="G24" i="21"/>
  <c r="H24" i="21"/>
  <c r="H25" i="21"/>
  <c r="B26" i="21"/>
  <c r="C26" i="21"/>
  <c r="D26" i="21"/>
  <c r="E26" i="21"/>
  <c r="F26" i="21"/>
  <c r="G26" i="21"/>
  <c r="H26" i="21"/>
  <c r="H3" i="21"/>
  <c r="H4" i="21"/>
  <c r="H5" i="21"/>
  <c r="H6" i="21"/>
  <c r="H7" i="21"/>
  <c r="H8" i="21"/>
  <c r="H9" i="21"/>
  <c r="H2" i="21"/>
  <c r="I2" i="21"/>
  <c r="I3" i="21"/>
  <c r="I4" i="21"/>
  <c r="I5" i="21"/>
  <c r="I6" i="21"/>
  <c r="I7" i="21"/>
  <c r="I8" i="21"/>
  <c r="I9" i="21"/>
  <c r="B10" i="21"/>
  <c r="C10" i="21"/>
  <c r="D10" i="21"/>
  <c r="E10" i="21"/>
  <c r="F10" i="21"/>
  <c r="G10" i="21"/>
  <c r="I11" i="20" a="1"/>
  <c r="I11" i="20"/>
  <c r="G11" i="20"/>
  <c r="F11" i="20"/>
  <c r="E11" i="20"/>
  <c r="D11" i="20"/>
  <c r="C11" i="20"/>
  <c r="B11" i="20"/>
  <c r="H10" i="20"/>
  <c r="H9" i="20"/>
  <c r="H8" i="20"/>
  <c r="H7" i="20"/>
  <c r="H6" i="20"/>
  <c r="H5" i="20"/>
  <c r="H4" i="20"/>
  <c r="H11" i="20" s="1"/>
  <c r="I30" i="19"/>
  <c r="H29" i="19"/>
  <c r="H24" i="19"/>
  <c r="C24" i="19"/>
  <c r="D24" i="19"/>
  <c r="H25" i="19"/>
  <c r="I25" i="19"/>
  <c r="I26" i="19"/>
  <c r="F27" i="19"/>
  <c r="H27" i="19"/>
  <c r="I27" i="19"/>
  <c r="C28" i="19"/>
  <c r="D29" i="19"/>
  <c r="I29" i="19"/>
  <c r="D31" i="19"/>
  <c r="E31" i="19"/>
  <c r="F31" i="19"/>
  <c r="G31" i="19"/>
  <c r="H31" i="19"/>
  <c r="G10" i="19"/>
  <c r="F10" i="19"/>
  <c r="E10" i="19"/>
  <c r="C10" i="19"/>
  <c r="B10" i="19"/>
  <c r="G9" i="19"/>
  <c r="F9" i="19"/>
  <c r="E9" i="19"/>
  <c r="D9" i="19"/>
  <c r="C9" i="19"/>
  <c r="B9" i="19"/>
  <c r="I9" i="19" s="1"/>
  <c r="I8" i="19"/>
  <c r="H8" i="19"/>
  <c r="I7" i="19"/>
  <c r="H7" i="19"/>
  <c r="I6" i="19"/>
  <c r="H6" i="19"/>
  <c r="I5" i="19"/>
  <c r="H5" i="19"/>
  <c r="I4" i="19"/>
  <c r="H4" i="19"/>
  <c r="I3" i="19"/>
  <c r="H3" i="19"/>
  <c r="I2" i="19"/>
  <c r="H2" i="19"/>
  <c r="H9" i="19" s="1"/>
  <c r="D10" i="15"/>
  <c r="I5" i="18"/>
  <c r="I6" i="18"/>
  <c r="I7" i="18"/>
  <c r="I8" i="18"/>
  <c r="I9" i="18"/>
  <c r="I10" i="18"/>
  <c r="I26" i="18"/>
  <c r="I4" i="18"/>
  <c r="B24" i="18"/>
  <c r="B27" i="18" s="1"/>
  <c r="G23" i="18"/>
  <c r="I23" i="18" s="1"/>
  <c r="B20" i="18"/>
  <c r="H20" i="18" s="1"/>
  <c r="E23" i="18"/>
  <c r="H23" i="18" s="1"/>
  <c r="F22" i="18"/>
  <c r="H22" i="18" s="1"/>
  <c r="E22" i="18"/>
  <c r="G21" i="18"/>
  <c r="E21" i="18"/>
  <c r="I21" i="18" s="1"/>
  <c r="G20" i="18"/>
  <c r="G27" i="18" s="1"/>
  <c r="C20" i="18"/>
  <c r="C25" i="18"/>
  <c r="I25" i="18" s="1"/>
  <c r="H21" i="18"/>
  <c r="H25" i="18"/>
  <c r="H26" i="18"/>
  <c r="C27" i="18"/>
  <c r="D27" i="18"/>
  <c r="E27" i="18"/>
  <c r="K5" i="18"/>
  <c r="K6" i="18"/>
  <c r="K7" i="18"/>
  <c r="K8" i="18"/>
  <c r="K9" i="18"/>
  <c r="K10" i="18"/>
  <c r="K4" i="18"/>
  <c r="K11" i="18" s="1"/>
  <c r="H4" i="18"/>
  <c r="H5" i="18"/>
  <c r="H6" i="18"/>
  <c r="H7" i="18"/>
  <c r="H8" i="18"/>
  <c r="H9" i="18"/>
  <c r="H10" i="18"/>
  <c r="B11" i="18"/>
  <c r="I11" i="18" s="1"/>
  <c r="C11" i="18"/>
  <c r="D11" i="18"/>
  <c r="E11" i="18"/>
  <c r="F11" i="18"/>
  <c r="G11" i="18"/>
  <c r="H2" i="15"/>
  <c r="I2" i="15"/>
  <c r="H3" i="15"/>
  <c r="I3" i="15"/>
  <c r="H4" i="15"/>
  <c r="I4" i="15"/>
  <c r="H5" i="15"/>
  <c r="I5" i="15"/>
  <c r="H6" i="15"/>
  <c r="I6" i="15"/>
  <c r="H7" i="15"/>
  <c r="I7" i="15"/>
  <c r="H8" i="15"/>
  <c r="I8" i="15"/>
  <c r="B9" i="15"/>
  <c r="C9" i="15"/>
  <c r="D9" i="15"/>
  <c r="E9" i="15"/>
  <c r="F9" i="15"/>
  <c r="G9" i="15"/>
  <c r="H9" i="15"/>
  <c r="I9" i="15"/>
  <c r="B10" i="15"/>
  <c r="C10" i="15"/>
  <c r="E10" i="15"/>
  <c r="F10" i="15"/>
  <c r="G10" i="15"/>
  <c r="G27" i="13"/>
  <c r="F27" i="13"/>
  <c r="E27" i="13"/>
  <c r="D27" i="13"/>
  <c r="C27" i="13"/>
  <c r="B27" i="13"/>
  <c r="H27" i="13" s="1"/>
  <c r="I26" i="13"/>
  <c r="H26" i="13"/>
  <c r="I25" i="13"/>
  <c r="H25" i="13"/>
  <c r="I24" i="13"/>
  <c r="H24" i="13"/>
  <c r="I23" i="13"/>
  <c r="H23" i="13"/>
  <c r="I22" i="13"/>
  <c r="H22" i="13"/>
  <c r="I21" i="13"/>
  <c r="H21" i="13"/>
  <c r="I20" i="13"/>
  <c r="I27" i="13" s="1"/>
  <c r="H20" i="13"/>
  <c r="B11" i="7"/>
  <c r="H10" i="12"/>
  <c r="D10" i="10"/>
  <c r="H10" i="10"/>
  <c r="I5" i="11"/>
  <c r="I6" i="11"/>
  <c r="I7" i="11"/>
  <c r="I8" i="11"/>
  <c r="I9" i="11"/>
  <c r="I10" i="11"/>
  <c r="I4" i="11"/>
  <c r="I5" i="8"/>
  <c r="I6" i="8"/>
  <c r="I7" i="8"/>
  <c r="I8" i="8"/>
  <c r="I9" i="8"/>
  <c r="I10" i="8"/>
  <c r="I4" i="8"/>
  <c r="C10" i="12"/>
  <c r="D10" i="12"/>
  <c r="E10" i="12"/>
  <c r="F10" i="12"/>
  <c r="G10" i="12"/>
  <c r="I2" i="12"/>
  <c r="I3" i="12"/>
  <c r="H4" i="13"/>
  <c r="I4" i="13"/>
  <c r="I5" i="13"/>
  <c r="I6" i="13"/>
  <c r="I7" i="13"/>
  <c r="I8" i="13"/>
  <c r="I9" i="13"/>
  <c r="I10" i="13"/>
  <c r="G11" i="13"/>
  <c r="F11" i="13"/>
  <c r="E11" i="13"/>
  <c r="D11" i="13"/>
  <c r="C11" i="13"/>
  <c r="B11" i="13"/>
  <c r="H11" i="13" s="1"/>
  <c r="H10" i="13"/>
  <c r="H9" i="13"/>
  <c r="H8" i="13"/>
  <c r="H7" i="13"/>
  <c r="H6" i="13"/>
  <c r="H5" i="13"/>
  <c r="I11" i="13"/>
  <c r="B10" i="12"/>
  <c r="G9" i="12"/>
  <c r="F9" i="12"/>
  <c r="E9" i="12"/>
  <c r="D9" i="12"/>
  <c r="C9" i="12"/>
  <c r="B9" i="12"/>
  <c r="I9" i="12" s="1"/>
  <c r="I8" i="12"/>
  <c r="H8" i="12"/>
  <c r="I7" i="12"/>
  <c r="H7" i="12"/>
  <c r="I6" i="12"/>
  <c r="H6" i="12"/>
  <c r="I5" i="12"/>
  <c r="H5" i="12"/>
  <c r="I4" i="12"/>
  <c r="H4" i="12"/>
  <c r="H3" i="12"/>
  <c r="H2" i="12"/>
  <c r="H9" i="12" s="1"/>
  <c r="G11" i="11"/>
  <c r="F11" i="11"/>
  <c r="E11" i="11"/>
  <c r="D11" i="11"/>
  <c r="C11" i="11"/>
  <c r="B11" i="11"/>
  <c r="H11" i="11" s="1"/>
  <c r="H10" i="11"/>
  <c r="H9" i="11"/>
  <c r="H8" i="11"/>
  <c r="H7" i="11"/>
  <c r="H6" i="11"/>
  <c r="H5" i="11"/>
  <c r="I11" i="11"/>
  <c r="H4" i="11"/>
  <c r="H10" i="9"/>
  <c r="C11" i="8"/>
  <c r="D11" i="8"/>
  <c r="E11" i="8"/>
  <c r="F11" i="8"/>
  <c r="G11" i="8"/>
  <c r="H5" i="8"/>
  <c r="H6" i="8"/>
  <c r="H7" i="8"/>
  <c r="H8" i="8"/>
  <c r="H9" i="8"/>
  <c r="H10" i="8"/>
  <c r="H4" i="8"/>
  <c r="I5" i="9"/>
  <c r="I6" i="9"/>
  <c r="I7" i="9"/>
  <c r="I8" i="9"/>
  <c r="I9" i="9"/>
  <c r="I10" i="9"/>
  <c r="I4" i="9"/>
  <c r="C11" i="9"/>
  <c r="D11" i="9"/>
  <c r="E11" i="9"/>
  <c r="F11" i="9"/>
  <c r="G11" i="9"/>
  <c r="B11" i="9"/>
  <c r="I11" i="9" s="1"/>
  <c r="H5" i="9"/>
  <c r="H6" i="9"/>
  <c r="H7" i="9"/>
  <c r="H8" i="9"/>
  <c r="H9" i="9"/>
  <c r="H4" i="9"/>
  <c r="H11" i="9" s="1"/>
  <c r="B9" i="10"/>
  <c r="B10" i="10"/>
  <c r="G10" i="10"/>
  <c r="F10" i="10"/>
  <c r="E10" i="10"/>
  <c r="C10" i="10"/>
  <c r="G9" i="10"/>
  <c r="F9" i="10"/>
  <c r="E9" i="10"/>
  <c r="D9" i="10"/>
  <c r="C9" i="10"/>
  <c r="I9" i="10"/>
  <c r="I8" i="10"/>
  <c r="H8" i="10"/>
  <c r="I7" i="10"/>
  <c r="H7" i="10"/>
  <c r="I6" i="10"/>
  <c r="H6" i="10"/>
  <c r="I5" i="10"/>
  <c r="H5" i="10"/>
  <c r="I4" i="10"/>
  <c r="H4" i="10"/>
  <c r="I3" i="10"/>
  <c r="H3" i="10"/>
  <c r="I2" i="10"/>
  <c r="H2" i="10"/>
  <c r="H9" i="10" s="1"/>
  <c r="C9" i="6"/>
  <c r="D9" i="6"/>
  <c r="E9" i="6"/>
  <c r="F9" i="6"/>
  <c r="G9" i="6"/>
  <c r="B9" i="6"/>
  <c r="H2" i="6"/>
  <c r="H3" i="6"/>
  <c r="H4" i="6"/>
  <c r="H5" i="6"/>
  <c r="H6" i="6"/>
  <c r="H7" i="6"/>
  <c r="H8" i="6"/>
  <c r="I2" i="6"/>
  <c r="M25" i="5"/>
  <c r="L25" i="5"/>
  <c r="K25" i="5"/>
  <c r="J25" i="5"/>
  <c r="I25" i="5"/>
  <c r="H25" i="5"/>
  <c r="N25" i="5" s="1"/>
  <c r="M24" i="5"/>
  <c r="L24" i="5"/>
  <c r="K24" i="5"/>
  <c r="J24" i="5"/>
  <c r="I24" i="5"/>
  <c r="H24" i="5"/>
  <c r="O24" i="5" s="1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N24" i="5" s="1"/>
  <c r="B11" i="8"/>
  <c r="I11" i="8"/>
  <c r="G11" i="7"/>
  <c r="F11" i="7"/>
  <c r="E11" i="7"/>
  <c r="D11" i="7"/>
  <c r="C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I11" i="7" s="1"/>
  <c r="H4" i="7"/>
  <c r="H11" i="7" s="1"/>
  <c r="G10" i="5"/>
  <c r="F10" i="5"/>
  <c r="E10" i="5"/>
  <c r="D10" i="5"/>
  <c r="C10" i="5"/>
  <c r="B10" i="5"/>
  <c r="H10" i="5" s="1"/>
  <c r="I9" i="5"/>
  <c r="I8" i="5"/>
  <c r="I7" i="5"/>
  <c r="I6" i="5"/>
  <c r="I5" i="5"/>
  <c r="I4" i="5"/>
  <c r="I3" i="5"/>
  <c r="I2" i="5"/>
  <c r="H10" i="4"/>
  <c r="G10" i="6"/>
  <c r="F10" i="6"/>
  <c r="E10" i="6"/>
  <c r="D10" i="6"/>
  <c r="C10" i="6"/>
  <c r="B10" i="6"/>
  <c r="H10" i="6" s="1"/>
  <c r="I9" i="6"/>
  <c r="I8" i="6"/>
  <c r="I7" i="6"/>
  <c r="I6" i="6"/>
  <c r="I5" i="6"/>
  <c r="I4" i="6"/>
  <c r="I3" i="6"/>
  <c r="G10" i="4"/>
  <c r="F10" i="4"/>
  <c r="E10" i="4"/>
  <c r="D10" i="4"/>
  <c r="C10" i="4"/>
  <c r="I3" i="4"/>
  <c r="I4" i="4"/>
  <c r="I5" i="4"/>
  <c r="I6" i="4"/>
  <c r="I7" i="4"/>
  <c r="I8" i="4"/>
  <c r="I2" i="4"/>
  <c r="B10" i="4"/>
  <c r="H3" i="4"/>
  <c r="H4" i="4"/>
  <c r="H5" i="4"/>
  <c r="H6" i="4"/>
  <c r="H7" i="4"/>
  <c r="H8" i="4"/>
  <c r="H2" i="4"/>
  <c r="C9" i="4"/>
  <c r="D9" i="4"/>
  <c r="E9" i="4"/>
  <c r="F9" i="4"/>
  <c r="G9" i="4"/>
  <c r="B9" i="4"/>
  <c r="I11" i="22" l="1" a="1"/>
  <c r="I11" i="22" s="1"/>
  <c r="I26" i="21" a="1"/>
  <c r="I26" i="21" s="1"/>
  <c r="H10" i="21"/>
  <c r="I10" i="20"/>
  <c r="I9" i="20"/>
  <c r="I8" i="20"/>
  <c r="I7" i="20"/>
  <c r="I6" i="20"/>
  <c r="I5" i="20"/>
  <c r="I4" i="20"/>
  <c r="C31" i="19"/>
  <c r="J31" i="19" s="1" a="1"/>
  <c r="J31" i="19" s="1"/>
  <c r="I28" i="19"/>
  <c r="D10" i="19"/>
  <c r="I24" i="19"/>
  <c r="I31" i="19" s="1"/>
  <c r="H10" i="19"/>
  <c r="H10" i="15"/>
  <c r="I22" i="18"/>
  <c r="H24" i="18"/>
  <c r="H27" i="18" s="1"/>
  <c r="H11" i="18"/>
  <c r="F27" i="18"/>
  <c r="I27" i="18" s="1"/>
  <c r="I20" i="18"/>
  <c r="I24" i="18"/>
  <c r="H9" i="6"/>
  <c r="I9" i="4"/>
  <c r="H9" i="4"/>
  <c r="H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<sst xmlns="http://schemas.openxmlformats.org/spreadsheetml/2006/main" count="387" uniqueCount="36">
  <si>
    <t>Scrum 1</t>
  </si>
  <si>
    <t>Scrum 2</t>
  </si>
  <si>
    <t>Scrum 3</t>
  </si>
  <si>
    <t>Scrum 4</t>
  </si>
  <si>
    <t>Scrum 5</t>
  </si>
  <si>
    <t>Xida Chen</t>
  </si>
  <si>
    <t>Domenico Casazza</t>
  </si>
  <si>
    <t>Matteo Casonato</t>
  </si>
  <si>
    <t>Nicola Pavin</t>
  </si>
  <si>
    <t>Alessandro Poloni</t>
  </si>
  <si>
    <t>Letizia Scudeler</t>
  </si>
  <si>
    <t>Danilo Stojkovic</t>
  </si>
  <si>
    <t>Responsabile</t>
  </si>
  <si>
    <t>Amministratore</t>
  </si>
  <si>
    <t>Analista</t>
  </si>
  <si>
    <t>Progettista</t>
  </si>
  <si>
    <t>Programmatore</t>
  </si>
  <si>
    <t>Verificatore</t>
  </si>
  <si>
    <t>Totale ore membro</t>
  </si>
  <si>
    <t>Totale costi membro</t>
  </si>
  <si>
    <t>Totale ore ruolo</t>
  </si>
  <si>
    <t>Totale costi ruolo</t>
  </si>
  <si>
    <t>Consuntivo ruoli</t>
  </si>
  <si>
    <t>Ore</t>
  </si>
  <si>
    <t>Budget Unitario</t>
  </si>
  <si>
    <t>Costo Orario</t>
  </si>
  <si>
    <t>Totale</t>
  </si>
  <si>
    <t>//da fare durante scrum 3</t>
  </si>
  <si>
    <t>U5K49vHPKkqbyaPyfukjsZ30Wvim_rBOoxX4Xsz8PltUMkU4NU1NTEJMSUIxNDVIRTk4TU43RjBXTSQlQCN0PWcu</t>
  </si>
  <si>
    <t>Form1</t>
  </si>
  <si>
    <t>{a356d772-01d2-43c8-b700-b779dd245057}</t>
  </si>
  <si>
    <t>Ore rimanenti</t>
  </si>
  <si>
    <t>Preventivo Ruoli Post Sprint 6</t>
  </si>
  <si>
    <t>Preventivo Ruoli Post Sprint 7</t>
  </si>
  <si>
    <t>Ore mancanti</t>
  </si>
  <si>
    <t>Preventivo Ruoli Post 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</si>
</sst>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€&quot;;[Red]\-#,##0\ &quot;€&quot;"/>
    <numFmt numFmtId="42" formatCode="_-* #,##0\ &quot;€&quot;_-;\-* #,##0\ &quot;€&quot;_-;_-* &quot;-&quot;\ &quot;€&quot;_-;_-@_-"/>
    <numFmt numFmtId="164" formatCode="#,##0\ &quot;€&quot;"/>
    <numFmt numFmtId="165" formatCode="_-* #,##0.00\ [$€-410]_-;\-* #,##0.00\ [$€-410]_-;_-* &quot;-&quot;??\ [$€-410]_-;_-@_-"/>
    <numFmt numFmtId="166" formatCode="#,##0.00\ &quot;€&quot;"/>
    <numFmt numFmtId="167" formatCode="_-* #,##0\ [$€-410]_-;\-* #,##0\ [$€-410]_-;_-* &quot;-&quot;\ [$€-410]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4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D0CECE"/>
      </top>
      <bottom style="thin">
        <color rgb="FFE7E6E6"/>
      </bottom>
      <diagonal/>
    </border>
    <border>
      <left style="thin">
        <color rgb="FFE7E6E6"/>
      </left>
      <right style="thin">
        <color rgb="FFD0CECE"/>
      </right>
      <top style="thin">
        <color rgb="FFD0CECE"/>
      </top>
      <bottom style="thin">
        <color rgb="FFE7E6E6"/>
      </bottom>
      <diagonal/>
    </border>
    <border>
      <left style="thin">
        <color rgb="FFE7E6E6"/>
      </left>
      <right style="thin">
        <color rgb="FFD0CECE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D0CECE"/>
      </bottom>
      <diagonal/>
    </border>
    <border>
      <left style="thin">
        <color rgb="FFE7E6E6"/>
      </left>
      <right style="thin">
        <color rgb="FFD0CECE"/>
      </right>
      <top style="thin">
        <color rgb="FFE7E6E6"/>
      </top>
      <bottom style="thin">
        <color rgb="FFD0CECE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A5A5A5"/>
      </left>
      <right style="thin">
        <color rgb="FFE7E6E6"/>
      </right>
      <top style="thin">
        <color rgb="FFA5A5A5"/>
      </top>
      <bottom/>
      <diagonal/>
    </border>
    <border>
      <left style="thin">
        <color rgb="FFE7E6E6"/>
      </left>
      <right style="thin">
        <color rgb="FFE7E6E6"/>
      </right>
      <top style="thin">
        <color rgb="FFA5A5A5"/>
      </top>
      <bottom/>
      <diagonal/>
    </border>
    <border>
      <left style="thin">
        <color rgb="FFE7E6E6"/>
      </left>
      <right style="thin">
        <color rgb="FFE7E6E6"/>
      </right>
      <top style="thin">
        <color rgb="FFA5A5A5"/>
      </top>
      <bottom style="thin">
        <color rgb="FFE7E6E6"/>
      </bottom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E7E6E6"/>
      </bottom>
      <diagonal/>
    </border>
    <border>
      <left style="thin">
        <color rgb="FFA5A5A5"/>
      </left>
      <right style="thin">
        <color rgb="FFE7E6E6"/>
      </right>
      <top style="thin">
        <color rgb="FFD0CECE"/>
      </top>
      <bottom style="thin">
        <color rgb="FFE7E6E6"/>
      </bottom>
      <diagonal/>
    </border>
    <border>
      <left style="thin">
        <color rgb="FFE7E6E6"/>
      </left>
      <right style="thin">
        <color rgb="FFA5A5A5"/>
      </right>
      <top style="thin">
        <color rgb="FFE7E6E6"/>
      </top>
      <bottom style="thin">
        <color rgb="FFE7E6E6"/>
      </bottom>
      <diagonal/>
    </border>
    <border>
      <left style="thin">
        <color rgb="FFA5A5A5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A5A5A5"/>
      </left>
      <right style="thin">
        <color rgb="FFE7E6E6"/>
      </right>
      <top style="thin">
        <color rgb="FFE7E6E6"/>
      </top>
      <bottom style="thin">
        <color rgb="FFD0CECE"/>
      </bottom>
      <diagonal/>
    </border>
    <border>
      <left style="thin">
        <color rgb="FFA5A5A5"/>
      </left>
      <right style="thin">
        <color rgb="FFE7E6E6"/>
      </right>
      <top/>
      <bottom style="thin">
        <color rgb="FFE7E6E6"/>
      </bottom>
      <diagonal/>
    </border>
    <border>
      <left style="thin">
        <color rgb="FFA5A5A5"/>
      </left>
      <right style="thin">
        <color rgb="FFE7E6E6"/>
      </right>
      <top style="thin">
        <color rgb="FFE7E6E6"/>
      </top>
      <bottom style="thin">
        <color rgb="FFA5A5A5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A5A5A5"/>
      </bottom>
      <diagonal/>
    </border>
    <border>
      <left style="thin">
        <color rgb="FFE7E6E6"/>
      </left>
      <right style="thin">
        <color rgb="FFA5A5A5"/>
      </right>
      <top style="thin">
        <color rgb="FFE7E6E6"/>
      </top>
      <bottom style="thin">
        <color rgb="FFA5A5A5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6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16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3" borderId="1" xfId="0" applyNumberFormat="1" applyFill="1" applyBorder="1"/>
    <xf numFmtId="0" fontId="0" fillId="3" borderId="3" xfId="0" applyFill="1" applyBorder="1"/>
    <xf numFmtId="0" fontId="0" fillId="3" borderId="7" xfId="0" applyFill="1" applyBorder="1"/>
    <xf numFmtId="0" fontId="3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2" borderId="1" xfId="0" applyFont="1" applyFill="1" applyBorder="1"/>
    <xf numFmtId="165" fontId="0" fillId="3" borderId="2" xfId="0" applyNumberFormat="1" applyFill="1" applyBorder="1"/>
    <xf numFmtId="166" fontId="0" fillId="0" borderId="1" xfId="0" applyNumberFormat="1" applyBorder="1"/>
    <xf numFmtId="0" fontId="0" fillId="3" borderId="0" xfId="0" applyFill="1"/>
    <xf numFmtId="0" fontId="5" fillId="5" borderId="1" xfId="0" applyFont="1" applyFill="1" applyBorder="1"/>
    <xf numFmtId="0" fontId="0" fillId="5" borderId="1" xfId="0" applyFill="1" applyBorder="1"/>
    <xf numFmtId="0" fontId="5" fillId="7" borderId="1" xfId="0" applyFont="1" applyFill="1" applyBorder="1"/>
    <xf numFmtId="6" fontId="6" fillId="7" borderId="1" xfId="0" applyNumberFormat="1" applyFont="1" applyFill="1" applyBorder="1" applyAlignment="1">
      <alignment horizontal="center"/>
    </xf>
    <xf numFmtId="6" fontId="5" fillId="7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6" fontId="0" fillId="3" borderId="1" xfId="0" applyNumberFormat="1" applyFill="1" applyBorder="1"/>
    <xf numFmtId="0" fontId="4" fillId="3" borderId="1" xfId="0" applyFont="1" applyFill="1" applyBorder="1"/>
    <xf numFmtId="0" fontId="0" fillId="3" borderId="2" xfId="0" applyFill="1" applyBorder="1"/>
    <xf numFmtId="167" fontId="0" fillId="0" borderId="1" xfId="0" applyNumberFormat="1" applyBorder="1"/>
    <xf numFmtId="0" fontId="8" fillId="8" borderId="1" xfId="0" applyFont="1" applyFill="1" applyBorder="1"/>
    <xf numFmtId="0" fontId="9" fillId="8" borderId="1" xfId="0" applyFont="1" applyFill="1" applyBorder="1"/>
    <xf numFmtId="0" fontId="9" fillId="8" borderId="1" xfId="0" applyFont="1" applyFill="1" applyBorder="1" applyAlignment="1">
      <alignment horizontal="center"/>
    </xf>
    <xf numFmtId="6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/>
    <xf numFmtId="42" fontId="8" fillId="8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0" fillId="2" borderId="0" xfId="0" applyFill="1"/>
    <xf numFmtId="0" fontId="8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04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79D1-01B3-4412-A970-33DE11369697}">
  <dimension ref="A1:F8"/>
  <sheetViews>
    <sheetView workbookViewId="0">
      <selection activeCell="A8" sqref="A8"/>
    </sheetView>
  </sheetViews>
  <sheetFormatPr defaultRowHeight="14.45"/>
  <cols>
    <col min="1" max="1" width="17.85546875" customWidth="1"/>
  </cols>
  <sheetData>
    <row r="1" spans="1: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 t="s">
        <v>5</v>
      </c>
      <c r="B2" s="37">
        <v>125</v>
      </c>
      <c r="C2" s="37">
        <v>235</v>
      </c>
      <c r="D2" s="37">
        <v>110</v>
      </c>
      <c r="E2" s="37">
        <v>140</v>
      </c>
      <c r="F2" s="37">
        <v>135</v>
      </c>
    </row>
    <row r="3" spans="1:6">
      <c r="A3" s="3" t="s">
        <v>6</v>
      </c>
      <c r="B3" s="37">
        <v>75</v>
      </c>
      <c r="C3" s="37">
        <v>250</v>
      </c>
      <c r="D3" s="37">
        <v>135</v>
      </c>
      <c r="E3" s="37">
        <v>195</v>
      </c>
      <c r="F3" s="37">
        <v>155</v>
      </c>
    </row>
    <row r="4" spans="1:6">
      <c r="A4" s="3" t="s">
        <v>7</v>
      </c>
      <c r="B4" s="37">
        <v>125</v>
      </c>
      <c r="C4" s="37">
        <v>175</v>
      </c>
      <c r="D4" s="37">
        <v>75</v>
      </c>
      <c r="E4" s="37">
        <v>300</v>
      </c>
      <c r="F4" s="37">
        <v>285</v>
      </c>
    </row>
    <row r="5" spans="1:6">
      <c r="A5" s="3" t="s">
        <v>8</v>
      </c>
      <c r="B5" s="37">
        <v>125</v>
      </c>
      <c r="C5" s="37">
        <v>175</v>
      </c>
      <c r="D5" s="37">
        <v>125</v>
      </c>
      <c r="E5" s="37">
        <v>90</v>
      </c>
      <c r="F5" s="37">
        <v>105</v>
      </c>
    </row>
    <row r="6" spans="1:6">
      <c r="A6" s="3" t="s">
        <v>9</v>
      </c>
      <c r="B6" s="37">
        <v>100</v>
      </c>
      <c r="C6" s="37">
        <v>90</v>
      </c>
      <c r="D6" s="37">
        <v>125</v>
      </c>
      <c r="E6" s="37">
        <v>130</v>
      </c>
      <c r="F6" s="37">
        <v>75</v>
      </c>
    </row>
    <row r="7" spans="1:6">
      <c r="A7" s="3" t="s">
        <v>10</v>
      </c>
      <c r="B7" s="37">
        <v>125</v>
      </c>
      <c r="C7" s="37">
        <v>175</v>
      </c>
      <c r="D7" s="37">
        <v>105</v>
      </c>
      <c r="E7" s="37">
        <v>75</v>
      </c>
      <c r="F7" s="37">
        <v>120</v>
      </c>
    </row>
    <row r="8" spans="1:6">
      <c r="A8" s="3" t="s">
        <v>11</v>
      </c>
      <c r="B8" s="37">
        <v>150</v>
      </c>
      <c r="C8" s="37">
        <v>157.5</v>
      </c>
      <c r="D8" s="37">
        <v>137.5</v>
      </c>
      <c r="E8" s="37">
        <v>75</v>
      </c>
      <c r="F8" s="3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1CA7-7D1E-426E-B894-9E4984176318}">
  <dimension ref="A1:I10"/>
  <sheetViews>
    <sheetView workbookViewId="0">
      <selection activeCell="E30" sqref="E30"/>
    </sheetView>
  </sheetViews>
  <sheetFormatPr defaultRowHeight="14.45"/>
  <cols>
    <col min="1" max="1" width="17.7109375" customWidth="1"/>
    <col min="2" max="2" width="13.7109375" customWidth="1"/>
    <col min="3" max="3" width="15.85546875" customWidth="1"/>
    <col min="4" max="7" width="13.7109375" customWidth="1"/>
    <col min="8" max="8" width="18.28515625" bestFit="1" customWidth="1"/>
    <col min="9" max="9" width="19.42578125" bestFit="1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3">
        <v>0</v>
      </c>
      <c r="C2" s="3">
        <v>0</v>
      </c>
      <c r="D2" s="2">
        <v>5</v>
      </c>
      <c r="E2" s="3">
        <v>0</v>
      </c>
      <c r="F2" s="3">
        <v>0</v>
      </c>
      <c r="G2" s="3">
        <v>0</v>
      </c>
      <c r="H2" s="9">
        <f t="shared" ref="H2:H8" si="0">SUM(B2:G2)</f>
        <v>5</v>
      </c>
      <c r="I2" s="8">
        <f>SUM(B2*30,C2*20,D2*25,E2*25,F2*15,G2*15)</f>
        <v>125</v>
      </c>
    </row>
    <row r="3" spans="1:9">
      <c r="A3" s="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5</v>
      </c>
      <c r="H3" s="9">
        <f t="shared" si="0"/>
        <v>5</v>
      </c>
      <c r="I3" s="8">
        <f t="shared" ref="I3:I8" si="1">SUM(B3*30,C3*20,D3*25,E3*25,F3*15,G3*15)</f>
        <v>75</v>
      </c>
    </row>
    <row r="4" spans="1:9">
      <c r="A4" s="3" t="s">
        <v>7</v>
      </c>
      <c r="B4" s="3">
        <v>0</v>
      </c>
      <c r="C4" s="3">
        <v>0</v>
      </c>
      <c r="D4" s="2">
        <v>5</v>
      </c>
      <c r="E4" s="3">
        <v>0</v>
      </c>
      <c r="F4" s="3">
        <v>0</v>
      </c>
      <c r="G4" s="3">
        <v>0</v>
      </c>
      <c r="H4" s="9">
        <f t="shared" si="0"/>
        <v>5</v>
      </c>
      <c r="I4" s="8">
        <f t="shared" si="1"/>
        <v>125</v>
      </c>
    </row>
    <row r="5" spans="1:9">
      <c r="A5" s="3" t="s">
        <v>8</v>
      </c>
      <c r="B5" s="3">
        <v>0</v>
      </c>
      <c r="C5" s="3">
        <v>0</v>
      </c>
      <c r="D5" s="2">
        <v>5</v>
      </c>
      <c r="E5" s="3">
        <v>0</v>
      </c>
      <c r="F5" s="3">
        <v>0</v>
      </c>
      <c r="G5" s="3">
        <v>0</v>
      </c>
      <c r="H5" s="9">
        <f t="shared" si="0"/>
        <v>5</v>
      </c>
      <c r="I5" s="8">
        <f t="shared" si="1"/>
        <v>125</v>
      </c>
    </row>
    <row r="6" spans="1:9">
      <c r="A6" s="3" t="s">
        <v>9</v>
      </c>
      <c r="B6" s="3">
        <v>0</v>
      </c>
      <c r="C6" s="2">
        <v>5</v>
      </c>
      <c r="D6" s="7">
        <v>0</v>
      </c>
      <c r="E6" s="3">
        <v>0</v>
      </c>
      <c r="F6" s="3">
        <v>0</v>
      </c>
      <c r="G6" s="3">
        <v>0</v>
      </c>
      <c r="H6" s="9">
        <f t="shared" si="0"/>
        <v>5</v>
      </c>
      <c r="I6" s="8">
        <f t="shared" si="1"/>
        <v>100</v>
      </c>
    </row>
    <row r="7" spans="1:9">
      <c r="A7" s="3" t="s">
        <v>10</v>
      </c>
      <c r="B7" s="3">
        <v>0</v>
      </c>
      <c r="C7" s="3">
        <v>0</v>
      </c>
      <c r="D7" s="2">
        <v>5</v>
      </c>
      <c r="E7" s="3">
        <v>0</v>
      </c>
      <c r="F7" s="3">
        <v>0</v>
      </c>
      <c r="G7" s="3">
        <v>0</v>
      </c>
      <c r="H7" s="9">
        <f t="shared" si="0"/>
        <v>5</v>
      </c>
      <c r="I7" s="8">
        <f t="shared" si="1"/>
        <v>125</v>
      </c>
    </row>
    <row r="8" spans="1:9">
      <c r="A8" s="3" t="s">
        <v>11</v>
      </c>
      <c r="B8" s="2">
        <v>3</v>
      </c>
      <c r="C8" s="2">
        <v>3</v>
      </c>
      <c r="D8" s="3">
        <v>0</v>
      </c>
      <c r="E8" s="3">
        <v>0</v>
      </c>
      <c r="F8" s="3">
        <v>0</v>
      </c>
      <c r="G8" s="3">
        <v>0</v>
      </c>
      <c r="H8" s="9">
        <f t="shared" si="0"/>
        <v>6</v>
      </c>
      <c r="I8" s="8">
        <f t="shared" si="1"/>
        <v>150</v>
      </c>
    </row>
    <row r="9" spans="1:9">
      <c r="A9" s="10" t="s">
        <v>20</v>
      </c>
      <c r="B9" s="10">
        <f t="shared" ref="B9:H9" si="2">SUM(B2:B8)</f>
        <v>3</v>
      </c>
      <c r="C9" s="10">
        <f t="shared" si="2"/>
        <v>8</v>
      </c>
      <c r="D9" s="10">
        <f t="shared" si="2"/>
        <v>20</v>
      </c>
      <c r="E9" s="10">
        <f t="shared" si="2"/>
        <v>0</v>
      </c>
      <c r="F9" s="10">
        <f t="shared" si="2"/>
        <v>0</v>
      </c>
      <c r="G9" s="10">
        <f t="shared" si="2"/>
        <v>5</v>
      </c>
      <c r="H9" s="11">
        <f t="shared" si="2"/>
        <v>36</v>
      </c>
      <c r="I9" s="8">
        <f>SUM(B9*30,C9*20,D9*25,E9*25,F9*15,G9*15)</f>
        <v>825</v>
      </c>
    </row>
    <row r="10" spans="1:9">
      <c r="A10" s="3" t="s">
        <v>21</v>
      </c>
      <c r="B10" s="8">
        <f>SUM(B2,B3,B4,B5,B6,B7,B8)*30</f>
        <v>90</v>
      </c>
      <c r="C10" s="8">
        <f>SUM(C2,C3,C4,C5,C6,C7,C8)*20</f>
        <v>160</v>
      </c>
      <c r="D10" s="8">
        <f>SUM(D2,D3,D4,D5,D6,D7,D8)*25</f>
        <v>500</v>
      </c>
      <c r="E10" s="8">
        <f>SUM(E2,E3,E4,E5,E6,E7,E8)*25</f>
        <v>0</v>
      </c>
      <c r="F10" s="8">
        <f>SUM(F2,F3,F4,F5,F6,F7,F8)*15</f>
        <v>0</v>
      </c>
      <c r="G10" s="8">
        <f>SUM(G2,G3,G4,G5,G6,G7,G8)*15</f>
        <v>75</v>
      </c>
      <c r="H10" s="8">
        <f>SUM(B10:G10)</f>
        <v>825</v>
      </c>
    </row>
  </sheetData>
  <pageMargins left="0.7" right="0.7" top="0.75" bottom="0.75" header="0.3" footer="0.3"/>
  <ignoredErrors>
    <ignoredError sqref="H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51E6-AD73-44FC-A3CF-424C07EC6EAA}">
  <dimension ref="A1:I11"/>
  <sheetViews>
    <sheetView topLeftCell="A2" workbookViewId="0">
      <selection activeCell="A2" sqref="A2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4.42578125" bestFit="1" customWidth="1"/>
    <col min="9" max="9" width="15.140625" bestFit="1" customWidth="1"/>
  </cols>
  <sheetData>
    <row r="1" spans="1:9" ht="18">
      <c r="A1" s="63" t="s">
        <v>22</v>
      </c>
      <c r="B1" s="64"/>
      <c r="C1" s="64"/>
      <c r="D1" s="64"/>
      <c r="E1" s="64"/>
      <c r="F1" s="64"/>
      <c r="G1" s="64"/>
      <c r="H1" s="64"/>
      <c r="I1" s="65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0</v>
      </c>
      <c r="C4" s="3">
        <v>0</v>
      </c>
      <c r="D4" s="3">
        <v>5</v>
      </c>
      <c r="E4" s="3">
        <v>0</v>
      </c>
      <c r="F4" s="3">
        <v>0</v>
      </c>
      <c r="G4" s="3">
        <v>0</v>
      </c>
      <c r="H4" s="3">
        <f t="shared" ref="H4:H10" si="0">SUM($B4,$C4,$D4,$E4,$F4,$G4)</f>
        <v>5</v>
      </c>
      <c r="I4" s="5">
        <f t="shared" ref="I4:I10" si="1">SUM(B$3*B4,C$3*C4,D$3*D4,E$3*E4,F$3*F4,G$3*G4)</f>
        <v>125</v>
      </c>
    </row>
    <row r="5" spans="1:9">
      <c r="A5" s="3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5</v>
      </c>
      <c r="H5" s="3">
        <f t="shared" si="0"/>
        <v>5</v>
      </c>
      <c r="I5" s="5">
        <f t="shared" si="1"/>
        <v>75</v>
      </c>
    </row>
    <row r="6" spans="1:9">
      <c r="A6" s="3" t="s">
        <v>7</v>
      </c>
      <c r="B6" s="3">
        <v>0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f t="shared" si="0"/>
        <v>5</v>
      </c>
      <c r="I6" s="5">
        <f t="shared" si="1"/>
        <v>125</v>
      </c>
    </row>
    <row r="7" spans="1:9">
      <c r="A7" s="3" t="s">
        <v>8</v>
      </c>
      <c r="B7" s="3">
        <v>0</v>
      </c>
      <c r="C7" s="3">
        <v>0</v>
      </c>
      <c r="D7" s="3">
        <v>5</v>
      </c>
      <c r="E7" s="3">
        <v>0</v>
      </c>
      <c r="F7" s="3">
        <v>0</v>
      </c>
      <c r="G7" s="3">
        <v>0</v>
      </c>
      <c r="H7" s="3">
        <f t="shared" si="0"/>
        <v>5</v>
      </c>
      <c r="I7" s="5">
        <f t="shared" si="1"/>
        <v>125</v>
      </c>
    </row>
    <row r="8" spans="1:9">
      <c r="A8" s="3" t="s">
        <v>9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f t="shared" si="0"/>
        <v>5</v>
      </c>
      <c r="I8" s="5">
        <f t="shared" si="1"/>
        <v>100</v>
      </c>
    </row>
    <row r="9" spans="1:9">
      <c r="A9" s="3" t="s">
        <v>10</v>
      </c>
      <c r="B9" s="3">
        <v>0</v>
      </c>
      <c r="C9" s="3">
        <v>0</v>
      </c>
      <c r="D9" s="3">
        <v>5</v>
      </c>
      <c r="E9" s="3">
        <v>0</v>
      </c>
      <c r="F9" s="3">
        <v>0</v>
      </c>
      <c r="G9" s="3">
        <v>0</v>
      </c>
      <c r="H9" s="3">
        <f t="shared" si="0"/>
        <v>5</v>
      </c>
      <c r="I9" s="5">
        <f t="shared" si="1"/>
        <v>125</v>
      </c>
    </row>
    <row r="10" spans="1:9">
      <c r="A10" s="3" t="s">
        <v>11</v>
      </c>
      <c r="B10" s="3">
        <v>3</v>
      </c>
      <c r="C10" s="3">
        <v>3</v>
      </c>
      <c r="D10" s="3">
        <v>0</v>
      </c>
      <c r="E10" s="3">
        <v>0</v>
      </c>
      <c r="F10" s="3">
        <v>0</v>
      </c>
      <c r="G10" s="3">
        <v>0</v>
      </c>
      <c r="H10" s="3">
        <f t="shared" si="0"/>
        <v>6</v>
      </c>
      <c r="I10" s="5">
        <f t="shared" si="1"/>
        <v>150</v>
      </c>
    </row>
    <row r="11" spans="1:9">
      <c r="A11" s="6" t="s">
        <v>26</v>
      </c>
      <c r="B11" s="3">
        <f t="shared" ref="B11:G11" si="2">SUM(B4:B10)</f>
        <v>3</v>
      </c>
      <c r="C11" s="3">
        <f t="shared" si="2"/>
        <v>8</v>
      </c>
      <c r="D11" s="3">
        <f t="shared" si="2"/>
        <v>20</v>
      </c>
      <c r="E11" s="3">
        <f t="shared" si="2"/>
        <v>0</v>
      </c>
      <c r="F11" s="3">
        <f t="shared" si="2"/>
        <v>0</v>
      </c>
      <c r="G11" s="3">
        <f t="shared" si="2"/>
        <v>5</v>
      </c>
      <c r="H11" s="3">
        <f>SUM(H$4:H$10)</f>
        <v>36</v>
      </c>
      <c r="I11" s="5">
        <f>SUM(I4:I10)</f>
        <v>825</v>
      </c>
    </row>
  </sheetData>
  <mergeCells count="1">
    <mergeCell ref="A1:I1"/>
  </mergeCells>
  <pageMargins left="0.7" right="0.7" top="0.75" bottom="0.75" header="0.3" footer="0.3"/>
  <ignoredErrors>
    <ignoredError sqref="B11:G11" formulaRange="1"/>
    <ignoredError sqref="H11" formula="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7285-69B7-4CFB-B9E4-E001BA63C578}">
  <dimension ref="A1:O27"/>
  <sheetViews>
    <sheetView topLeftCell="F13" workbookViewId="0">
      <selection activeCell="I26" sqref="I26"/>
    </sheetView>
  </sheetViews>
  <sheetFormatPr defaultRowHeight="14.45"/>
  <cols>
    <col min="1" max="1" width="18.28515625" customWidth="1"/>
    <col min="2" max="2" width="13.85546875" customWidth="1"/>
    <col min="3" max="3" width="16.28515625" customWidth="1"/>
    <col min="4" max="4" width="9.7109375" customWidth="1"/>
    <col min="5" max="5" width="12.28515625" customWidth="1"/>
    <col min="6" max="6" width="15.42578125" customWidth="1"/>
    <col min="7" max="7" width="24.140625" bestFit="1" customWidth="1"/>
    <col min="8" max="8" width="18.28515625" bestFit="1" customWidth="1"/>
    <col min="9" max="9" width="19.42578125" bestFit="1" customWidth="1"/>
    <col min="10" max="10" width="9.7109375" bestFit="1" customWidth="1"/>
    <col min="11" max="11" width="10.7109375" bestFit="1" customWidth="1"/>
    <col min="12" max="12" width="15.140625" bestFit="1" customWidth="1"/>
    <col min="13" max="13" width="11.42578125" bestFit="1" customWidth="1"/>
    <col min="14" max="14" width="18.28515625" bestFit="1" customWidth="1"/>
    <col min="15" max="15" width="19.42578125" bestFit="1" customWidth="1"/>
  </cols>
  <sheetData>
    <row r="1" spans="1:15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15">
      <c r="A2" s="3" t="s">
        <v>5</v>
      </c>
      <c r="B2" s="7"/>
      <c r="C2" s="7"/>
      <c r="D2" s="7"/>
      <c r="E2" s="7"/>
      <c r="F2" s="7"/>
      <c r="G2" s="7"/>
      <c r="H2" s="9"/>
      <c r="I2" s="8">
        <f>SUM(B2*30,C2*20,D2*25,E2*25,F2*15,G2*15)</f>
        <v>0</v>
      </c>
    </row>
    <row r="3" spans="1:15">
      <c r="A3" s="3" t="s">
        <v>6</v>
      </c>
      <c r="B3" s="7"/>
      <c r="C3" s="7"/>
      <c r="D3" s="7"/>
      <c r="E3" s="7"/>
      <c r="F3" s="7"/>
      <c r="G3" s="7"/>
      <c r="H3" s="9"/>
      <c r="I3" s="8">
        <f t="shared" ref="I3:I8" si="0">SUM(B3*30,C3*20,D3*25,E3*25,F3*15,G3*15)</f>
        <v>0</v>
      </c>
    </row>
    <row r="4" spans="1:15">
      <c r="A4" s="3" t="s">
        <v>7</v>
      </c>
      <c r="B4" s="7"/>
      <c r="C4" s="7"/>
      <c r="D4" s="7"/>
      <c r="E4" s="7"/>
      <c r="F4" s="7"/>
      <c r="G4" s="7"/>
      <c r="H4" s="9"/>
      <c r="I4" s="8">
        <f t="shared" si="0"/>
        <v>0</v>
      </c>
    </row>
    <row r="5" spans="1:15">
      <c r="A5" s="3" t="s">
        <v>8</v>
      </c>
      <c r="B5" s="7"/>
      <c r="C5" s="7"/>
      <c r="D5" s="7"/>
      <c r="E5" s="7"/>
      <c r="F5" s="7"/>
      <c r="G5" s="7"/>
      <c r="H5" s="9"/>
      <c r="I5" s="8">
        <f t="shared" si="0"/>
        <v>0</v>
      </c>
    </row>
    <row r="6" spans="1:15">
      <c r="A6" s="3" t="s">
        <v>9</v>
      </c>
      <c r="B6" s="7"/>
      <c r="C6" s="7"/>
      <c r="D6" s="7"/>
      <c r="E6" s="7"/>
      <c r="F6" s="7"/>
      <c r="G6" s="7"/>
      <c r="H6" s="9"/>
      <c r="I6" s="8">
        <f t="shared" si="0"/>
        <v>0</v>
      </c>
    </row>
    <row r="7" spans="1:15">
      <c r="A7" s="3" t="s">
        <v>10</v>
      </c>
      <c r="B7" s="7"/>
      <c r="C7" s="7"/>
      <c r="D7" s="7"/>
      <c r="E7" s="7"/>
      <c r="F7" s="7"/>
      <c r="G7" s="7"/>
      <c r="H7" s="9"/>
      <c r="I7" s="8">
        <f t="shared" si="0"/>
        <v>0</v>
      </c>
    </row>
    <row r="8" spans="1:15">
      <c r="A8" s="3" t="s">
        <v>11</v>
      </c>
      <c r="B8" s="7"/>
      <c r="C8" s="7"/>
      <c r="D8" s="7"/>
      <c r="E8" s="7"/>
      <c r="F8" s="7"/>
      <c r="G8" s="7"/>
      <c r="H8" s="9"/>
      <c r="I8" s="8">
        <f t="shared" si="0"/>
        <v>0</v>
      </c>
    </row>
    <row r="9" spans="1:15">
      <c r="A9" s="10" t="s">
        <v>20</v>
      </c>
      <c r="B9" s="10"/>
      <c r="C9" s="10"/>
      <c r="D9" s="10"/>
      <c r="E9" s="10"/>
      <c r="F9" s="10"/>
      <c r="G9" s="10"/>
      <c r="H9" s="11"/>
      <c r="I9" s="8">
        <f>SUM(B9*30,C9*20,D9*25,E9*25,F9*15,G9*15)</f>
        <v>0</v>
      </c>
    </row>
    <row r="10" spans="1:15">
      <c r="A10" s="3" t="s">
        <v>21</v>
      </c>
      <c r="B10" s="8">
        <f>SUM(B2,B3,B4,B5,B6,B7,B8)*30</f>
        <v>0</v>
      </c>
      <c r="C10" s="8">
        <f>SUM(C2,C3,C4,C5,C6,C7,C8)*20</f>
        <v>0</v>
      </c>
      <c r="D10" s="8">
        <f>SUM(D2,D3,D4,D5,D6,D7,D8)*25</f>
        <v>0</v>
      </c>
      <c r="E10" s="8">
        <f>SUM(E2,E3,E4,E5,E6,E7,E8)*25</f>
        <v>0</v>
      </c>
      <c r="F10" s="8">
        <f>SUM(F2,F3,F4,F5,F6,F7,F8)*15</f>
        <v>0</v>
      </c>
      <c r="G10" s="8">
        <f>SUM(G2,G3,G4,G5,G6,G7,G8)*15</f>
        <v>0</v>
      </c>
      <c r="H10" s="8">
        <f>SUM(B10:G10)</f>
        <v>0</v>
      </c>
    </row>
    <row r="16" spans="1:15">
      <c r="G16" s="3"/>
      <c r="H16" s="3" t="s">
        <v>12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9" t="s">
        <v>18</v>
      </c>
      <c r="O16" s="3" t="s">
        <v>19</v>
      </c>
    </row>
    <row r="17" spans="7:15">
      <c r="G17" s="3" t="s">
        <v>5</v>
      </c>
      <c r="H17" s="2">
        <v>7</v>
      </c>
      <c r="I17" s="3">
        <v>0</v>
      </c>
      <c r="J17" s="2">
        <v>1</v>
      </c>
      <c r="K17" s="3">
        <v>0</v>
      </c>
      <c r="L17" s="3">
        <v>0</v>
      </c>
      <c r="M17" s="3">
        <v>0</v>
      </c>
      <c r="N17" s="9">
        <f t="shared" ref="N17:N23" si="1">SUM(H17:M17)</f>
        <v>8</v>
      </c>
      <c r="O17" s="8">
        <f>SUM(H17*30,I17*20,J17*25,K17*25,L17*15,M17*15)</f>
        <v>235</v>
      </c>
    </row>
    <row r="18" spans="7:15">
      <c r="G18" s="3" t="s">
        <v>6</v>
      </c>
      <c r="H18" s="3">
        <v>0</v>
      </c>
      <c r="I18" s="3">
        <v>0</v>
      </c>
      <c r="J18" s="2">
        <v>10</v>
      </c>
      <c r="K18" s="3">
        <v>0</v>
      </c>
      <c r="L18" s="3">
        <v>0</v>
      </c>
      <c r="M18" s="3">
        <v>0</v>
      </c>
      <c r="N18" s="9">
        <f t="shared" si="1"/>
        <v>10</v>
      </c>
      <c r="O18" s="8">
        <f t="shared" ref="O18:O23" si="2">SUM(H18*30,I18*20,J18*25,K18*25,L18*15,M18*15)</f>
        <v>250</v>
      </c>
    </row>
    <row r="19" spans="7:15">
      <c r="G19" s="3" t="s">
        <v>7</v>
      </c>
      <c r="H19" s="3">
        <v>0</v>
      </c>
      <c r="I19" s="3">
        <v>0</v>
      </c>
      <c r="J19" s="2">
        <v>7</v>
      </c>
      <c r="K19" s="3">
        <v>0</v>
      </c>
      <c r="L19" s="3">
        <v>0</v>
      </c>
      <c r="M19" s="3">
        <v>0</v>
      </c>
      <c r="N19" s="9">
        <f t="shared" si="1"/>
        <v>7</v>
      </c>
      <c r="O19" s="8">
        <f t="shared" si="2"/>
        <v>175</v>
      </c>
    </row>
    <row r="20" spans="7:15">
      <c r="G20" s="3" t="s">
        <v>8</v>
      </c>
      <c r="H20" s="3">
        <v>0</v>
      </c>
      <c r="I20" s="3">
        <v>0</v>
      </c>
      <c r="J20" s="2">
        <v>7</v>
      </c>
      <c r="K20" s="3">
        <v>0</v>
      </c>
      <c r="L20" s="3">
        <v>0</v>
      </c>
      <c r="M20" s="3">
        <v>0</v>
      </c>
      <c r="N20" s="9">
        <f t="shared" si="1"/>
        <v>7</v>
      </c>
      <c r="O20" s="8">
        <f t="shared" si="2"/>
        <v>175</v>
      </c>
    </row>
    <row r="21" spans="7:15">
      <c r="G21" s="3" t="s">
        <v>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2">
        <v>6</v>
      </c>
      <c r="N21" s="9">
        <f t="shared" si="1"/>
        <v>6</v>
      </c>
      <c r="O21" s="8">
        <f t="shared" si="2"/>
        <v>90</v>
      </c>
    </row>
    <row r="22" spans="7:15">
      <c r="G22" s="3" t="s">
        <v>10</v>
      </c>
      <c r="H22" s="3">
        <v>0</v>
      </c>
      <c r="I22" s="3">
        <v>0</v>
      </c>
      <c r="J22" s="2">
        <v>7</v>
      </c>
      <c r="K22" s="3">
        <v>0</v>
      </c>
      <c r="L22" s="3">
        <v>0</v>
      </c>
      <c r="M22" s="3">
        <v>0</v>
      </c>
      <c r="N22" s="9">
        <f t="shared" si="1"/>
        <v>7</v>
      </c>
      <c r="O22" s="8">
        <f t="shared" si="2"/>
        <v>175</v>
      </c>
    </row>
    <row r="23" spans="7:15">
      <c r="G23" s="3" t="s">
        <v>11</v>
      </c>
      <c r="H23" s="3">
        <v>0</v>
      </c>
      <c r="I23" s="2">
        <v>2.5</v>
      </c>
      <c r="J23" s="2">
        <v>4</v>
      </c>
      <c r="K23" s="3">
        <v>0</v>
      </c>
      <c r="L23" s="3">
        <v>0</v>
      </c>
      <c r="M23" s="2">
        <v>0.5</v>
      </c>
      <c r="N23" s="9">
        <f t="shared" si="1"/>
        <v>7</v>
      </c>
      <c r="O23" s="8">
        <f t="shared" si="2"/>
        <v>157.5</v>
      </c>
    </row>
    <row r="24" spans="7:15">
      <c r="G24" s="10" t="s">
        <v>20</v>
      </c>
      <c r="H24" s="10">
        <f t="shared" ref="H24:N24" si="3">SUM(H17:H23)</f>
        <v>7</v>
      </c>
      <c r="I24" s="10">
        <f t="shared" si="3"/>
        <v>2.5</v>
      </c>
      <c r="J24" s="10">
        <f t="shared" si="3"/>
        <v>36</v>
      </c>
      <c r="K24" s="10">
        <f t="shared" si="3"/>
        <v>0</v>
      </c>
      <c r="L24" s="10">
        <f t="shared" si="3"/>
        <v>0</v>
      </c>
      <c r="M24" s="10">
        <f t="shared" si="3"/>
        <v>6.5</v>
      </c>
      <c r="N24" s="11">
        <f t="shared" si="3"/>
        <v>52</v>
      </c>
      <c r="O24" s="8">
        <f>SUM(H24*30,I24*20,J24*25,K24*25,L24*15,M24*15)</f>
        <v>1257.5</v>
      </c>
    </row>
    <row r="25" spans="7:15">
      <c r="G25" s="3" t="s">
        <v>21</v>
      </c>
      <c r="H25" s="8">
        <f>SUM(H17,H18,H19,H20,H21,H22,H23)*30</f>
        <v>210</v>
      </c>
      <c r="I25" s="8">
        <f>SUM(I17,I18,I19,I20,I21,I22,I23)*20</f>
        <v>50</v>
      </c>
      <c r="J25" s="8">
        <f>SUM(J17,J18,J19,J20,J21,J22,J23)*25</f>
        <v>900</v>
      </c>
      <c r="K25" s="8">
        <f>SUM(K17,K18,K19,K20,K21,K22,K23)*25</f>
        <v>0</v>
      </c>
      <c r="L25" s="8">
        <f>SUM(L17,L18,L19,L20,L21,L22,L23)*15</f>
        <v>0</v>
      </c>
      <c r="M25" s="8">
        <f>SUM(M17,M18,M19,M20,M21,M22,M23)*15</f>
        <v>97.5</v>
      </c>
      <c r="N25" s="8">
        <f>SUM(H25:M25)</f>
        <v>1257.5</v>
      </c>
    </row>
    <row r="27" spans="7:15">
      <c r="G27" t="s">
        <v>27</v>
      </c>
    </row>
  </sheetData>
  <pageMargins left="0.7" right="0.7" top="0.75" bottom="0.75" header="0.3" footer="0.3"/>
  <ignoredErrors>
    <ignoredError sqref="N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685A-DE50-487B-8E2B-42E9C898D844}">
  <dimension ref="A1:I13"/>
  <sheetViews>
    <sheetView workbookViewId="0">
      <selection activeCell="I11" sqref="I11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5.7109375" customWidth="1"/>
    <col min="9" max="9" width="15.140625" bestFit="1" customWidth="1"/>
  </cols>
  <sheetData>
    <row r="1" spans="1:9" ht="18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7</v>
      </c>
      <c r="C4" s="3">
        <v>0</v>
      </c>
      <c r="D4" s="3">
        <v>6</v>
      </c>
      <c r="E4" s="3">
        <v>0</v>
      </c>
      <c r="F4" s="3">
        <v>0</v>
      </c>
      <c r="G4" s="3">
        <v>0</v>
      </c>
      <c r="H4" s="3">
        <f>SUM(B4:G4)</f>
        <v>13</v>
      </c>
      <c r="I4" s="5">
        <f>SUM(B$3*B4,C$3*C4,D$3*D4,E$3*E4,F$3*F4,G$3*G4)</f>
        <v>360</v>
      </c>
    </row>
    <row r="5" spans="1:9">
      <c r="A5" s="3" t="s">
        <v>6</v>
      </c>
      <c r="B5" s="3">
        <v>0</v>
      </c>
      <c r="C5" s="3">
        <v>0</v>
      </c>
      <c r="D5" s="3">
        <v>10</v>
      </c>
      <c r="E5" s="3">
        <v>0</v>
      </c>
      <c r="F5" s="3">
        <v>0</v>
      </c>
      <c r="G5" s="3">
        <v>5</v>
      </c>
      <c r="H5" s="3">
        <f t="shared" ref="H5:H9" si="0">SUM(B5:G5)</f>
        <v>15</v>
      </c>
      <c r="I5" s="5">
        <f t="shared" ref="I5:I11" si="1">SUM(B$3*B5,C$3*C5,D$3*D5,E$3*E5,F$3*F5,G$3*G5)</f>
        <v>325</v>
      </c>
    </row>
    <row r="6" spans="1:9">
      <c r="A6" s="3" t="s">
        <v>7</v>
      </c>
      <c r="B6" s="3">
        <v>0</v>
      </c>
      <c r="C6" s="3">
        <v>0</v>
      </c>
      <c r="D6" s="3">
        <v>12</v>
      </c>
      <c r="E6" s="3">
        <v>0</v>
      </c>
      <c r="F6" s="3">
        <v>0</v>
      </c>
      <c r="G6" s="3">
        <v>0</v>
      </c>
      <c r="H6" s="3">
        <f t="shared" si="0"/>
        <v>12</v>
      </c>
      <c r="I6" s="5">
        <f t="shared" si="1"/>
        <v>300</v>
      </c>
    </row>
    <row r="7" spans="1:9">
      <c r="A7" s="3" t="s">
        <v>8</v>
      </c>
      <c r="B7" s="3">
        <v>0</v>
      </c>
      <c r="C7" s="3">
        <v>0</v>
      </c>
      <c r="D7" s="3">
        <v>12</v>
      </c>
      <c r="E7" s="3">
        <v>0</v>
      </c>
      <c r="F7" s="3">
        <v>0</v>
      </c>
      <c r="G7" s="3">
        <v>0</v>
      </c>
      <c r="H7" s="3">
        <f t="shared" si="0"/>
        <v>12</v>
      </c>
      <c r="I7" s="5">
        <f t="shared" si="1"/>
        <v>300</v>
      </c>
    </row>
    <row r="8" spans="1:9">
      <c r="A8" s="3" t="s">
        <v>9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6</v>
      </c>
      <c r="H8" s="3">
        <f t="shared" si="0"/>
        <v>11</v>
      </c>
      <c r="I8" s="5">
        <f t="shared" si="1"/>
        <v>190</v>
      </c>
    </row>
    <row r="9" spans="1:9">
      <c r="A9" s="3" t="s">
        <v>10</v>
      </c>
      <c r="B9" s="3">
        <v>0</v>
      </c>
      <c r="C9" s="3">
        <v>0</v>
      </c>
      <c r="D9" s="3">
        <v>12</v>
      </c>
      <c r="E9" s="3">
        <v>0</v>
      </c>
      <c r="F9" s="3">
        <v>0</v>
      </c>
      <c r="G9" s="3">
        <v>0</v>
      </c>
      <c r="H9" s="3">
        <f t="shared" si="0"/>
        <v>12</v>
      </c>
      <c r="I9" s="5">
        <f t="shared" si="1"/>
        <v>300</v>
      </c>
    </row>
    <row r="10" spans="1:9">
      <c r="A10" s="3" t="s">
        <v>11</v>
      </c>
      <c r="B10" s="3">
        <v>3</v>
      </c>
      <c r="C10" s="3">
        <v>5.5</v>
      </c>
      <c r="D10" s="3">
        <v>4</v>
      </c>
      <c r="E10" s="3">
        <v>0</v>
      </c>
      <c r="F10" s="3">
        <v>0</v>
      </c>
      <c r="G10" s="3">
        <v>0.5</v>
      </c>
      <c r="H10" s="3">
        <f>SUM(B10:G10)</f>
        <v>13</v>
      </c>
      <c r="I10" s="5">
        <f t="shared" si="1"/>
        <v>307.5</v>
      </c>
    </row>
    <row r="11" spans="1:9">
      <c r="A11" s="6" t="s">
        <v>26</v>
      </c>
      <c r="B11" s="3">
        <f>SUM(B4:B10)</f>
        <v>10</v>
      </c>
      <c r="C11" s="3">
        <f t="shared" ref="C11:G11" si="2">SUM(C4:C10)</f>
        <v>10.5</v>
      </c>
      <c r="D11" s="3">
        <f t="shared" si="2"/>
        <v>56</v>
      </c>
      <c r="E11" s="3">
        <f t="shared" si="2"/>
        <v>0</v>
      </c>
      <c r="F11" s="3">
        <f t="shared" si="2"/>
        <v>0</v>
      </c>
      <c r="G11" s="3">
        <f t="shared" si="2"/>
        <v>11.5</v>
      </c>
      <c r="H11" s="3">
        <f>SUM(H4:H10)</f>
        <v>88</v>
      </c>
      <c r="I11" s="5">
        <f t="shared" si="1"/>
        <v>2082.5</v>
      </c>
    </row>
    <row r="13" spans="1:9">
      <c r="A13" t="s">
        <v>27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60F-5A74-430F-89D9-8182F6CB3CFC}">
  <dimension ref="A1:A3"/>
  <sheetViews>
    <sheetView workbookViewId="0"/>
  </sheetViews>
  <sheetFormatPr defaultRowHeight="14.45"/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ACC0-5F4A-49F7-843E-7C148366E043}">
  <dimension ref="A1:P26"/>
  <sheetViews>
    <sheetView workbookViewId="0">
      <selection activeCell="E15" sqref="E15"/>
    </sheetView>
  </sheetViews>
  <sheetFormatPr defaultRowHeight="14.45"/>
  <cols>
    <col min="1" max="1" width="17.140625" customWidth="1"/>
    <col min="2" max="2" width="12.5703125" bestFit="1" customWidth="1"/>
    <col min="3" max="3" width="15" bestFit="1" customWidth="1"/>
    <col min="4" max="4" width="9.710937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18.28515625" bestFit="1" customWidth="1"/>
    <col min="9" max="9" width="19.42578125" bestFit="1" customWidth="1"/>
  </cols>
  <sheetData>
    <row r="1" spans="1:16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16">
      <c r="A2" s="3" t="s">
        <v>5</v>
      </c>
      <c r="B2" s="7">
        <v>0</v>
      </c>
      <c r="C2" s="2">
        <v>3</v>
      </c>
      <c r="D2" s="2">
        <v>2</v>
      </c>
      <c r="E2" s="7">
        <v>0</v>
      </c>
      <c r="F2" s="7">
        <v>0</v>
      </c>
      <c r="G2" s="7">
        <v>0</v>
      </c>
      <c r="H2" s="9">
        <f t="shared" ref="H2:H8" si="0">SUM(B2:G2)</f>
        <v>5</v>
      </c>
      <c r="I2" s="8">
        <f>SUM(B2*30,C2*20,D2*25,E2*25,F2*15,G2*15)</f>
        <v>110</v>
      </c>
    </row>
    <row r="3" spans="1:16">
      <c r="A3" s="3" t="s">
        <v>6</v>
      </c>
      <c r="B3" s="2">
        <v>4</v>
      </c>
      <c r="C3" s="7">
        <v>0</v>
      </c>
      <c r="D3" s="7">
        <v>0</v>
      </c>
      <c r="E3" s="7">
        <v>0</v>
      </c>
      <c r="F3" s="2">
        <v>1</v>
      </c>
      <c r="G3" s="7">
        <v>0</v>
      </c>
      <c r="H3" s="9">
        <f t="shared" si="0"/>
        <v>5</v>
      </c>
      <c r="I3" s="8">
        <f t="shared" ref="I3:I8" si="1">SUM(B3*30,C3*20,D3*25,E3*25,F3*15,G3*15)</f>
        <v>135</v>
      </c>
    </row>
    <row r="4" spans="1:16">
      <c r="A4" s="3" t="s">
        <v>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2">
        <v>5</v>
      </c>
      <c r="H4" s="9">
        <f t="shared" si="0"/>
        <v>5</v>
      </c>
      <c r="I4" s="8">
        <f t="shared" si="1"/>
        <v>75</v>
      </c>
    </row>
    <row r="5" spans="1:16">
      <c r="A5" s="3" t="s">
        <v>8</v>
      </c>
      <c r="B5" s="7">
        <v>0</v>
      </c>
      <c r="C5" s="7">
        <v>0</v>
      </c>
      <c r="D5" s="2">
        <v>5</v>
      </c>
      <c r="E5" s="7">
        <v>0</v>
      </c>
      <c r="F5" s="7">
        <v>0</v>
      </c>
      <c r="G5" s="7">
        <v>0</v>
      </c>
      <c r="H5" s="9">
        <f t="shared" si="0"/>
        <v>5</v>
      </c>
      <c r="I5" s="8">
        <f t="shared" si="1"/>
        <v>125</v>
      </c>
    </row>
    <row r="6" spans="1:16">
      <c r="A6" s="3" t="s">
        <v>9</v>
      </c>
      <c r="B6" s="7">
        <v>0</v>
      </c>
      <c r="C6" s="7">
        <v>0</v>
      </c>
      <c r="D6" s="2">
        <v>5</v>
      </c>
      <c r="E6" s="7">
        <v>0</v>
      </c>
      <c r="F6" s="7">
        <v>0</v>
      </c>
      <c r="G6" s="7">
        <v>0</v>
      </c>
      <c r="H6" s="9">
        <f t="shared" si="0"/>
        <v>5</v>
      </c>
      <c r="I6" s="8">
        <f t="shared" si="1"/>
        <v>125</v>
      </c>
    </row>
    <row r="7" spans="1:16">
      <c r="A7" s="3" t="s">
        <v>10</v>
      </c>
      <c r="B7" s="7">
        <v>0</v>
      </c>
      <c r="C7" s="7">
        <v>0</v>
      </c>
      <c r="D7" s="2">
        <v>3</v>
      </c>
      <c r="E7" s="7">
        <v>0</v>
      </c>
      <c r="F7" s="2">
        <v>2</v>
      </c>
      <c r="G7" s="7">
        <v>0</v>
      </c>
      <c r="H7" s="9">
        <f t="shared" si="0"/>
        <v>5</v>
      </c>
      <c r="I7" s="8">
        <f t="shared" si="1"/>
        <v>105</v>
      </c>
    </row>
    <row r="8" spans="1:16">
      <c r="A8" s="3" t="s">
        <v>11</v>
      </c>
      <c r="B8" s="7">
        <v>0</v>
      </c>
      <c r="C8" s="7">
        <v>0</v>
      </c>
      <c r="D8" s="2">
        <v>5.5</v>
      </c>
      <c r="E8" s="7">
        <v>0</v>
      </c>
      <c r="F8" s="7">
        <v>0</v>
      </c>
      <c r="G8" s="7">
        <v>0</v>
      </c>
      <c r="H8" s="9">
        <f t="shared" si="0"/>
        <v>5.5</v>
      </c>
      <c r="I8" s="8">
        <f t="shared" si="1"/>
        <v>137.5</v>
      </c>
    </row>
    <row r="9" spans="1:16">
      <c r="A9" s="10" t="s">
        <v>20</v>
      </c>
      <c r="B9" s="13">
        <f t="shared" ref="B9:H9" si="2">SUM(B2:B8)</f>
        <v>4</v>
      </c>
      <c r="C9" s="13">
        <f t="shared" si="2"/>
        <v>3</v>
      </c>
      <c r="D9" s="13">
        <f t="shared" si="2"/>
        <v>20.5</v>
      </c>
      <c r="E9" s="13">
        <f t="shared" si="2"/>
        <v>0</v>
      </c>
      <c r="F9" s="13">
        <f t="shared" si="2"/>
        <v>3</v>
      </c>
      <c r="G9" s="13">
        <f t="shared" si="2"/>
        <v>5</v>
      </c>
      <c r="H9" s="13">
        <f t="shared" si="2"/>
        <v>35.5</v>
      </c>
      <c r="I9" s="8">
        <f>SUM(B9*30,C9*20,D9*25,E9*25,F9*15,G9*15)</f>
        <v>812.5</v>
      </c>
    </row>
    <row r="10" spans="1:16">
      <c r="A10" s="3" t="s">
        <v>21</v>
      </c>
      <c r="B10" s="12">
        <f>SUM(B2,B3,B4,B5,B6,B7,B8)*30</f>
        <v>120</v>
      </c>
      <c r="C10" s="12">
        <f>SUM(C2,C3,C4,C5,C6,C7,C8)*20</f>
        <v>60</v>
      </c>
      <c r="D10" s="12">
        <f>SUM(D2,D3,D4,D5,D6,D7,D8)*25</f>
        <v>512.5</v>
      </c>
      <c r="E10" s="12">
        <f>SUM(E2,E3,E4,E5,E6,E7,E8)*25</f>
        <v>0</v>
      </c>
      <c r="F10" s="12">
        <f>SUM(F2,F3,F4,F5,F6,F7,F8)*15</f>
        <v>45</v>
      </c>
      <c r="G10" s="12">
        <f>SUM(G2,G3,G4,G5,G6,G7,G8)*15</f>
        <v>75</v>
      </c>
      <c r="H10" s="8">
        <f>SUM(B10:G10)</f>
        <v>812.5</v>
      </c>
    </row>
    <row r="11" spans="1:16">
      <c r="J11" s="23"/>
      <c r="K11" s="24"/>
      <c r="L11" s="24"/>
      <c r="M11" s="24"/>
      <c r="N11" s="25"/>
      <c r="O11" s="25"/>
      <c r="P11" s="26"/>
    </row>
    <row r="12" spans="1:16">
      <c r="J12" s="27"/>
      <c r="K12" s="15"/>
      <c r="L12" s="15"/>
      <c r="M12" s="16"/>
      <c r="N12" s="21"/>
      <c r="O12" s="14"/>
      <c r="P12" s="28"/>
    </row>
    <row r="13" spans="1:16">
      <c r="J13" s="29"/>
      <c r="K13" s="14"/>
      <c r="L13" s="14"/>
      <c r="M13" s="17"/>
      <c r="N13" s="21"/>
      <c r="O13" s="14"/>
      <c r="P13" s="28"/>
    </row>
    <row r="14" spans="1:16">
      <c r="J14" s="29"/>
      <c r="K14" s="14"/>
      <c r="L14" s="14"/>
      <c r="M14" s="17"/>
      <c r="N14" s="21"/>
      <c r="O14" s="14"/>
      <c r="P14" s="28"/>
    </row>
    <row r="15" spans="1:16">
      <c r="J15" s="29"/>
      <c r="K15" s="14"/>
      <c r="L15" s="14"/>
      <c r="M15" s="17"/>
      <c r="N15" s="21"/>
      <c r="O15" s="14"/>
      <c r="P15" s="28"/>
    </row>
    <row r="16" spans="1:16">
      <c r="J16" s="29"/>
      <c r="K16" s="14"/>
      <c r="L16" s="14"/>
      <c r="M16" s="17"/>
      <c r="N16" s="21"/>
      <c r="O16" s="14"/>
      <c r="P16" s="28"/>
    </row>
    <row r="17" spans="7:16">
      <c r="J17" s="29"/>
      <c r="K17" s="14"/>
      <c r="L17" s="14"/>
      <c r="M17" s="18"/>
      <c r="N17" s="21"/>
      <c r="O17" s="14"/>
      <c r="P17" s="28"/>
    </row>
    <row r="18" spans="7:16">
      <c r="G18" s="38"/>
      <c r="J18" s="30"/>
      <c r="K18" s="19"/>
      <c r="L18" s="19"/>
      <c r="M18" s="20"/>
      <c r="N18" s="21"/>
      <c r="O18" s="14"/>
      <c r="P18" s="28"/>
    </row>
    <row r="19" spans="7:16">
      <c r="J19" s="31"/>
      <c r="K19" s="22"/>
      <c r="L19" s="22"/>
      <c r="M19" s="22"/>
      <c r="N19" s="14"/>
      <c r="O19" s="14"/>
      <c r="P19" s="28"/>
    </row>
    <row r="20" spans="7:16">
      <c r="J20" s="29"/>
      <c r="K20" s="14"/>
      <c r="L20" s="14"/>
      <c r="M20" s="14"/>
      <c r="N20" s="14"/>
      <c r="O20" s="14"/>
      <c r="P20" s="28"/>
    </row>
    <row r="21" spans="7:16">
      <c r="J21" s="29"/>
      <c r="K21" s="14"/>
      <c r="L21" s="14"/>
      <c r="M21" s="14"/>
      <c r="N21" s="14"/>
      <c r="O21" s="14"/>
      <c r="P21" s="28"/>
    </row>
    <row r="22" spans="7:16">
      <c r="J22" s="29"/>
      <c r="K22" s="14"/>
      <c r="L22" s="14"/>
      <c r="M22" s="14"/>
      <c r="N22" s="14"/>
      <c r="O22" s="14"/>
      <c r="P22" s="28"/>
    </row>
    <row r="23" spans="7:16">
      <c r="J23" s="29"/>
      <c r="K23" s="14"/>
      <c r="L23" s="14"/>
      <c r="M23" s="14"/>
      <c r="N23" s="14"/>
      <c r="O23" s="14"/>
      <c r="P23" s="28"/>
    </row>
    <row r="24" spans="7:16">
      <c r="J24" s="29"/>
      <c r="K24" s="14"/>
      <c r="L24" s="14"/>
      <c r="M24" s="14"/>
      <c r="N24" s="14"/>
      <c r="O24" s="14"/>
      <c r="P24" s="28"/>
    </row>
    <row r="25" spans="7:16">
      <c r="J25" s="29"/>
      <c r="K25" s="14"/>
      <c r="L25" s="14"/>
      <c r="M25" s="14"/>
      <c r="N25" s="14"/>
      <c r="O25" s="14"/>
      <c r="P25" s="28"/>
    </row>
    <row r="26" spans="7:16">
      <c r="J26" s="32"/>
      <c r="K26" s="33"/>
      <c r="L26" s="33"/>
      <c r="M26" s="33"/>
      <c r="N26" s="33"/>
      <c r="O26" s="33"/>
      <c r="P26" s="34"/>
    </row>
  </sheetData>
  <pageMargins left="0.7" right="0.7" top="0.75" bottom="0.75" header="0.3" footer="0.3"/>
  <ignoredErrors>
    <ignoredError sqref="H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2BF-1BC3-444F-9099-4C9958BC84F6}">
  <dimension ref="A1:I11"/>
  <sheetViews>
    <sheetView topLeftCell="A2" workbookViewId="0">
      <selection activeCell="F14" sqref="F14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5.140625" customWidth="1"/>
    <col min="9" max="9" width="15.140625" bestFit="1" customWidth="1"/>
  </cols>
  <sheetData>
    <row r="1" spans="1:9" ht="18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7</v>
      </c>
      <c r="C4" s="3">
        <v>3</v>
      </c>
      <c r="D4" s="3">
        <v>8</v>
      </c>
      <c r="E4" s="3">
        <v>0</v>
      </c>
      <c r="F4" s="3">
        <v>0</v>
      </c>
      <c r="G4" s="3">
        <v>0</v>
      </c>
      <c r="H4" s="3">
        <f>SUM(B4:G4)</f>
        <v>18</v>
      </c>
      <c r="I4" s="5">
        <f>SUM(B$3*B4,C34*C4,D$3*D4,E$3*E4,F$3*F4,G$3*G4)</f>
        <v>410</v>
      </c>
    </row>
    <row r="5" spans="1:9">
      <c r="A5" s="3" t="s">
        <v>6</v>
      </c>
      <c r="B5" s="3">
        <v>4</v>
      </c>
      <c r="C5" s="3">
        <v>0</v>
      </c>
      <c r="D5" s="3">
        <v>10</v>
      </c>
      <c r="E5" s="3">
        <v>0</v>
      </c>
      <c r="F5" s="3">
        <v>1</v>
      </c>
      <c r="G5" s="3">
        <v>5</v>
      </c>
      <c r="H5" s="3">
        <f t="shared" ref="H5:H11" si="0">SUM(B5:G5)</f>
        <v>20</v>
      </c>
      <c r="I5" s="5">
        <f t="shared" ref="I5:I10" si="1">SUM(B$3*B5,C35*C5,D$3*D5,E$3*E5,F$3*F5,G$3*G5)</f>
        <v>460</v>
      </c>
    </row>
    <row r="6" spans="1:9">
      <c r="A6" s="3" t="s">
        <v>7</v>
      </c>
      <c r="B6" s="3">
        <v>0</v>
      </c>
      <c r="C6" s="3">
        <v>0</v>
      </c>
      <c r="D6" s="3">
        <v>12</v>
      </c>
      <c r="E6" s="3">
        <v>0</v>
      </c>
      <c r="F6" s="3">
        <v>0</v>
      </c>
      <c r="G6" s="3">
        <v>5</v>
      </c>
      <c r="H6" s="3">
        <f t="shared" si="0"/>
        <v>17</v>
      </c>
      <c r="I6" s="5">
        <f t="shared" si="1"/>
        <v>375</v>
      </c>
    </row>
    <row r="7" spans="1:9">
      <c r="A7" s="3" t="s">
        <v>8</v>
      </c>
      <c r="B7" s="3">
        <v>0</v>
      </c>
      <c r="C7" s="3">
        <v>0</v>
      </c>
      <c r="D7" s="3">
        <v>17</v>
      </c>
      <c r="E7" s="3">
        <v>0</v>
      </c>
      <c r="F7" s="3">
        <v>0</v>
      </c>
      <c r="G7" s="3">
        <v>0</v>
      </c>
      <c r="H7" s="3">
        <f t="shared" si="0"/>
        <v>17</v>
      </c>
      <c r="I7" s="5">
        <f t="shared" si="1"/>
        <v>425</v>
      </c>
    </row>
    <row r="8" spans="1:9">
      <c r="A8" s="3" t="s">
        <v>9</v>
      </c>
      <c r="B8" s="3">
        <v>0</v>
      </c>
      <c r="C8" s="3">
        <v>5</v>
      </c>
      <c r="D8" s="3">
        <v>5</v>
      </c>
      <c r="E8" s="3">
        <v>0</v>
      </c>
      <c r="F8" s="3">
        <v>0</v>
      </c>
      <c r="G8" s="3">
        <v>6</v>
      </c>
      <c r="H8" s="3">
        <f t="shared" si="0"/>
        <v>16</v>
      </c>
      <c r="I8" s="5">
        <f t="shared" si="1"/>
        <v>215</v>
      </c>
    </row>
    <row r="9" spans="1:9">
      <c r="A9" s="3" t="s">
        <v>10</v>
      </c>
      <c r="B9" s="3">
        <v>0</v>
      </c>
      <c r="C9" s="3">
        <v>0</v>
      </c>
      <c r="D9" s="3">
        <v>15</v>
      </c>
      <c r="E9" s="3">
        <v>0</v>
      </c>
      <c r="F9" s="3">
        <v>2</v>
      </c>
      <c r="G9" s="3">
        <v>0</v>
      </c>
      <c r="H9" s="3">
        <f t="shared" si="0"/>
        <v>17</v>
      </c>
      <c r="I9" s="5">
        <f t="shared" si="1"/>
        <v>405</v>
      </c>
    </row>
    <row r="10" spans="1:9">
      <c r="A10" s="3" t="s">
        <v>11</v>
      </c>
      <c r="B10" s="3">
        <v>3</v>
      </c>
      <c r="C10" s="3">
        <v>5.5</v>
      </c>
      <c r="D10" s="3">
        <v>9.5</v>
      </c>
      <c r="E10" s="3">
        <v>0</v>
      </c>
      <c r="F10" s="3">
        <v>0</v>
      </c>
      <c r="G10" s="3">
        <v>0.5</v>
      </c>
      <c r="H10" s="3">
        <f t="shared" si="0"/>
        <v>18.5</v>
      </c>
      <c r="I10" s="5">
        <f t="shared" si="1"/>
        <v>335</v>
      </c>
    </row>
    <row r="11" spans="1:9">
      <c r="A11" s="6" t="s">
        <v>26</v>
      </c>
      <c r="B11" s="3">
        <f>SUM(B$4:B$10)</f>
        <v>14</v>
      </c>
      <c r="C11" s="3">
        <f t="shared" ref="C11:G11" si="2">SUM(C$4:C$10)</f>
        <v>13.5</v>
      </c>
      <c r="D11" s="3">
        <f t="shared" si="2"/>
        <v>76.5</v>
      </c>
      <c r="E11" s="3">
        <f t="shared" si="2"/>
        <v>0</v>
      </c>
      <c r="F11" s="3">
        <f t="shared" si="2"/>
        <v>3</v>
      </c>
      <c r="G11" s="3">
        <f t="shared" si="2"/>
        <v>16.5</v>
      </c>
      <c r="H11" s="3">
        <f t="shared" si="0"/>
        <v>123.5</v>
      </c>
      <c r="I11" s="5">
        <f>SUM(I4:I10)</f>
        <v>2625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DCAB-A887-48FF-829C-60E4FA1745A6}">
  <dimension ref="A1:I10"/>
  <sheetViews>
    <sheetView workbookViewId="0">
      <selection activeCell="I2" sqref="I2"/>
    </sheetView>
  </sheetViews>
  <sheetFormatPr defaultRowHeight="14.45"/>
  <cols>
    <col min="1" max="1" width="16.85546875" customWidth="1"/>
    <col min="2" max="2" width="13.7109375" customWidth="1"/>
    <col min="3" max="3" width="16.5703125" customWidth="1"/>
    <col min="4" max="4" width="9" bestFit="1" customWidth="1"/>
    <col min="5" max="5" width="13.42578125" customWidth="1"/>
    <col min="6" max="6" width="15.42578125" customWidth="1"/>
    <col min="7" max="7" width="13.28515625" customWidth="1"/>
    <col min="8" max="8" width="18.28515625" customWidth="1"/>
    <col min="9" max="9" width="13.140625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7">
        <v>0</v>
      </c>
      <c r="C2" s="2">
        <v>5</v>
      </c>
      <c r="D2" s="2">
        <v>1</v>
      </c>
      <c r="E2" s="7">
        <v>0</v>
      </c>
      <c r="F2" s="7">
        <v>0</v>
      </c>
      <c r="G2" s="2">
        <v>1</v>
      </c>
      <c r="H2" s="9">
        <f t="shared" ref="H2:H8" si="0">SUM(B2:G2)</f>
        <v>7</v>
      </c>
      <c r="I2" s="8">
        <f>SUM(B2*30,C2*20,D2*25,E2*25,F2*15,G2*15)</f>
        <v>140</v>
      </c>
    </row>
    <row r="3" spans="1:9">
      <c r="A3" s="3" t="s">
        <v>6</v>
      </c>
      <c r="B3" s="7">
        <v>0</v>
      </c>
      <c r="C3" s="7">
        <v>0</v>
      </c>
      <c r="D3" s="2">
        <v>3</v>
      </c>
      <c r="E3" s="7">
        <v>0</v>
      </c>
      <c r="F3" s="2">
        <v>8</v>
      </c>
      <c r="G3" s="7">
        <v>0</v>
      </c>
      <c r="H3" s="9">
        <f t="shared" si="0"/>
        <v>11</v>
      </c>
      <c r="I3" s="8">
        <f t="shared" ref="I3:I8" si="1">SUM(B3*30,C3*20,D3*25,E3*25,F3*15,G3*15)</f>
        <v>195</v>
      </c>
    </row>
    <row r="4" spans="1:9">
      <c r="A4" s="3" t="s">
        <v>7</v>
      </c>
      <c r="B4" s="2">
        <v>10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9">
        <f t="shared" si="0"/>
        <v>10</v>
      </c>
      <c r="I4" s="8">
        <f t="shared" si="1"/>
        <v>300</v>
      </c>
    </row>
    <row r="5" spans="1:9">
      <c r="A5" s="3" t="s">
        <v>8</v>
      </c>
      <c r="B5" s="7">
        <v>0</v>
      </c>
      <c r="C5" s="2">
        <v>2</v>
      </c>
      <c r="D5" s="2">
        <v>2</v>
      </c>
      <c r="E5" s="7">
        <v>0</v>
      </c>
      <c r="F5" s="7">
        <v>0</v>
      </c>
      <c r="G5" s="7">
        <v>0</v>
      </c>
      <c r="H5" s="9">
        <f t="shared" si="0"/>
        <v>4</v>
      </c>
      <c r="I5" s="8">
        <f t="shared" si="1"/>
        <v>90</v>
      </c>
    </row>
    <row r="6" spans="1:9">
      <c r="A6" s="3" t="s">
        <v>9</v>
      </c>
      <c r="B6" s="7">
        <v>0</v>
      </c>
      <c r="C6" s="7">
        <v>0</v>
      </c>
      <c r="D6" s="2">
        <v>4</v>
      </c>
      <c r="E6" s="7">
        <v>0</v>
      </c>
      <c r="F6" s="2">
        <v>2</v>
      </c>
      <c r="G6" s="7">
        <v>0</v>
      </c>
      <c r="H6" s="9">
        <f t="shared" si="0"/>
        <v>6</v>
      </c>
      <c r="I6" s="8">
        <f t="shared" si="1"/>
        <v>130</v>
      </c>
    </row>
    <row r="7" spans="1:9">
      <c r="A7" s="3" t="s">
        <v>10</v>
      </c>
      <c r="B7" s="7">
        <v>0</v>
      </c>
      <c r="C7" s="7">
        <v>0</v>
      </c>
      <c r="D7" s="7">
        <v>0</v>
      </c>
      <c r="E7" s="7">
        <v>0</v>
      </c>
      <c r="F7" s="2">
        <v>5</v>
      </c>
      <c r="G7" s="7">
        <v>0</v>
      </c>
      <c r="H7" s="9">
        <f t="shared" si="0"/>
        <v>5</v>
      </c>
      <c r="I7" s="8">
        <f t="shared" si="1"/>
        <v>75</v>
      </c>
    </row>
    <row r="8" spans="1:9">
      <c r="A8" s="3" t="s">
        <v>11</v>
      </c>
      <c r="B8" s="7">
        <v>0</v>
      </c>
      <c r="C8" s="7">
        <v>0</v>
      </c>
      <c r="D8" s="7">
        <v>0</v>
      </c>
      <c r="E8" s="7">
        <v>0</v>
      </c>
      <c r="F8" s="2">
        <v>5</v>
      </c>
      <c r="G8" s="7">
        <v>0</v>
      </c>
      <c r="H8" s="9">
        <f t="shared" si="0"/>
        <v>5</v>
      </c>
      <c r="I8" s="8">
        <f t="shared" si="1"/>
        <v>75</v>
      </c>
    </row>
    <row r="9" spans="1:9">
      <c r="A9" s="10" t="s">
        <v>20</v>
      </c>
      <c r="B9" s="13">
        <f t="shared" ref="B9:H9" si="2">SUM(B2:B8)</f>
        <v>10</v>
      </c>
      <c r="C9" s="13">
        <f t="shared" si="2"/>
        <v>7</v>
      </c>
      <c r="D9" s="13">
        <f t="shared" si="2"/>
        <v>10</v>
      </c>
      <c r="E9" s="13">
        <f t="shared" si="2"/>
        <v>0</v>
      </c>
      <c r="F9" s="13">
        <f t="shared" si="2"/>
        <v>20</v>
      </c>
      <c r="G9" s="13">
        <f t="shared" si="2"/>
        <v>1</v>
      </c>
      <c r="H9" s="13">
        <f t="shared" si="2"/>
        <v>48</v>
      </c>
      <c r="I9" s="8">
        <f>SUM(B9*30,C9*20,D9*25,E9*25,F9*15,G9*15)</f>
        <v>1005</v>
      </c>
    </row>
    <row r="10" spans="1:9">
      <c r="A10" s="3" t="s">
        <v>21</v>
      </c>
      <c r="B10" s="12">
        <f>SUM(B2,B3,B4,B5,B6,B7,B8)*30</f>
        <v>300</v>
      </c>
      <c r="C10" s="12">
        <f>SUM(C2,C3,C4,C5,C6,C7,C8)*20</f>
        <v>140</v>
      </c>
      <c r="D10" s="12">
        <f>SUM(D2:D8)*25</f>
        <v>250</v>
      </c>
      <c r="E10" s="12">
        <f>SUM(E2,E3,E4,E5,E6,E7,E8)*25</f>
        <v>0</v>
      </c>
      <c r="F10" s="12">
        <f>SUM(F2,F3,F4,F5,F6,F7,F8)*15</f>
        <v>300</v>
      </c>
      <c r="G10" s="12">
        <f>SUM(G2,G3,G4,G5,G6,G7,G8)*15</f>
        <v>15</v>
      </c>
      <c r="H10" s="8">
        <f>SUM(B10:G10)</f>
        <v>1005</v>
      </c>
    </row>
  </sheetData>
  <pageMargins left="0.7" right="0.7" top="0.75" bottom="0.75" header="0.3" footer="0.3"/>
  <ignoredErrors>
    <ignoredError sqref="H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6099-6A93-48E4-9FEF-1DE8E5D81711}">
  <dimension ref="A1:I11"/>
  <sheetViews>
    <sheetView workbookViewId="0">
      <selection activeCell="H13" sqref="H13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5.140625" customWidth="1"/>
    <col min="9" max="9" width="15.140625" bestFit="1" customWidth="1"/>
  </cols>
  <sheetData>
    <row r="1" spans="1:9" ht="18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7</v>
      </c>
      <c r="C4" s="3">
        <v>8</v>
      </c>
      <c r="D4" s="3">
        <v>9</v>
      </c>
      <c r="E4" s="3">
        <v>0</v>
      </c>
      <c r="F4" s="3">
        <v>0</v>
      </c>
      <c r="G4" s="3">
        <v>1</v>
      </c>
      <c r="H4" s="3">
        <f>SUM(B4:G4)</f>
        <v>25</v>
      </c>
      <c r="I4" s="5">
        <f>SUM(B$3*B4,C$3*C4,D$3*D4,E$3*E4,F$3*F4,G$3*G4)</f>
        <v>610</v>
      </c>
    </row>
    <row r="5" spans="1:9">
      <c r="A5" s="3" t="s">
        <v>6</v>
      </c>
      <c r="B5" s="3">
        <v>4</v>
      </c>
      <c r="C5" s="3">
        <v>0</v>
      </c>
      <c r="D5" s="3">
        <v>13</v>
      </c>
      <c r="E5" s="3">
        <v>0</v>
      </c>
      <c r="F5" s="3">
        <v>9</v>
      </c>
      <c r="G5" s="3">
        <v>5</v>
      </c>
      <c r="H5" s="3">
        <f t="shared" ref="H5:H11" si="0">SUM(B5:G5)</f>
        <v>31</v>
      </c>
      <c r="I5" s="5">
        <f t="shared" ref="I5:I10" si="1">SUM(B$3*B5,C$3*C5,D$3*D5,E$3*E5,F$3*F5,G$3*G5)</f>
        <v>655</v>
      </c>
    </row>
    <row r="6" spans="1:9">
      <c r="A6" s="3" t="s">
        <v>7</v>
      </c>
      <c r="B6" s="3">
        <v>10</v>
      </c>
      <c r="C6" s="3">
        <v>0</v>
      </c>
      <c r="D6" s="3">
        <v>12</v>
      </c>
      <c r="E6" s="3">
        <v>0</v>
      </c>
      <c r="F6" s="3">
        <v>0</v>
      </c>
      <c r="G6" s="3">
        <v>5</v>
      </c>
      <c r="H6" s="3">
        <f t="shared" si="0"/>
        <v>27</v>
      </c>
      <c r="I6" s="5">
        <f t="shared" si="1"/>
        <v>675</v>
      </c>
    </row>
    <row r="7" spans="1:9">
      <c r="A7" s="3" t="s">
        <v>8</v>
      </c>
      <c r="B7" s="3">
        <v>0</v>
      </c>
      <c r="C7" s="3">
        <v>2</v>
      </c>
      <c r="D7" s="3">
        <v>19</v>
      </c>
      <c r="E7" s="3">
        <v>0</v>
      </c>
      <c r="F7" s="3">
        <v>0</v>
      </c>
      <c r="G7" s="3">
        <v>0</v>
      </c>
      <c r="H7" s="3">
        <f t="shared" si="0"/>
        <v>21</v>
      </c>
      <c r="I7" s="5">
        <f t="shared" si="1"/>
        <v>515</v>
      </c>
    </row>
    <row r="8" spans="1:9">
      <c r="A8" s="3" t="s">
        <v>9</v>
      </c>
      <c r="B8" s="3">
        <v>0</v>
      </c>
      <c r="C8" s="3">
        <v>5</v>
      </c>
      <c r="D8" s="3">
        <v>8</v>
      </c>
      <c r="E8" s="3">
        <v>0</v>
      </c>
      <c r="F8" s="3">
        <v>1</v>
      </c>
      <c r="G8" s="3">
        <v>6</v>
      </c>
      <c r="H8" s="3">
        <f t="shared" si="0"/>
        <v>20</v>
      </c>
      <c r="I8" s="5">
        <f t="shared" si="1"/>
        <v>405</v>
      </c>
    </row>
    <row r="9" spans="1:9">
      <c r="A9" s="3" t="s">
        <v>10</v>
      </c>
      <c r="B9" s="3">
        <v>0</v>
      </c>
      <c r="C9" s="3">
        <v>0</v>
      </c>
      <c r="D9" s="3">
        <v>15</v>
      </c>
      <c r="E9" s="3">
        <v>0</v>
      </c>
      <c r="F9" s="3">
        <v>7</v>
      </c>
      <c r="G9" s="3">
        <v>0</v>
      </c>
      <c r="H9" s="3">
        <f t="shared" si="0"/>
        <v>22</v>
      </c>
      <c r="I9" s="5">
        <f t="shared" si="1"/>
        <v>480</v>
      </c>
    </row>
    <row r="10" spans="1:9">
      <c r="A10" s="3" t="s">
        <v>11</v>
      </c>
      <c r="B10" s="3">
        <v>3</v>
      </c>
      <c r="C10" s="3">
        <v>5.5</v>
      </c>
      <c r="D10" s="3">
        <v>9.5</v>
      </c>
      <c r="E10" s="3">
        <v>0</v>
      </c>
      <c r="F10" s="3">
        <v>5</v>
      </c>
      <c r="G10" s="3">
        <v>0.5</v>
      </c>
      <c r="H10" s="3">
        <f t="shared" si="0"/>
        <v>23.5</v>
      </c>
      <c r="I10" s="5">
        <f t="shared" si="1"/>
        <v>520</v>
      </c>
    </row>
    <row r="11" spans="1:9">
      <c r="A11" s="6" t="s">
        <v>26</v>
      </c>
      <c r="B11" s="3">
        <f>SUM(B$4:B$10)</f>
        <v>24</v>
      </c>
      <c r="C11" s="3">
        <f t="shared" ref="C11:G11" si="2">SUM(C$4:C$10)</f>
        <v>20.5</v>
      </c>
      <c r="D11" s="3">
        <f t="shared" si="2"/>
        <v>85.5</v>
      </c>
      <c r="E11" s="3">
        <f t="shared" si="2"/>
        <v>0</v>
      </c>
      <c r="F11" s="3">
        <f t="shared" si="2"/>
        <v>22</v>
      </c>
      <c r="G11" s="3">
        <f t="shared" si="2"/>
        <v>17.5</v>
      </c>
      <c r="H11" s="3">
        <f t="shared" si="0"/>
        <v>169.5</v>
      </c>
      <c r="I11" s="5">
        <f>SUM(I4:I10)</f>
        <v>3860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263F-996E-443B-B53E-8F1AA68DB132}">
  <dimension ref="A1:I10"/>
  <sheetViews>
    <sheetView workbookViewId="0">
      <selection activeCell="H14" sqref="H14"/>
    </sheetView>
  </sheetViews>
  <sheetFormatPr defaultRowHeight="14.45"/>
  <cols>
    <col min="1" max="1" width="18.42578125" customWidth="1"/>
    <col min="2" max="2" width="13.42578125" customWidth="1"/>
    <col min="3" max="3" width="15.28515625" customWidth="1"/>
    <col min="4" max="4" width="10.7109375" customWidth="1"/>
    <col min="5" max="5" width="11" customWidth="1"/>
    <col min="6" max="6" width="15.7109375" customWidth="1"/>
    <col min="7" max="7" width="12.5703125" customWidth="1"/>
    <col min="8" max="8" width="17.7109375" customWidth="1"/>
    <col min="9" max="9" width="19.42578125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7">
        <v>0</v>
      </c>
      <c r="C2" s="35">
        <v>4</v>
      </c>
      <c r="D2" s="35">
        <v>1</v>
      </c>
      <c r="E2">
        <v>0</v>
      </c>
      <c r="F2" s="7">
        <v>0</v>
      </c>
      <c r="G2" s="35">
        <v>2</v>
      </c>
      <c r="H2" s="9">
        <f t="shared" ref="H2:H8" si="0">SUM(B2:G2)</f>
        <v>7</v>
      </c>
      <c r="I2" s="8">
        <f>SUM(B2*30,C2*20,D2*25,E2*25,F2*15,G2*15)</f>
        <v>135</v>
      </c>
    </row>
    <row r="3" spans="1:9">
      <c r="A3" s="3" t="s">
        <v>6</v>
      </c>
      <c r="B3" s="2">
        <v>3</v>
      </c>
      <c r="C3" s="7">
        <v>0</v>
      </c>
      <c r="D3" s="2">
        <v>2</v>
      </c>
      <c r="E3">
        <v>0</v>
      </c>
      <c r="F3" s="7">
        <v>0</v>
      </c>
      <c r="G3" s="2">
        <v>1</v>
      </c>
      <c r="H3" s="9">
        <f t="shared" si="0"/>
        <v>6</v>
      </c>
      <c r="I3" s="8">
        <f>SUM(B3*30,C3*20,D3*25,E3*25,F3*15,G3*15)</f>
        <v>155</v>
      </c>
    </row>
    <row r="4" spans="1:9">
      <c r="A4" s="3" t="s">
        <v>7</v>
      </c>
      <c r="B4" s="7">
        <v>0</v>
      </c>
      <c r="C4" s="2">
        <v>3</v>
      </c>
      <c r="D4" s="7"/>
      <c r="E4" s="7">
        <v>0</v>
      </c>
      <c r="F4" s="2">
        <v>15</v>
      </c>
      <c r="G4" s="7">
        <v>0</v>
      </c>
      <c r="H4" s="9">
        <f t="shared" si="0"/>
        <v>18</v>
      </c>
      <c r="I4" s="8">
        <f t="shared" ref="I4:I8" si="1">SUM(B4*30,C4*20,D4*25,E4*25,F4*15,G4*15)</f>
        <v>285</v>
      </c>
    </row>
    <row r="5" spans="1:9">
      <c r="A5" s="3" t="s">
        <v>8</v>
      </c>
      <c r="B5" s="7">
        <v>0</v>
      </c>
      <c r="C5" s="7">
        <v>0</v>
      </c>
      <c r="D5" s="2">
        <v>3</v>
      </c>
      <c r="E5" s="7">
        <v>0</v>
      </c>
      <c r="F5" s="7">
        <v>0</v>
      </c>
      <c r="G5" s="2">
        <v>2</v>
      </c>
      <c r="H5" s="9">
        <f t="shared" si="0"/>
        <v>5</v>
      </c>
      <c r="I5" s="8">
        <f t="shared" si="1"/>
        <v>105</v>
      </c>
    </row>
    <row r="6" spans="1:9">
      <c r="A6" s="3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2">
        <v>5</v>
      </c>
      <c r="H6" s="9">
        <f t="shared" si="0"/>
        <v>5</v>
      </c>
      <c r="I6" s="8">
        <f t="shared" si="1"/>
        <v>75</v>
      </c>
    </row>
    <row r="7" spans="1:9">
      <c r="A7" s="3" t="s">
        <v>10</v>
      </c>
      <c r="B7" s="7">
        <v>0</v>
      </c>
      <c r="C7" s="7">
        <v>0</v>
      </c>
      <c r="D7" s="7">
        <v>0</v>
      </c>
      <c r="E7" s="7">
        <v>0</v>
      </c>
      <c r="F7" s="2">
        <v>8</v>
      </c>
      <c r="G7" s="7">
        <v>0</v>
      </c>
      <c r="H7" s="9">
        <f t="shared" si="0"/>
        <v>8</v>
      </c>
      <c r="I7" s="8">
        <f t="shared" si="1"/>
        <v>120</v>
      </c>
    </row>
    <row r="8" spans="1:9">
      <c r="A8" s="3" t="s">
        <v>11</v>
      </c>
      <c r="B8" s="7">
        <v>0</v>
      </c>
      <c r="C8" s="2">
        <v>3</v>
      </c>
      <c r="D8" s="7">
        <v>0</v>
      </c>
      <c r="E8" s="7">
        <v>0</v>
      </c>
      <c r="F8" s="2">
        <v>19</v>
      </c>
      <c r="G8" s="7">
        <v>0</v>
      </c>
      <c r="H8" s="9">
        <f t="shared" si="0"/>
        <v>22</v>
      </c>
      <c r="I8" s="8">
        <f t="shared" si="1"/>
        <v>345</v>
      </c>
    </row>
    <row r="9" spans="1:9">
      <c r="A9" s="10" t="s">
        <v>20</v>
      </c>
      <c r="B9" s="13">
        <f t="shared" ref="B9:H9" si="2">SUM(B2:B8)</f>
        <v>3</v>
      </c>
      <c r="C9" s="13">
        <f t="shared" si="2"/>
        <v>10</v>
      </c>
      <c r="D9" s="13">
        <f t="shared" si="2"/>
        <v>6</v>
      </c>
      <c r="E9" s="13">
        <f t="shared" si="2"/>
        <v>0</v>
      </c>
      <c r="F9" s="13">
        <f t="shared" si="2"/>
        <v>42</v>
      </c>
      <c r="G9" s="13">
        <f t="shared" si="2"/>
        <v>10</v>
      </c>
      <c r="H9" s="13">
        <f t="shared" si="2"/>
        <v>71</v>
      </c>
      <c r="I9" s="8">
        <f>SUM(B9*30,C9*20,D9*25,E9*25,F9*15,G9*15)</f>
        <v>1220</v>
      </c>
    </row>
    <row r="10" spans="1:9">
      <c r="A10" s="3" t="s">
        <v>21</v>
      </c>
      <c r="B10" s="12">
        <f t="shared" ref="B10:G10" si="3">SUM(B2,B3,B4,B5,B6,B7,B8)*30</f>
        <v>90</v>
      </c>
      <c r="C10" s="12">
        <f t="shared" si="3"/>
        <v>300</v>
      </c>
      <c r="D10" s="12">
        <f t="shared" si="3"/>
        <v>180</v>
      </c>
      <c r="E10" s="12">
        <f t="shared" si="3"/>
        <v>0</v>
      </c>
      <c r="F10" s="12">
        <f t="shared" si="3"/>
        <v>1260</v>
      </c>
      <c r="G10" s="36">
        <f t="shared" si="3"/>
        <v>300</v>
      </c>
      <c r="H10" s="12">
        <f>SUM(B10:G10)</f>
        <v>2130</v>
      </c>
    </row>
  </sheetData>
  <pageMargins left="0.7" right="0.7" top="0.75" bottom="0.75" header="0.3" footer="0.3"/>
  <ignoredErrors>
    <ignoredError sqref="H9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CF91-98EF-4558-888D-0519FD7E5FE9}">
  <dimension ref="A1:I27"/>
  <sheetViews>
    <sheetView workbookViewId="0">
      <selection activeCell="A17" sqref="A17:I27"/>
    </sheetView>
  </sheetViews>
  <sheetFormatPr defaultRowHeight="14.45"/>
  <cols>
    <col min="1" max="1" width="19.42578125" customWidth="1"/>
    <col min="2" max="2" width="14.7109375" customWidth="1"/>
    <col min="3" max="3" width="14.85546875" customWidth="1"/>
    <col min="4" max="4" width="9.5703125" customWidth="1"/>
    <col min="5" max="5" width="11.5703125" customWidth="1"/>
    <col min="6" max="6" width="15.7109375" customWidth="1"/>
    <col min="7" max="7" width="12" customWidth="1"/>
    <col min="8" max="8" width="9.140625" bestFit="1" customWidth="1"/>
    <col min="9" max="9" width="15.7109375" customWidth="1"/>
  </cols>
  <sheetData>
    <row r="1" spans="1:9" ht="18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7</v>
      </c>
      <c r="C4" s="3">
        <v>12</v>
      </c>
      <c r="D4" s="3">
        <v>10</v>
      </c>
      <c r="E4" s="3">
        <v>0</v>
      </c>
      <c r="F4" s="3">
        <v>0</v>
      </c>
      <c r="G4" s="3">
        <v>3</v>
      </c>
      <c r="H4" s="3">
        <f>SUM(B4:G4)</f>
        <v>32</v>
      </c>
      <c r="I4" s="5">
        <f t="shared" ref="I4:I10" si="0">SUM(B$3*B4,C$3*C4,D$3*D4,E$3*E4,F$3*F4,G$3*G4)</f>
        <v>745</v>
      </c>
    </row>
    <row r="5" spans="1:9">
      <c r="A5" s="3" t="s">
        <v>6</v>
      </c>
      <c r="B5" s="3">
        <v>7</v>
      </c>
      <c r="C5" s="3">
        <v>0</v>
      </c>
      <c r="D5" s="3">
        <v>15</v>
      </c>
      <c r="E5" s="3">
        <v>0</v>
      </c>
      <c r="F5" s="3">
        <v>9</v>
      </c>
      <c r="G5" s="3">
        <v>6</v>
      </c>
      <c r="H5" s="3">
        <f t="shared" ref="H5:H11" si="1">SUM(B5:G5)</f>
        <v>37</v>
      </c>
      <c r="I5" s="5">
        <f t="shared" si="0"/>
        <v>810</v>
      </c>
    </row>
    <row r="6" spans="1:9">
      <c r="A6" s="3" t="s">
        <v>7</v>
      </c>
      <c r="B6" s="3">
        <v>10</v>
      </c>
      <c r="C6" s="3">
        <v>3</v>
      </c>
      <c r="D6" s="3">
        <v>12</v>
      </c>
      <c r="E6" s="3">
        <v>0</v>
      </c>
      <c r="F6" s="3">
        <v>15</v>
      </c>
      <c r="G6" s="3">
        <v>5</v>
      </c>
      <c r="H6" s="3">
        <f t="shared" si="1"/>
        <v>45</v>
      </c>
      <c r="I6" s="5">
        <f t="shared" si="0"/>
        <v>960</v>
      </c>
    </row>
    <row r="7" spans="1:9">
      <c r="A7" s="3" t="s">
        <v>8</v>
      </c>
      <c r="B7" s="3">
        <v>0</v>
      </c>
      <c r="C7" s="3">
        <v>2</v>
      </c>
      <c r="D7" s="3">
        <v>22</v>
      </c>
      <c r="E7" s="3">
        <v>0</v>
      </c>
      <c r="F7" s="3">
        <v>0</v>
      </c>
      <c r="G7" s="3">
        <v>2</v>
      </c>
      <c r="H7" s="3">
        <f t="shared" si="1"/>
        <v>26</v>
      </c>
      <c r="I7" s="5">
        <f t="shared" si="0"/>
        <v>620</v>
      </c>
    </row>
    <row r="8" spans="1:9">
      <c r="A8" s="3" t="s">
        <v>9</v>
      </c>
      <c r="B8" s="3">
        <v>0</v>
      </c>
      <c r="C8" s="3">
        <v>5</v>
      </c>
      <c r="D8" s="3">
        <v>9</v>
      </c>
      <c r="E8" s="3">
        <v>0</v>
      </c>
      <c r="F8" s="3">
        <v>2</v>
      </c>
      <c r="G8" s="3">
        <v>11</v>
      </c>
      <c r="H8" s="3">
        <f t="shared" si="1"/>
        <v>27</v>
      </c>
      <c r="I8" s="5">
        <f t="shared" si="0"/>
        <v>520</v>
      </c>
    </row>
    <row r="9" spans="1:9">
      <c r="A9" s="3" t="s">
        <v>10</v>
      </c>
      <c r="B9" s="3">
        <v>0</v>
      </c>
      <c r="C9" s="3">
        <v>0</v>
      </c>
      <c r="D9" s="3">
        <v>15</v>
      </c>
      <c r="E9" s="3">
        <v>0</v>
      </c>
      <c r="F9" s="3">
        <v>7</v>
      </c>
      <c r="G9" s="3">
        <v>0</v>
      </c>
      <c r="H9" s="3">
        <f t="shared" si="1"/>
        <v>22</v>
      </c>
      <c r="I9" s="5">
        <f t="shared" si="0"/>
        <v>480</v>
      </c>
    </row>
    <row r="10" spans="1:9">
      <c r="A10" s="3" t="s">
        <v>11</v>
      </c>
      <c r="B10" s="3">
        <v>3</v>
      </c>
      <c r="C10" s="3">
        <v>8.5</v>
      </c>
      <c r="D10" s="3">
        <v>9.5</v>
      </c>
      <c r="E10" s="3">
        <v>0</v>
      </c>
      <c r="F10" s="3">
        <v>24</v>
      </c>
      <c r="G10" s="3">
        <v>0.5</v>
      </c>
      <c r="H10" s="3">
        <f t="shared" si="1"/>
        <v>45.5</v>
      </c>
      <c r="I10" s="5">
        <f t="shared" si="0"/>
        <v>865</v>
      </c>
    </row>
    <row r="11" spans="1:9">
      <c r="A11" s="6" t="s">
        <v>26</v>
      </c>
      <c r="B11" s="3">
        <f>SUM(B$4:B$10)</f>
        <v>27</v>
      </c>
      <c r="C11" s="3">
        <f t="shared" ref="C11:G11" si="2">SUM(C$4:C$10)</f>
        <v>30.5</v>
      </c>
      <c r="D11" s="3">
        <f t="shared" si="2"/>
        <v>92.5</v>
      </c>
      <c r="E11" s="3">
        <f t="shared" si="2"/>
        <v>0</v>
      </c>
      <c r="F11" s="3">
        <f t="shared" si="2"/>
        <v>57</v>
      </c>
      <c r="G11" s="3">
        <f t="shared" si="2"/>
        <v>27.5</v>
      </c>
      <c r="H11" s="3">
        <f t="shared" si="1"/>
        <v>234.5</v>
      </c>
      <c r="I11" s="5">
        <f>SUM(I4:I10)</f>
        <v>5000</v>
      </c>
    </row>
    <row r="17" spans="1:9" ht="18">
      <c r="A17" s="67" t="s">
        <v>22</v>
      </c>
      <c r="B17" s="67"/>
      <c r="C17" s="67"/>
      <c r="D17" s="67"/>
      <c r="E17" s="67"/>
      <c r="F17" s="67"/>
      <c r="G17" s="67"/>
      <c r="H17" s="67"/>
      <c r="I17" s="67"/>
    </row>
    <row r="18" spans="1:9">
      <c r="A18" s="40"/>
      <c r="B18" s="39" t="s">
        <v>12</v>
      </c>
      <c r="C18" s="39" t="s">
        <v>13</v>
      </c>
      <c r="D18" s="39" t="s">
        <v>14</v>
      </c>
      <c r="E18" s="39" t="s">
        <v>15</v>
      </c>
      <c r="F18" s="39" t="s">
        <v>16</v>
      </c>
      <c r="G18" s="39" t="s">
        <v>17</v>
      </c>
      <c r="H18" s="41" t="s">
        <v>23</v>
      </c>
      <c r="I18" s="39" t="s">
        <v>24</v>
      </c>
    </row>
    <row r="19" spans="1:9">
      <c r="A19" s="39" t="s">
        <v>25</v>
      </c>
      <c r="B19" s="42">
        <v>30</v>
      </c>
      <c r="C19" s="42">
        <v>20</v>
      </c>
      <c r="D19" s="42">
        <v>25</v>
      </c>
      <c r="E19" s="42">
        <v>25</v>
      </c>
      <c r="F19" s="42">
        <v>15</v>
      </c>
      <c r="G19" s="42">
        <v>15</v>
      </c>
      <c r="H19" s="43"/>
      <c r="I19" s="44"/>
    </row>
    <row r="20" spans="1:9">
      <c r="A20" s="39" t="s">
        <v>5</v>
      </c>
      <c r="B20" s="45">
        <v>7</v>
      </c>
      <c r="C20" s="45">
        <v>12</v>
      </c>
      <c r="D20" s="45">
        <v>10</v>
      </c>
      <c r="E20" s="45">
        <v>0</v>
      </c>
      <c r="F20" s="45">
        <v>0</v>
      </c>
      <c r="G20" s="45">
        <v>3</v>
      </c>
      <c r="H20" s="46">
        <f>SUM(B20:G20)</f>
        <v>32</v>
      </c>
      <c r="I20" s="47">
        <f t="shared" ref="I20:I26" si="3">SUM(B$3*B20,C$3*C20,D$3*D20,E$3*E20,F$3*F20,G$3*G20)</f>
        <v>745</v>
      </c>
    </row>
    <row r="21" spans="1:9">
      <c r="A21" s="39" t="s">
        <v>6</v>
      </c>
      <c r="B21" s="45">
        <v>7</v>
      </c>
      <c r="C21" s="45">
        <v>0</v>
      </c>
      <c r="D21" s="45">
        <v>15</v>
      </c>
      <c r="E21" s="45">
        <v>0</v>
      </c>
      <c r="F21" s="45">
        <v>9</v>
      </c>
      <c r="G21" s="45">
        <v>6</v>
      </c>
      <c r="H21" s="46">
        <f t="shared" ref="H21:H27" si="4">SUM(B21:G21)</f>
        <v>37</v>
      </c>
      <c r="I21" s="47">
        <f t="shared" si="3"/>
        <v>810</v>
      </c>
    </row>
    <row r="22" spans="1:9">
      <c r="A22" s="39" t="s">
        <v>7</v>
      </c>
      <c r="B22" s="45">
        <v>10</v>
      </c>
      <c r="C22" s="45">
        <v>3</v>
      </c>
      <c r="D22" s="45">
        <v>12</v>
      </c>
      <c r="E22" s="45">
        <v>0</v>
      </c>
      <c r="F22" s="45">
        <v>15</v>
      </c>
      <c r="G22" s="45">
        <v>5</v>
      </c>
      <c r="H22" s="46">
        <f t="shared" si="4"/>
        <v>45</v>
      </c>
      <c r="I22" s="47">
        <f t="shared" si="3"/>
        <v>960</v>
      </c>
    </row>
    <row r="23" spans="1:9">
      <c r="A23" s="39" t="s">
        <v>8</v>
      </c>
      <c r="B23" s="45">
        <v>0</v>
      </c>
      <c r="C23" s="45">
        <v>2</v>
      </c>
      <c r="D23" s="45">
        <v>22</v>
      </c>
      <c r="E23" s="45">
        <v>0</v>
      </c>
      <c r="F23" s="45">
        <v>0</v>
      </c>
      <c r="G23" s="45">
        <v>2</v>
      </c>
      <c r="H23" s="46">
        <f t="shared" si="4"/>
        <v>26</v>
      </c>
      <c r="I23" s="47">
        <f t="shared" si="3"/>
        <v>620</v>
      </c>
    </row>
    <row r="24" spans="1:9">
      <c r="A24" s="39" t="s">
        <v>9</v>
      </c>
      <c r="B24" s="45">
        <v>0</v>
      </c>
      <c r="C24" s="45">
        <v>5</v>
      </c>
      <c r="D24" s="45">
        <v>9</v>
      </c>
      <c r="E24" s="45">
        <v>0</v>
      </c>
      <c r="F24" s="45">
        <v>2</v>
      </c>
      <c r="G24" s="45">
        <v>11</v>
      </c>
      <c r="H24" s="46">
        <f t="shared" si="4"/>
        <v>27</v>
      </c>
      <c r="I24" s="47">
        <f t="shared" si="3"/>
        <v>520</v>
      </c>
    </row>
    <row r="25" spans="1:9">
      <c r="A25" s="39" t="s">
        <v>10</v>
      </c>
      <c r="B25" s="45">
        <v>0</v>
      </c>
      <c r="C25" s="45">
        <v>0</v>
      </c>
      <c r="D25" s="45">
        <v>15</v>
      </c>
      <c r="E25" s="45">
        <v>0</v>
      </c>
      <c r="F25" s="45">
        <v>7</v>
      </c>
      <c r="G25" s="45">
        <v>0</v>
      </c>
      <c r="H25" s="46">
        <f t="shared" si="4"/>
        <v>22</v>
      </c>
      <c r="I25" s="47">
        <f t="shared" si="3"/>
        <v>480</v>
      </c>
    </row>
    <row r="26" spans="1:9">
      <c r="A26" s="39" t="s">
        <v>11</v>
      </c>
      <c r="B26" s="45">
        <v>3</v>
      </c>
      <c r="C26" s="45">
        <v>8.5</v>
      </c>
      <c r="D26" s="45">
        <v>9.5</v>
      </c>
      <c r="E26" s="45">
        <v>0</v>
      </c>
      <c r="F26" s="45">
        <v>24</v>
      </c>
      <c r="G26" s="45">
        <v>0.5</v>
      </c>
      <c r="H26" s="46">
        <f t="shared" si="4"/>
        <v>45.5</v>
      </c>
      <c r="I26" s="47">
        <f t="shared" si="3"/>
        <v>865</v>
      </c>
    </row>
    <row r="27" spans="1:9">
      <c r="A27" s="39" t="s">
        <v>26</v>
      </c>
      <c r="B27" s="48">
        <f>SUM(B$4:B$10)</f>
        <v>27</v>
      </c>
      <c r="C27" s="48">
        <f t="shared" ref="C27:G27" si="5">SUM(C$4:C$10)</f>
        <v>30.5</v>
      </c>
      <c r="D27" s="48">
        <f t="shared" si="5"/>
        <v>92.5</v>
      </c>
      <c r="E27" s="48">
        <f t="shared" si="5"/>
        <v>0</v>
      </c>
      <c r="F27" s="48">
        <f t="shared" si="5"/>
        <v>57</v>
      </c>
      <c r="G27" s="48">
        <f t="shared" si="5"/>
        <v>27.5</v>
      </c>
      <c r="H27" s="48">
        <f t="shared" si="4"/>
        <v>234.5</v>
      </c>
      <c r="I27" s="47">
        <f>SUM(I20:I26)</f>
        <v>5000</v>
      </c>
    </row>
  </sheetData>
  <mergeCells count="2">
    <mergeCell ref="A1:I1"/>
    <mergeCell ref="A17:I1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F11-DDCA-491D-B8ED-2D4CB5510CAA}">
  <dimension ref="A1:I10"/>
  <sheetViews>
    <sheetView workbookViewId="0">
      <selection activeCell="I10" sqref="I10"/>
    </sheetView>
  </sheetViews>
  <sheetFormatPr defaultRowHeight="14.45"/>
  <cols>
    <col min="1" max="1" width="17.42578125" customWidth="1"/>
    <col min="2" max="2" width="12.5703125" customWidth="1"/>
    <col min="3" max="3" width="14.7109375" customWidth="1"/>
    <col min="4" max="4" width="9.28515625" bestFit="1" customWidth="1"/>
    <col min="5" max="5" width="13.140625" customWidth="1"/>
    <col min="6" max="6" width="15" customWidth="1"/>
    <col min="7" max="7" width="11.140625" customWidth="1"/>
    <col min="8" max="8" width="18.7109375" customWidth="1"/>
    <col min="9" max="9" width="19.42578125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2">
        <v>4</v>
      </c>
      <c r="C2" s="35">
        <v>8</v>
      </c>
      <c r="D2" s="50">
        <v>0</v>
      </c>
      <c r="E2" s="38">
        <v>0</v>
      </c>
      <c r="F2" s="7">
        <v>0</v>
      </c>
      <c r="G2" s="35">
        <v>3</v>
      </c>
      <c r="H2" s="51">
        <f>SUM(B2:G2)</f>
        <v>15</v>
      </c>
      <c r="I2" s="8">
        <f>SUM(B2*30,C2*20,D2*25,E2*25,F2*15,G2*15)</f>
        <v>325</v>
      </c>
    </row>
    <row r="3" spans="1:9">
      <c r="A3" s="3" t="s">
        <v>6</v>
      </c>
      <c r="B3" s="7">
        <v>0</v>
      </c>
      <c r="C3" s="7">
        <v>0</v>
      </c>
      <c r="D3" s="7">
        <v>0</v>
      </c>
      <c r="E3" s="2">
        <v>1</v>
      </c>
      <c r="F3" s="7">
        <v>0</v>
      </c>
      <c r="G3" s="2">
        <v>10</v>
      </c>
      <c r="H3" s="51">
        <f>SUM(B3:G3)</f>
        <v>11</v>
      </c>
      <c r="I3" s="8">
        <f>SUM(B3*30,C3*20,D3*25,E3*25,F3*15,G3*15)</f>
        <v>175</v>
      </c>
    </row>
    <row r="4" spans="1:9">
      <c r="A4" s="3" t="s">
        <v>7</v>
      </c>
      <c r="B4" s="7">
        <v>0</v>
      </c>
      <c r="C4" s="7">
        <v>0</v>
      </c>
      <c r="D4" s="7">
        <v>0</v>
      </c>
      <c r="E4" s="2">
        <v>3</v>
      </c>
      <c r="F4" s="2">
        <v>3</v>
      </c>
      <c r="G4" s="7">
        <v>0</v>
      </c>
      <c r="H4" s="51">
        <f>SUM(B4:G4)</f>
        <v>6</v>
      </c>
      <c r="I4" s="8">
        <f>SUM(B4*30,C4*20,D4*25,E4*25,F4*15,G4*15)</f>
        <v>120</v>
      </c>
    </row>
    <row r="5" spans="1:9">
      <c r="A5" s="3" t="s">
        <v>8</v>
      </c>
      <c r="B5" s="7">
        <v>0</v>
      </c>
      <c r="C5" s="7">
        <v>0</v>
      </c>
      <c r="D5" s="7">
        <v>0</v>
      </c>
      <c r="E5" s="2">
        <v>1</v>
      </c>
      <c r="F5" s="7">
        <v>0</v>
      </c>
      <c r="G5" s="2">
        <v>8</v>
      </c>
      <c r="H5" s="51">
        <f>SUM(B5:G5)</f>
        <v>9</v>
      </c>
      <c r="I5" s="8">
        <f>SUM(B5*30,C5*20,D5*25,E5*25,F5*15,G5*15)</f>
        <v>145</v>
      </c>
    </row>
    <row r="6" spans="1:9">
      <c r="A6" s="3" t="s">
        <v>9</v>
      </c>
      <c r="B6" s="2">
        <v>6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51">
        <f>SUM(B6:G6)</f>
        <v>6</v>
      </c>
      <c r="I6" s="8">
        <f>SUM(B6*30,C6*20,D6*25,E6*25,F6*15,G6*15)</f>
        <v>180</v>
      </c>
    </row>
    <row r="7" spans="1:9">
      <c r="A7" s="3" t="s">
        <v>10</v>
      </c>
      <c r="B7" s="7">
        <v>0</v>
      </c>
      <c r="C7" s="2">
        <v>10</v>
      </c>
      <c r="D7" s="7">
        <v>0</v>
      </c>
      <c r="E7" s="7">
        <v>0</v>
      </c>
      <c r="F7" s="7">
        <v>0</v>
      </c>
      <c r="G7" s="7">
        <v>0</v>
      </c>
      <c r="H7" s="51">
        <f>SUM(B7:G7)</f>
        <v>10</v>
      </c>
      <c r="I7" s="8">
        <f>SUM(B7*30,C7*20,D7*25,E7*25,F7*15,G7*15)</f>
        <v>200</v>
      </c>
    </row>
    <row r="8" spans="1:9">
      <c r="A8" s="3" t="s">
        <v>11</v>
      </c>
      <c r="B8" s="7">
        <v>0</v>
      </c>
      <c r="C8" s="2">
        <v>4</v>
      </c>
      <c r="D8" s="2">
        <v>6</v>
      </c>
      <c r="E8" s="7">
        <v>0</v>
      </c>
      <c r="F8" s="7">
        <v>0</v>
      </c>
      <c r="G8" s="7">
        <v>0</v>
      </c>
      <c r="H8" s="51">
        <f>SUM(B8:G8)</f>
        <v>10</v>
      </c>
      <c r="I8" s="8">
        <f>SUM(B8*30,C8*20,D8*25,E8*25,F8*15,G8*15)</f>
        <v>230</v>
      </c>
    </row>
    <row r="9" spans="1:9">
      <c r="A9" s="10" t="s">
        <v>20</v>
      </c>
      <c r="B9" s="13">
        <f>SUM(B2:B8)</f>
        <v>10</v>
      </c>
      <c r="C9" s="13">
        <f>SUM(C2:C8)</f>
        <v>22</v>
      </c>
      <c r="D9" s="13">
        <f>SUM(D2:D8)</f>
        <v>6</v>
      </c>
      <c r="E9" s="13">
        <f>SUM(E2:E8)</f>
        <v>5</v>
      </c>
      <c r="F9" s="13">
        <f>SUM(F2:F8)</f>
        <v>3</v>
      </c>
      <c r="G9" s="13">
        <f>SUM(G2:G8)</f>
        <v>21</v>
      </c>
      <c r="H9" s="13">
        <f>SUM(H2:H8)</f>
        <v>67</v>
      </c>
      <c r="I9" s="8">
        <f>SUM(B9*30,C9*20,D9*25,E9*25,F9*15,G9*15)</f>
        <v>1375</v>
      </c>
    </row>
    <row r="10" spans="1:9">
      <c r="A10" s="3" t="s">
        <v>21</v>
      </c>
      <c r="B10" s="12">
        <f>SUM(B2,B3,B4,B5,B6,B7,B8)*30</f>
        <v>300</v>
      </c>
      <c r="C10" s="12">
        <f>SUM(C2,C3,C4,C5,C6,C7,C8)*30</f>
        <v>660</v>
      </c>
      <c r="D10" s="12">
        <f>SUM(D9)*30</f>
        <v>180</v>
      </c>
      <c r="E10" s="12">
        <f>SUM(E2,E3,E4,E5,E6,E7,E8)*30</f>
        <v>150</v>
      </c>
      <c r="F10" s="12">
        <f>SUM(F2,F3,F4,F5,F6,F7,F8)*30</f>
        <v>90</v>
      </c>
      <c r="G10" s="36">
        <f>SUM(G2,G3,G4,G5,G6,G7,G8)*30</f>
        <v>630</v>
      </c>
      <c r="H10" s="49">
        <f>SUM(B10:G10)</f>
        <v>2010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FD2A-7C5C-4F5B-95D6-15D30986CDA4}">
  <dimension ref="A1:K27"/>
  <sheetViews>
    <sheetView workbookViewId="0">
      <selection activeCell="I27" sqref="I27"/>
    </sheetView>
  </sheetViews>
  <sheetFormatPr defaultRowHeight="14.45"/>
  <cols>
    <col min="1" max="1" width="16.7109375" customWidth="1"/>
    <col min="2" max="2" width="13" customWidth="1"/>
    <col min="3" max="3" width="14.42578125" customWidth="1"/>
    <col min="5" max="5" width="11.7109375" customWidth="1"/>
    <col min="6" max="6" width="15" customWidth="1"/>
    <col min="7" max="7" width="11.5703125" customWidth="1"/>
    <col min="9" max="9" width="14.85546875" customWidth="1"/>
    <col min="10" max="11" width="12.28515625" bestFit="1" customWidth="1"/>
  </cols>
  <sheetData>
    <row r="1" spans="1:11" ht="18">
      <c r="A1" s="66" t="s">
        <v>22</v>
      </c>
      <c r="B1" s="66"/>
      <c r="C1" s="66"/>
      <c r="D1" s="66"/>
      <c r="E1" s="66"/>
      <c r="F1" s="66"/>
      <c r="G1" s="66"/>
      <c r="H1" s="66"/>
      <c r="I1" s="66"/>
      <c r="K1" s="3"/>
    </row>
    <row r="2" spans="1:11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  <c r="K2" s="3" t="s">
        <v>31</v>
      </c>
    </row>
    <row r="3" spans="1:11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  <c r="K3" s="3"/>
    </row>
    <row r="4" spans="1:11">
      <c r="A4" s="3" t="s">
        <v>5</v>
      </c>
      <c r="B4" s="3">
        <v>11</v>
      </c>
      <c r="C4" s="3">
        <v>20</v>
      </c>
      <c r="D4" s="3">
        <v>10</v>
      </c>
      <c r="E4" s="3">
        <v>0</v>
      </c>
      <c r="F4" s="3">
        <v>0</v>
      </c>
      <c r="G4" s="3">
        <v>6</v>
      </c>
      <c r="H4" s="3">
        <f>SUM(B4:G4)</f>
        <v>47</v>
      </c>
      <c r="I4" s="52">
        <f>SUM(B$3*B4,C$3*C4,D$3*D4,E$3*E4,F$3*F4,G$3*G4)</f>
        <v>1070</v>
      </c>
      <c r="K4" s="3">
        <f>100-SUM(B4:G4)</f>
        <v>53</v>
      </c>
    </row>
    <row r="5" spans="1:11">
      <c r="A5" s="3" t="s">
        <v>6</v>
      </c>
      <c r="B5" s="3">
        <v>7</v>
      </c>
      <c r="C5" s="3">
        <v>0</v>
      </c>
      <c r="D5" s="3">
        <v>15</v>
      </c>
      <c r="E5" s="3">
        <v>1</v>
      </c>
      <c r="F5" s="3">
        <v>9</v>
      </c>
      <c r="G5" s="3">
        <v>16</v>
      </c>
      <c r="H5" s="3">
        <f>SUM(B5:G5)</f>
        <v>48</v>
      </c>
      <c r="I5" s="52">
        <f>SUM(B$3*B5,C$3*C5,D$3*D5,E$3*E5,F$3*F5,G$3*G5)</f>
        <v>985</v>
      </c>
      <c r="K5" s="3">
        <f>100-SUM(B5:G5)</f>
        <v>52</v>
      </c>
    </row>
    <row r="6" spans="1:11">
      <c r="A6" s="3" t="s">
        <v>7</v>
      </c>
      <c r="B6" s="3">
        <v>10</v>
      </c>
      <c r="C6" s="3">
        <v>3</v>
      </c>
      <c r="D6" s="3">
        <v>12</v>
      </c>
      <c r="E6" s="3">
        <v>3</v>
      </c>
      <c r="F6" s="3">
        <v>18</v>
      </c>
      <c r="G6" s="3">
        <v>5</v>
      </c>
      <c r="H6" s="3">
        <f>SUM(B6:G6)</f>
        <v>51</v>
      </c>
      <c r="I6" s="52">
        <f>SUM(B$3*B6,C$3*C6,D$3*D6,E$3*E6,F$3*F6,G$3*G6)</f>
        <v>1080</v>
      </c>
      <c r="K6" s="3">
        <f>100-SUM(B6:G6)</f>
        <v>49</v>
      </c>
    </row>
    <row r="7" spans="1:11">
      <c r="A7" s="3" t="s">
        <v>8</v>
      </c>
      <c r="B7" s="3">
        <v>0</v>
      </c>
      <c r="C7" s="3">
        <v>2</v>
      </c>
      <c r="D7" s="3">
        <v>22</v>
      </c>
      <c r="E7" s="3">
        <v>1</v>
      </c>
      <c r="F7" s="3">
        <v>0</v>
      </c>
      <c r="G7" s="3">
        <v>10</v>
      </c>
      <c r="H7" s="3">
        <f>SUM(B7:G7)</f>
        <v>35</v>
      </c>
      <c r="I7" s="52">
        <f>SUM(B$3*B7,C$3*C7,D$3*D7,E$3*E7,F$3*F7,G$3*G7)</f>
        <v>765</v>
      </c>
      <c r="K7" s="3">
        <f>100-SUM(B7:G7)</f>
        <v>65</v>
      </c>
    </row>
    <row r="8" spans="1:11">
      <c r="A8" s="3" t="s">
        <v>9</v>
      </c>
      <c r="B8" s="3">
        <v>6</v>
      </c>
      <c r="C8" s="3">
        <v>5</v>
      </c>
      <c r="D8" s="3">
        <v>9</v>
      </c>
      <c r="E8" s="3">
        <v>0</v>
      </c>
      <c r="F8" s="3">
        <v>2</v>
      </c>
      <c r="G8" s="3">
        <v>11</v>
      </c>
      <c r="H8" s="3">
        <f>SUM(B8:G8)</f>
        <v>33</v>
      </c>
      <c r="I8" s="52">
        <f>SUM(B$3*B8,C$3*C8,D$3*D8,E$3*E8,F$3*F8,G$3*G8)</f>
        <v>700</v>
      </c>
      <c r="K8" s="3">
        <f>100-SUM(B8:G8)</f>
        <v>67</v>
      </c>
    </row>
    <row r="9" spans="1:11">
      <c r="A9" s="3" t="s">
        <v>10</v>
      </c>
      <c r="B9" s="3">
        <v>0</v>
      </c>
      <c r="C9" s="3">
        <v>10</v>
      </c>
      <c r="D9" s="3">
        <v>15</v>
      </c>
      <c r="E9" s="3">
        <v>0</v>
      </c>
      <c r="F9" s="3">
        <v>7</v>
      </c>
      <c r="G9" s="3">
        <v>0</v>
      </c>
      <c r="H9" s="3">
        <f>SUM(B9:G9)</f>
        <v>32</v>
      </c>
      <c r="I9" s="52">
        <f>SUM(B$3*B9,C$3*C9,D$3*D9,E$3*E9,F$3*F9,G$3*G9)</f>
        <v>680</v>
      </c>
      <c r="K9" s="3">
        <f>100-SUM(B9:G9)</f>
        <v>68</v>
      </c>
    </row>
    <row r="10" spans="1:11">
      <c r="A10" s="3" t="s">
        <v>11</v>
      </c>
      <c r="B10" s="3">
        <v>3</v>
      </c>
      <c r="C10" s="3">
        <v>12.5</v>
      </c>
      <c r="D10" s="3">
        <v>15.5</v>
      </c>
      <c r="E10" s="3">
        <v>0</v>
      </c>
      <c r="F10" s="3">
        <v>24</v>
      </c>
      <c r="G10" s="3">
        <v>0.5</v>
      </c>
      <c r="H10" s="3">
        <f>SUM(B10:G10)</f>
        <v>55.5</v>
      </c>
      <c r="I10" s="52">
        <f>SUM(B$3*B10,C$3*C10,D$3*D10,E$3*E10,F$3*F10,G$3*G10)</f>
        <v>1095</v>
      </c>
      <c r="K10" s="3">
        <f>100-SUM(B10:G10)</f>
        <v>44.5</v>
      </c>
    </row>
    <row r="11" spans="1:11">
      <c r="A11" s="6" t="s">
        <v>26</v>
      </c>
      <c r="B11" s="3">
        <f>SUM(B$4:B$10)</f>
        <v>37</v>
      </c>
      <c r="C11" s="3">
        <f>SUM(C$4:C$10)</f>
        <v>52.5</v>
      </c>
      <c r="D11" s="3">
        <f>SUM(D$4:D$10)</f>
        <v>98.5</v>
      </c>
      <c r="E11" s="3">
        <f>SUM(E$4:E$10)</f>
        <v>5</v>
      </c>
      <c r="F11" s="3">
        <f>SUM(F$4:F$10)</f>
        <v>60</v>
      </c>
      <c r="G11" s="3">
        <f>SUM(G$4:G$10)</f>
        <v>48.5</v>
      </c>
      <c r="H11" s="3">
        <f>SUM(B11:G11)</f>
        <v>301.5</v>
      </c>
      <c r="I11" s="52">
        <f>SUM(B$3*B11,C$3*C11,D$3*D11,E$3*E11,F$3*F11,G$3*G11)</f>
        <v>6375</v>
      </c>
      <c r="K11" s="3">
        <f>SUM(K4:K10)</f>
        <v>398.5</v>
      </c>
    </row>
    <row r="17" spans="1:10" ht="18">
      <c r="A17" s="68" t="s">
        <v>32</v>
      </c>
      <c r="B17" s="69"/>
      <c r="C17" s="69"/>
      <c r="D17" s="69"/>
      <c r="E17" s="69"/>
      <c r="F17" s="69"/>
      <c r="G17" s="69"/>
      <c r="H17" s="69"/>
      <c r="I17" s="70"/>
    </row>
    <row r="18" spans="1:10">
      <c r="A18" s="53"/>
      <c r="B18" s="53" t="s">
        <v>12</v>
      </c>
      <c r="C18" s="53" t="s">
        <v>13</v>
      </c>
      <c r="D18" s="53" t="s">
        <v>14</v>
      </c>
      <c r="E18" s="53" t="s">
        <v>15</v>
      </c>
      <c r="F18" s="53" t="s">
        <v>16</v>
      </c>
      <c r="G18" s="53" t="s">
        <v>17</v>
      </c>
      <c r="H18" s="57" t="s">
        <v>23</v>
      </c>
      <c r="I18" s="53" t="s">
        <v>24</v>
      </c>
    </row>
    <row r="19" spans="1:10">
      <c r="A19" s="53" t="s">
        <v>25</v>
      </c>
      <c r="B19" s="56">
        <v>30</v>
      </c>
      <c r="C19" s="56">
        <v>20</v>
      </c>
      <c r="D19" s="56">
        <v>25</v>
      </c>
      <c r="E19" s="56">
        <v>25</v>
      </c>
      <c r="F19" s="56">
        <v>15</v>
      </c>
      <c r="G19" s="56">
        <v>15</v>
      </c>
      <c r="H19" s="55"/>
      <c r="I19" s="57"/>
    </row>
    <row r="20" spans="1:10">
      <c r="A20" s="53" t="s">
        <v>5</v>
      </c>
      <c r="B20" s="57">
        <f>13-4</f>
        <v>9</v>
      </c>
      <c r="C20" s="57">
        <f>8-8</f>
        <v>0</v>
      </c>
      <c r="D20" s="57">
        <v>5</v>
      </c>
      <c r="E20" s="58">
        <v>20</v>
      </c>
      <c r="F20" s="57">
        <v>15</v>
      </c>
      <c r="G20" s="57">
        <f>7-3</f>
        <v>4</v>
      </c>
      <c r="H20" s="57">
        <f>SUM(B20:G20)</f>
        <v>53</v>
      </c>
      <c r="I20" s="59">
        <f>SUM(B$3*B20,C$3*C20,D$3*D20,E$3*E20,F$3*F20,G$3*G20)</f>
        <v>1180</v>
      </c>
      <c r="J20" s="5"/>
    </row>
    <row r="21" spans="1:10">
      <c r="A21" s="53" t="s">
        <v>6</v>
      </c>
      <c r="B21" s="57">
        <v>8</v>
      </c>
      <c r="C21" s="57">
        <v>18</v>
      </c>
      <c r="D21" s="57">
        <v>0</v>
      </c>
      <c r="E21" s="58">
        <f>15-1</f>
        <v>14</v>
      </c>
      <c r="F21" s="57">
        <v>10</v>
      </c>
      <c r="G21" s="57">
        <f>12-10</f>
        <v>2</v>
      </c>
      <c r="H21" s="57">
        <f>SUM(B21:G21)</f>
        <v>52</v>
      </c>
      <c r="I21" s="59">
        <f>SUM(B$3*B21,C$3*C21,D$3*D21,E$3*E21,F$3*F21,G$3*G21)</f>
        <v>1130</v>
      </c>
    </row>
    <row r="22" spans="1:10">
      <c r="A22" s="53" t="s">
        <v>7</v>
      </c>
      <c r="B22" s="57">
        <v>10</v>
      </c>
      <c r="C22" s="57">
        <v>7</v>
      </c>
      <c r="D22" s="57">
        <v>0</v>
      </c>
      <c r="E22" s="58">
        <f>15-3</f>
        <v>12</v>
      </c>
      <c r="F22" s="57">
        <f>15-3</f>
        <v>12</v>
      </c>
      <c r="G22" s="57">
        <v>8</v>
      </c>
      <c r="H22" s="57">
        <f>SUM(B22:G22)</f>
        <v>49</v>
      </c>
      <c r="I22" s="59">
        <f>SUM(B$3*B22,C$3*C22,D$3*D22,E$3*E22,F$3*F22,G$3*G22)</f>
        <v>1040</v>
      </c>
    </row>
    <row r="23" spans="1:10">
      <c r="A23" s="53" t="s">
        <v>8</v>
      </c>
      <c r="B23" s="57">
        <v>18</v>
      </c>
      <c r="C23" s="57">
        <v>13</v>
      </c>
      <c r="D23" s="57">
        <v>0</v>
      </c>
      <c r="E23" s="58">
        <f>18-1</f>
        <v>17</v>
      </c>
      <c r="F23" s="57">
        <v>17</v>
      </c>
      <c r="G23" s="57">
        <f>8-8</f>
        <v>0</v>
      </c>
      <c r="H23" s="57">
        <f>SUM(B23:G23)</f>
        <v>65</v>
      </c>
      <c r="I23" s="59">
        <f>SUM(B$3*B23,C$3*C23,D$3*D23,E$3*E23,F$3*F23,G$3*G23)</f>
        <v>1480</v>
      </c>
    </row>
    <row r="24" spans="1:10">
      <c r="A24" s="53" t="s">
        <v>9</v>
      </c>
      <c r="B24" s="57">
        <f>20-6</f>
        <v>14</v>
      </c>
      <c r="C24" s="57">
        <v>10</v>
      </c>
      <c r="D24" s="57">
        <v>5</v>
      </c>
      <c r="E24" s="58">
        <v>17</v>
      </c>
      <c r="F24" s="57">
        <v>17</v>
      </c>
      <c r="G24" s="57">
        <v>4</v>
      </c>
      <c r="H24" s="57">
        <f>SUM(B24:G24)</f>
        <v>67</v>
      </c>
      <c r="I24" s="59">
        <f>SUM(B$3*B24,C$3*C24,D$3*D24,E$3*E24,F$3*F24,G$3*G24)</f>
        <v>1485</v>
      </c>
    </row>
    <row r="25" spans="1:10">
      <c r="A25" s="53" t="s">
        <v>10</v>
      </c>
      <c r="B25" s="57">
        <v>20</v>
      </c>
      <c r="C25" s="57">
        <f>20-10</f>
        <v>10</v>
      </c>
      <c r="D25" s="57">
        <v>0</v>
      </c>
      <c r="E25" s="58">
        <v>20</v>
      </c>
      <c r="F25" s="57">
        <v>8</v>
      </c>
      <c r="G25" s="57">
        <v>10</v>
      </c>
      <c r="H25" s="57">
        <f>SUM(B25:G25)</f>
        <v>68</v>
      </c>
      <c r="I25" s="59">
        <f>SUM(B$3*B25,C$3*C25,D$3*D25,E$3*E25,F$3*F25,G$3*G25)</f>
        <v>1570</v>
      </c>
    </row>
    <row r="26" spans="1:10">
      <c r="A26" s="53" t="s">
        <v>11</v>
      </c>
      <c r="B26" s="57">
        <v>13</v>
      </c>
      <c r="C26" s="57">
        <v>2.5</v>
      </c>
      <c r="D26" s="57">
        <v>0</v>
      </c>
      <c r="E26" s="58">
        <v>14</v>
      </c>
      <c r="F26" s="57">
        <v>10</v>
      </c>
      <c r="G26" s="57">
        <v>5</v>
      </c>
      <c r="H26" s="57">
        <f>SUM(B26:G26)</f>
        <v>44.5</v>
      </c>
      <c r="I26" s="59">
        <f>SUM(B$3*B26,C$3*C26,D$3*D26,E$3*E26,F$3*F26,G$3*G26)</f>
        <v>1015</v>
      </c>
    </row>
    <row r="27" spans="1:10">
      <c r="A27" s="54" t="s">
        <v>26</v>
      </c>
      <c r="B27" s="57">
        <f>SUM(B20:B26)</f>
        <v>92</v>
      </c>
      <c r="C27" s="57">
        <f>SUM(C20:C26)</f>
        <v>60.5</v>
      </c>
      <c r="D27" s="57">
        <f>SUM(D20:D26)</f>
        <v>10</v>
      </c>
      <c r="E27" s="57">
        <f>SUM(E20:E26)</f>
        <v>114</v>
      </c>
      <c r="F27" s="57">
        <f>SUM(F20:F26)</f>
        <v>89</v>
      </c>
      <c r="G27" s="57">
        <f>SUM(G20:G26)</f>
        <v>33</v>
      </c>
      <c r="H27" s="57">
        <f>SUM(H20:H26)</f>
        <v>398.5</v>
      </c>
      <c r="I27" s="59">
        <f>SUM(B$3*B27,C$3*C27,D$3*D27,E$3*E27,F$3*F27,G$3*G27)</f>
        <v>8900</v>
      </c>
    </row>
  </sheetData>
  <mergeCells count="2">
    <mergeCell ref="A1:I1"/>
    <mergeCell ref="A17:I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BFA1-F77E-425E-B027-7C0DEA7D11ED}">
  <dimension ref="A1:J31"/>
  <sheetViews>
    <sheetView workbookViewId="0">
      <selection activeCell="C27" sqref="C27"/>
    </sheetView>
  </sheetViews>
  <sheetFormatPr defaultRowHeight="15"/>
  <cols>
    <col min="1" max="1" width="16.42578125" customWidth="1"/>
    <col min="2" max="2" width="17.5703125" bestFit="1" customWidth="1"/>
    <col min="3" max="3" width="15" customWidth="1"/>
    <col min="5" max="5" width="11.140625" customWidth="1"/>
    <col min="6" max="6" width="14.42578125" customWidth="1"/>
    <col min="7" max="7" width="15.140625" bestFit="1" customWidth="1"/>
    <col min="8" max="8" width="18.28515625" bestFit="1" customWidth="1"/>
    <col min="9" max="9" width="19.7109375" customWidth="1"/>
    <col min="10" max="10" width="15.140625" bestFit="1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3">
        <v>0</v>
      </c>
      <c r="C2" s="60">
        <v>0</v>
      </c>
      <c r="D2" s="60">
        <v>0</v>
      </c>
      <c r="E2" s="61">
        <v>4</v>
      </c>
      <c r="F2" s="2">
        <v>5</v>
      </c>
      <c r="G2" s="35">
        <v>1</v>
      </c>
      <c r="H2" s="51">
        <f>SUM(B2:G2)</f>
        <v>10</v>
      </c>
      <c r="I2" s="8">
        <f>SUM(B2*30,C2*20,D2*25,E2*25,F2*15,G2*15)</f>
        <v>190</v>
      </c>
    </row>
    <row r="3" spans="1:9">
      <c r="A3" s="3" t="s">
        <v>6</v>
      </c>
      <c r="B3" s="3">
        <v>0</v>
      </c>
      <c r="C3" s="2">
        <v>6</v>
      </c>
      <c r="D3" s="3">
        <v>0</v>
      </c>
      <c r="E3" s="2">
        <v>1</v>
      </c>
      <c r="F3" s="3">
        <v>0</v>
      </c>
      <c r="G3" s="3">
        <v>0</v>
      </c>
      <c r="H3" s="51">
        <f>SUM(B3:G3)</f>
        <v>7</v>
      </c>
      <c r="I3" s="8">
        <f>SUM(B3*30,C3*20,D3*25,E3*25,F3*15,G3*15)</f>
        <v>145</v>
      </c>
    </row>
    <row r="4" spans="1:9">
      <c r="A4" s="3" t="s">
        <v>7</v>
      </c>
      <c r="B4" s="3">
        <v>0</v>
      </c>
      <c r="C4" s="3">
        <v>0</v>
      </c>
      <c r="D4" s="3">
        <v>0</v>
      </c>
      <c r="E4" s="35">
        <v>3</v>
      </c>
      <c r="F4" s="35">
        <v>2</v>
      </c>
      <c r="G4" s="3">
        <v>0</v>
      </c>
      <c r="H4" s="51">
        <f>SUM(B4:G4)</f>
        <v>5</v>
      </c>
      <c r="I4" s="8">
        <f>SUM(B4*30,C4*20,D4*25,E4*25,F4*15,G4*15)</f>
        <v>105</v>
      </c>
    </row>
    <row r="5" spans="1:9">
      <c r="A5" s="3" t="s">
        <v>8</v>
      </c>
      <c r="B5" s="2">
        <v>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51">
        <f>SUM(B5:G5)</f>
        <v>6</v>
      </c>
      <c r="I5" s="8">
        <f>SUM(B5*30,C5*20,D5*25,E5*25,F5*15,G5*15)</f>
        <v>180</v>
      </c>
    </row>
    <row r="6" spans="1:9">
      <c r="A6" s="3" t="s">
        <v>9</v>
      </c>
      <c r="B6" s="3">
        <v>0</v>
      </c>
      <c r="C6" s="3">
        <v>0</v>
      </c>
      <c r="D6" s="3">
        <v>0</v>
      </c>
      <c r="E6" s="3">
        <v>0</v>
      </c>
      <c r="F6" s="2">
        <v>6</v>
      </c>
      <c r="G6" s="3">
        <v>0</v>
      </c>
      <c r="H6" s="51">
        <f>SUM(B6:G6)</f>
        <v>6</v>
      </c>
      <c r="I6" s="8">
        <f>SUM(B6*30,C6*20,D6*25,E6*25,F6*15,G6*15)</f>
        <v>90</v>
      </c>
    </row>
    <row r="7" spans="1:9">
      <c r="A7" s="3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6</v>
      </c>
      <c r="H7" s="51">
        <f>SUM(B7:G7)</f>
        <v>6</v>
      </c>
      <c r="I7" s="8">
        <f>SUM(B7*30,C7*20,D7*25,E7*25,F7*15,G7*15)</f>
        <v>90</v>
      </c>
    </row>
    <row r="8" spans="1:9">
      <c r="A8" s="3" t="s">
        <v>11</v>
      </c>
      <c r="B8" s="3">
        <v>0</v>
      </c>
      <c r="C8" s="3">
        <v>0</v>
      </c>
      <c r="D8" s="3">
        <v>0</v>
      </c>
      <c r="E8" s="2">
        <v>4</v>
      </c>
      <c r="F8" s="2">
        <v>2</v>
      </c>
      <c r="G8" s="3">
        <v>0</v>
      </c>
      <c r="H8" s="51">
        <f>SUM(B8:G8)</f>
        <v>6</v>
      </c>
      <c r="I8" s="8">
        <f>SUM(B8*30,C8*20,D8*25,E8*25,F8*15,G8*15)</f>
        <v>130</v>
      </c>
    </row>
    <row r="9" spans="1:9">
      <c r="A9" s="10" t="s">
        <v>20</v>
      </c>
      <c r="B9" s="13">
        <f>SUM(B2:B8)</f>
        <v>6</v>
      </c>
      <c r="C9" s="13">
        <f>SUM(C2:C8)</f>
        <v>6</v>
      </c>
      <c r="D9" s="13">
        <f>SUM(D2:D8)</f>
        <v>0</v>
      </c>
      <c r="E9" s="13">
        <f>SUM(E2:E8)</f>
        <v>12</v>
      </c>
      <c r="F9" s="13">
        <f>SUM(F2:F8)</f>
        <v>15</v>
      </c>
      <c r="G9" s="13">
        <f>SUM(G2:G8)</f>
        <v>7</v>
      </c>
      <c r="H9" s="13">
        <f>SUM(H2:H8)</f>
        <v>46</v>
      </c>
      <c r="I9" s="8">
        <f>SUM(B9*30,C9*20,D9*25,E9*25,F9*15,G9*15)</f>
        <v>930</v>
      </c>
    </row>
    <row r="10" spans="1:9">
      <c r="A10" s="3" t="s">
        <v>21</v>
      </c>
      <c r="B10" s="12">
        <f>SUM(B2,B3,B4,B5,B6,B7,B8)*30</f>
        <v>180</v>
      </c>
      <c r="C10" s="12">
        <f>SUM(C2,C3,C4,C5,C6,C7,C8)*30</f>
        <v>180</v>
      </c>
      <c r="D10" s="12">
        <f>SUM(D9)*30</f>
        <v>0</v>
      </c>
      <c r="E10" s="12">
        <f>SUM(E2,E3,E4,E5,E6,E7,E8)*30</f>
        <v>360</v>
      </c>
      <c r="F10" s="12">
        <f>SUM(F2,F3,F4,F5,F6,F7,F8)*30</f>
        <v>450</v>
      </c>
      <c r="G10" s="36">
        <f>SUM(G2,G3,G4,G5,G6,G7,G8)*30</f>
        <v>210</v>
      </c>
      <c r="H10" s="49">
        <f>SUM(B10:G10)</f>
        <v>1380</v>
      </c>
    </row>
    <row r="16" spans="1:9" ht="18.75" customHeight="1"/>
    <row r="21" spans="2:10" ht="18.75">
      <c r="B21" s="68" t="s">
        <v>33</v>
      </c>
      <c r="C21" s="69"/>
      <c r="D21" s="69"/>
      <c r="E21" s="69"/>
      <c r="F21" s="69"/>
      <c r="G21" s="69"/>
      <c r="H21" s="69"/>
      <c r="I21" s="69"/>
      <c r="J21" s="70"/>
    </row>
    <row r="22" spans="2:10">
      <c r="B22" s="53"/>
      <c r="C22" s="53" t="s">
        <v>12</v>
      </c>
      <c r="D22" s="53" t="s">
        <v>13</v>
      </c>
      <c r="E22" s="53" t="s">
        <v>14</v>
      </c>
      <c r="F22" s="53" t="s">
        <v>15</v>
      </c>
      <c r="G22" s="53" t="s">
        <v>16</v>
      </c>
      <c r="H22" s="53" t="s">
        <v>17</v>
      </c>
      <c r="I22" s="57" t="s">
        <v>34</v>
      </c>
      <c r="J22" s="53" t="s">
        <v>24</v>
      </c>
    </row>
    <row r="23" spans="2:10">
      <c r="B23" s="53" t="s">
        <v>25</v>
      </c>
      <c r="C23" s="56">
        <v>30</v>
      </c>
      <c r="D23" s="56">
        <v>20</v>
      </c>
      <c r="E23" s="56">
        <v>25</v>
      </c>
      <c r="F23" s="56">
        <v>25</v>
      </c>
      <c r="G23" s="56">
        <v>15</v>
      </c>
      <c r="H23" s="56">
        <v>15</v>
      </c>
      <c r="I23" s="55"/>
      <c r="J23" s="57"/>
    </row>
    <row r="24" spans="2:10">
      <c r="B24" s="53" t="s">
        <v>5</v>
      </c>
      <c r="C24" s="57">
        <f>13-4</f>
        <v>9</v>
      </c>
      <c r="D24" s="57">
        <f>8-8</f>
        <v>0</v>
      </c>
      <c r="E24" s="57">
        <v>5</v>
      </c>
      <c r="F24" s="62">
        <v>16</v>
      </c>
      <c r="G24" s="57">
        <v>10</v>
      </c>
      <c r="H24" s="57">
        <f>3</f>
        <v>3</v>
      </c>
      <c r="I24" s="57">
        <f>SUM(C24:H24)</f>
        <v>43</v>
      </c>
      <c r="J24" s="59">
        <f>SUM(C24*C$23,D$23*D24,E$23*E24,F$23*F24,G$23*G24,H$23*H24)</f>
        <v>990</v>
      </c>
    </row>
    <row r="25" spans="2:10">
      <c r="B25" s="53" t="s">
        <v>6</v>
      </c>
      <c r="C25" s="57">
        <v>8</v>
      </c>
      <c r="D25" s="57">
        <v>12</v>
      </c>
      <c r="E25" s="57">
        <v>0</v>
      </c>
      <c r="F25" s="62">
        <v>13</v>
      </c>
      <c r="G25" s="57">
        <v>10</v>
      </c>
      <c r="H25" s="57">
        <f>12-10</f>
        <v>2</v>
      </c>
      <c r="I25" s="57">
        <f>SUM(C25:H25)</f>
        <v>45</v>
      </c>
      <c r="J25" s="59">
        <f>SUM(C25*C$23,D$23*D25,E$23*E25,F$23*F25,G$23*G25,H$23*H25)</f>
        <v>985</v>
      </c>
    </row>
    <row r="26" spans="2:10">
      <c r="B26" s="53" t="s">
        <v>7</v>
      </c>
      <c r="C26" s="57">
        <v>10</v>
      </c>
      <c r="D26" s="57">
        <v>7</v>
      </c>
      <c r="E26" s="57">
        <v>0</v>
      </c>
      <c r="F26" s="62">
        <v>9</v>
      </c>
      <c r="G26" s="57">
        <v>10</v>
      </c>
      <c r="H26" s="57">
        <v>8</v>
      </c>
      <c r="I26" s="57">
        <f>SUM(C26:H26)</f>
        <v>44</v>
      </c>
      <c r="J26" s="59">
        <f>SUM(C26*C$23,D$23*D26,E$23*E26,F$23*F26,G$23*G26,H$23*H26)</f>
        <v>935</v>
      </c>
    </row>
    <row r="27" spans="2:10">
      <c r="B27" s="53" t="s">
        <v>8</v>
      </c>
      <c r="C27" s="57">
        <v>12</v>
      </c>
      <c r="D27" s="57">
        <v>13</v>
      </c>
      <c r="E27" s="57">
        <v>0</v>
      </c>
      <c r="F27" s="62">
        <f>18-1</f>
        <v>17</v>
      </c>
      <c r="G27" s="57">
        <v>17</v>
      </c>
      <c r="H27" s="57">
        <f>8-8</f>
        <v>0</v>
      </c>
      <c r="I27" s="57">
        <f>SUM(C27:H27)</f>
        <v>59</v>
      </c>
      <c r="J27" s="59">
        <f>SUM(C27*C$23,D$23*D27,E$23*E27,F$23*F27,G$23*G27,H$23*H27)</f>
        <v>1300</v>
      </c>
    </row>
    <row r="28" spans="2:10">
      <c r="B28" s="53" t="s">
        <v>9</v>
      </c>
      <c r="C28" s="57">
        <f>20-6</f>
        <v>14</v>
      </c>
      <c r="D28" s="57">
        <v>10</v>
      </c>
      <c r="E28" s="57">
        <v>5</v>
      </c>
      <c r="F28" s="62">
        <v>17</v>
      </c>
      <c r="G28" s="57">
        <v>11</v>
      </c>
      <c r="H28" s="57">
        <v>4</v>
      </c>
      <c r="I28" s="57">
        <f>SUM(C28:H28)</f>
        <v>61</v>
      </c>
      <c r="J28" s="59">
        <f>SUM(C28*C$23,D$23*D28,E$23*E28,F$23*F28,G$23*G28,H$23*H28)</f>
        <v>1395</v>
      </c>
    </row>
    <row r="29" spans="2:10">
      <c r="B29" s="53" t="s">
        <v>10</v>
      </c>
      <c r="C29" s="57">
        <v>20</v>
      </c>
      <c r="D29" s="57">
        <f>20-10</f>
        <v>10</v>
      </c>
      <c r="E29" s="57">
        <v>0</v>
      </c>
      <c r="F29" s="62">
        <v>20</v>
      </c>
      <c r="G29" s="57">
        <v>8</v>
      </c>
      <c r="H29" s="57">
        <f>10-6</f>
        <v>4</v>
      </c>
      <c r="I29" s="57">
        <f>SUM(C29:H29)</f>
        <v>62</v>
      </c>
      <c r="J29" s="59">
        <f>SUM(C29*C$23,D$23*D29,E$23*E29,F$23*F29,G$23*G29,H$23*H29)</f>
        <v>1480</v>
      </c>
    </row>
    <row r="30" spans="2:10">
      <c r="B30" s="53" t="s">
        <v>11</v>
      </c>
      <c r="C30" s="57">
        <v>13</v>
      </c>
      <c r="D30" s="57">
        <v>2.5</v>
      </c>
      <c r="E30" s="57">
        <v>0</v>
      </c>
      <c r="F30" s="62">
        <v>10</v>
      </c>
      <c r="G30" s="57">
        <v>8</v>
      </c>
      <c r="H30" s="57">
        <v>5</v>
      </c>
      <c r="I30" s="57">
        <f>SUM(C30:H30)</f>
        <v>38.5</v>
      </c>
      <c r="J30" s="59">
        <f>SUM(C30*C$23,D$23*D30,E$23*E30,F$23*F30,G$23*G30,H$23*H30)</f>
        <v>885</v>
      </c>
    </row>
    <row r="31" spans="2:10">
      <c r="B31" s="54" t="s">
        <v>26</v>
      </c>
      <c r="C31" s="57">
        <f>SUM(C24:C30)</f>
        <v>86</v>
      </c>
      <c r="D31" s="57">
        <f>SUM(D24:D30)</f>
        <v>54.5</v>
      </c>
      <c r="E31" s="57">
        <f>SUM(E24:E30)</f>
        <v>10</v>
      </c>
      <c r="F31" s="57">
        <f>SUM(F24:F30)</f>
        <v>102</v>
      </c>
      <c r="G31" s="57">
        <f>SUM(G24:G30)</f>
        <v>74</v>
      </c>
      <c r="H31" s="57">
        <f>SUM(H24:H30)</f>
        <v>26</v>
      </c>
      <c r="I31" s="57">
        <f>SUM(I24:I30)</f>
        <v>352.5</v>
      </c>
      <c r="J31" s="59" cm="1">
        <f t="array" ref="J31">SUM(C23*C31,D23*D31,E23*E31,F23*F31,G23*G31:H31,H23*H31)</f>
        <v>8360</v>
      </c>
    </row>
  </sheetData>
  <mergeCells count="1">
    <mergeCell ref="B21:J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B5F8-0B7E-4B37-94F7-36FD6DD04617}">
  <dimension ref="A1:I11"/>
  <sheetViews>
    <sheetView workbookViewId="0">
      <selection activeCell="I17" sqref="I17"/>
    </sheetView>
  </sheetViews>
  <sheetFormatPr defaultRowHeight="1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9" max="9" width="15.140625" bestFit="1" customWidth="1"/>
  </cols>
  <sheetData>
    <row r="1" spans="1:9" ht="18.75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11</v>
      </c>
      <c r="C4" s="3">
        <v>20</v>
      </c>
      <c r="D4" s="3">
        <v>10</v>
      </c>
      <c r="E4" s="3">
        <v>4</v>
      </c>
      <c r="F4" s="3">
        <v>5</v>
      </c>
      <c r="G4" s="3">
        <v>7</v>
      </c>
      <c r="H4" s="3">
        <f>SUM(B4:G4)</f>
        <v>57</v>
      </c>
      <c r="I4" s="52">
        <f>SUM('Sprint 7'!C$3*B4,'Sprint 7'!D$3*C4,'Sprint 7'!E$3*D4,'Sprint 7'!F$3*E4,'Sprint 7'!G$3*F4,'Sprint 7'!H$3*G4)</f>
        <v>125</v>
      </c>
    </row>
    <row r="5" spans="1:9">
      <c r="A5" s="3" t="s">
        <v>6</v>
      </c>
      <c r="B5" s="3">
        <v>7</v>
      </c>
      <c r="C5" s="3">
        <v>6</v>
      </c>
      <c r="D5" s="3">
        <v>15</v>
      </c>
      <c r="E5" s="3">
        <v>2</v>
      </c>
      <c r="F5" s="3">
        <v>9</v>
      </c>
      <c r="G5" s="3">
        <v>16</v>
      </c>
      <c r="H5" s="3">
        <f>SUM(B5:G5)</f>
        <v>55</v>
      </c>
      <c r="I5" s="52">
        <f>SUM('Sprint 7'!C$3*B5,'Sprint 7'!D$3*C5,'Sprint 7'!E$3*D5,'Sprint 7'!F$3*E5,'Sprint 7'!G$3*F5,'Sprint 7'!H$3*G5)</f>
        <v>169</v>
      </c>
    </row>
    <row r="6" spans="1:9">
      <c r="A6" s="3" t="s">
        <v>7</v>
      </c>
      <c r="B6" s="3">
        <v>10</v>
      </c>
      <c r="C6" s="3">
        <v>3</v>
      </c>
      <c r="D6" s="3">
        <v>12</v>
      </c>
      <c r="E6" s="3">
        <v>6</v>
      </c>
      <c r="F6" s="3">
        <v>20</v>
      </c>
      <c r="G6" s="3">
        <v>5</v>
      </c>
      <c r="H6" s="3">
        <f>SUM(B6:G6)</f>
        <v>56</v>
      </c>
      <c r="I6" s="52">
        <f>SUM('Sprint 7'!C$3*B6,'Sprint 7'!D$3*C6,'Sprint 7'!E$3*D6,'Sprint 7'!F$3*E6,'Sprint 7'!G$3*F6,'Sprint 7'!H$3*G6)</f>
        <v>107</v>
      </c>
    </row>
    <row r="7" spans="1:9">
      <c r="A7" s="3" t="s">
        <v>8</v>
      </c>
      <c r="B7" s="3">
        <v>0</v>
      </c>
      <c r="C7" s="3">
        <v>2</v>
      </c>
      <c r="D7" s="3">
        <v>22</v>
      </c>
      <c r="E7" s="3">
        <v>1</v>
      </c>
      <c r="F7" s="3">
        <v>0</v>
      </c>
      <c r="G7" s="3">
        <v>10</v>
      </c>
      <c r="H7" s="3">
        <f>SUM(B7:G7)</f>
        <v>35</v>
      </c>
      <c r="I7" s="52">
        <f>SUM('Sprint 7'!C$3*B7,'Sprint 7'!D$3*C7,'Sprint 7'!E$3*D7,'Sprint 7'!F$3*E7,'Sprint 7'!G$3*F7,'Sprint 7'!H$3*G7)</f>
        <v>92</v>
      </c>
    </row>
    <row r="8" spans="1:9">
      <c r="A8" s="3" t="s">
        <v>9</v>
      </c>
      <c r="B8" s="3">
        <v>6</v>
      </c>
      <c r="C8" s="3">
        <v>5</v>
      </c>
      <c r="D8" s="3">
        <v>9</v>
      </c>
      <c r="E8" s="3">
        <v>0</v>
      </c>
      <c r="F8" s="3">
        <v>8</v>
      </c>
      <c r="G8" s="3">
        <v>11</v>
      </c>
      <c r="H8" s="3">
        <f>SUM(B8:G8)</f>
        <v>39</v>
      </c>
      <c r="I8" s="52">
        <f>SUM('Sprint 7'!C$3*B8,'Sprint 7'!D$3*C8,'Sprint 7'!E$3*D8,'Sprint 7'!F$3*E8,'Sprint 7'!G$3*F8,'Sprint 7'!H$3*G8)</f>
        <v>122</v>
      </c>
    </row>
    <row r="9" spans="1:9">
      <c r="A9" s="3" t="s">
        <v>10</v>
      </c>
      <c r="B9" s="3">
        <v>0</v>
      </c>
      <c r="C9" s="3">
        <v>10</v>
      </c>
      <c r="D9" s="3">
        <v>15</v>
      </c>
      <c r="E9" s="3">
        <v>0</v>
      </c>
      <c r="F9" s="3">
        <v>7</v>
      </c>
      <c r="G9" s="3">
        <v>6</v>
      </c>
      <c r="H9" s="3">
        <f>SUM(B9:G9)</f>
        <v>38</v>
      </c>
      <c r="I9" s="52">
        <f>SUM('Sprint 7'!C$3*B9,'Sprint 7'!D$3*C9,'Sprint 7'!E$3*D9,'Sprint 7'!F$3*E9,'Sprint 7'!G$3*F9,'Sprint 7'!H$3*G9)</f>
        <v>57</v>
      </c>
    </row>
    <row r="10" spans="1:9">
      <c r="A10" s="3" t="s">
        <v>11</v>
      </c>
      <c r="B10" s="3">
        <v>3</v>
      </c>
      <c r="C10" s="3">
        <v>12.5</v>
      </c>
      <c r="D10" s="3">
        <v>15.5</v>
      </c>
      <c r="E10" s="3">
        <v>4</v>
      </c>
      <c r="F10" s="3">
        <v>26</v>
      </c>
      <c r="G10" s="3">
        <v>0.5</v>
      </c>
      <c r="H10" s="3">
        <f>SUM(B10:G10)</f>
        <v>61.5</v>
      </c>
      <c r="I10" s="52">
        <f>SUM('Sprint 7'!C$3*B10,'Sprint 7'!D$3*C10,'Sprint 7'!E$3*D10,'Sprint 7'!F$3*E10,'Sprint 7'!G$3*F10,'Sprint 7'!H$3*G10)</f>
        <v>37</v>
      </c>
    </row>
    <row r="11" spans="1:9">
      <c r="A11" s="6" t="s">
        <v>26</v>
      </c>
      <c r="B11" s="57">
        <f>SUM(B4:B10)</f>
        <v>37</v>
      </c>
      <c r="C11" s="57">
        <f>SUM(C4:C10)</f>
        <v>58.5</v>
      </c>
      <c r="D11" s="57">
        <f>SUM(D4:D10)</f>
        <v>98.5</v>
      </c>
      <c r="E11" s="57">
        <f>SUM(E4:E10)</f>
        <v>17</v>
      </c>
      <c r="F11" s="57">
        <f>SUM(F4:F10)</f>
        <v>75</v>
      </c>
      <c r="G11" s="57">
        <f>SUM(G4:G10)</f>
        <v>55.5</v>
      </c>
      <c r="H11" s="57">
        <f>SUM(H4:H10)</f>
        <v>341.5</v>
      </c>
      <c r="I11" s="59" cm="1">
        <f t="array" ref="I11">SUM(B3*B11,C3*C11,D3*D11,E3*E11,F3*F11:G11,G3*G11)</f>
        <v>7957.5</v>
      </c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1F84-77BC-40D9-B407-586A8A85BF0D}">
  <dimension ref="A1:I26"/>
  <sheetViews>
    <sheetView tabSelected="1" topLeftCell="A6" workbookViewId="0">
      <selection activeCell="I20" sqref="I20"/>
    </sheetView>
  </sheetViews>
  <sheetFormatPr defaultRowHeight="15"/>
  <cols>
    <col min="1" max="1" width="16.85546875" customWidth="1"/>
    <col min="2" max="2" width="12.85546875" customWidth="1"/>
    <col min="3" max="3" width="15.28515625" customWidth="1"/>
    <col min="5" max="5" width="11.28515625" customWidth="1"/>
    <col min="6" max="6" width="15.85546875" customWidth="1"/>
    <col min="7" max="7" width="11.140625" customWidth="1"/>
    <col min="8" max="8" width="16.85546875" customWidth="1"/>
    <col min="9" max="9" width="21.140625" customWidth="1"/>
    <col min="11" max="11" width="18.140625" customWidth="1"/>
  </cols>
  <sheetData>
    <row r="1" spans="1:9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9" t="s">
        <v>18</v>
      </c>
      <c r="I1" s="3" t="s">
        <v>19</v>
      </c>
    </row>
    <row r="2" spans="1:9">
      <c r="A2" s="3" t="s">
        <v>5</v>
      </c>
      <c r="B2" s="2">
        <v>2</v>
      </c>
      <c r="C2" s="50">
        <v>0</v>
      </c>
      <c r="D2" s="50">
        <v>0</v>
      </c>
      <c r="E2" s="61">
        <v>7</v>
      </c>
      <c r="F2" s="2">
        <v>2</v>
      </c>
      <c r="G2" s="50">
        <v>0</v>
      </c>
      <c r="H2" s="51">
        <f>SUM(B2:G2)</f>
        <v>11</v>
      </c>
      <c r="I2" s="8">
        <f>SUM(B2*30,C2*20,D2*25,E2*25,F2*15,G2*15)</f>
        <v>265</v>
      </c>
    </row>
    <row r="3" spans="1:9">
      <c r="A3" s="3" t="s">
        <v>6</v>
      </c>
      <c r="B3" s="7">
        <v>0</v>
      </c>
      <c r="C3" s="7">
        <v>0</v>
      </c>
      <c r="D3" s="7">
        <v>0</v>
      </c>
      <c r="E3" s="2">
        <v>10</v>
      </c>
      <c r="F3" s="2">
        <v>6</v>
      </c>
      <c r="G3" s="7">
        <v>0</v>
      </c>
      <c r="H3" s="51">
        <f>SUM(B3:G3)</f>
        <v>16</v>
      </c>
      <c r="I3" s="8">
        <f>SUM(B3*30,C3*20,D3*25,E3*25,F3*15,G3*15)</f>
        <v>340</v>
      </c>
    </row>
    <row r="4" spans="1:9">
      <c r="A4" s="3" t="s">
        <v>7</v>
      </c>
      <c r="B4" s="7">
        <v>0</v>
      </c>
      <c r="C4" s="7">
        <v>0</v>
      </c>
      <c r="D4" s="7">
        <v>0</v>
      </c>
      <c r="E4" s="35">
        <v>3</v>
      </c>
      <c r="F4" s="35">
        <v>5</v>
      </c>
      <c r="G4" s="2">
        <v>2</v>
      </c>
      <c r="H4" s="51">
        <f>SUM(B4:G4)</f>
        <v>10</v>
      </c>
      <c r="I4" s="8">
        <f>SUM(B4*30,C4*20,D4*25,E4*25,F4*15,G4*15)</f>
        <v>180</v>
      </c>
    </row>
    <row r="5" spans="1:9">
      <c r="A5" s="3" t="s">
        <v>8</v>
      </c>
      <c r="B5" s="7">
        <v>0</v>
      </c>
      <c r="C5" s="7">
        <v>0</v>
      </c>
      <c r="D5" s="7">
        <v>0</v>
      </c>
      <c r="E5" s="2">
        <v>8</v>
      </c>
      <c r="F5" s="2">
        <v>12</v>
      </c>
      <c r="G5" s="7">
        <v>0</v>
      </c>
      <c r="H5" s="51">
        <f>SUM(B5:G5)</f>
        <v>20</v>
      </c>
      <c r="I5" s="8">
        <f>SUM(B5*30,C5*20,D5*25,E5*25,F5*15,G5*15)</f>
        <v>380</v>
      </c>
    </row>
    <row r="6" spans="1:9">
      <c r="A6" s="3" t="s">
        <v>9</v>
      </c>
      <c r="B6" s="7">
        <v>0</v>
      </c>
      <c r="C6" s="7">
        <v>0</v>
      </c>
      <c r="D6" s="7">
        <v>0</v>
      </c>
      <c r="E6" s="7">
        <v>0</v>
      </c>
      <c r="F6" s="2">
        <v>9</v>
      </c>
      <c r="G6" s="2">
        <v>1</v>
      </c>
      <c r="H6" s="51">
        <f>SUM(B6:G6)</f>
        <v>10</v>
      </c>
      <c r="I6" s="8">
        <f>SUM(B6*30,C6*20,D6*25,E6*25,F6*15,G6*15)</f>
        <v>150</v>
      </c>
    </row>
    <row r="7" spans="1:9">
      <c r="A7" s="3" t="s">
        <v>10</v>
      </c>
      <c r="B7" s="7"/>
      <c r="C7" s="7"/>
      <c r="D7" s="7"/>
      <c r="E7" s="7"/>
      <c r="F7" s="7"/>
      <c r="G7" s="7"/>
      <c r="H7" s="51">
        <f>SUM(B7:G7)</f>
        <v>0</v>
      </c>
      <c r="I7" s="8">
        <f>SUM(B7*30,C7*20,D7*25,E7*25,F7*15,G7*15)</f>
        <v>0</v>
      </c>
    </row>
    <row r="8" spans="1:9">
      <c r="A8" s="3" t="s">
        <v>11</v>
      </c>
      <c r="B8" s="2">
        <v>2</v>
      </c>
      <c r="C8" s="7">
        <v>0</v>
      </c>
      <c r="D8" s="7">
        <v>0</v>
      </c>
      <c r="E8" s="2">
        <v>1</v>
      </c>
      <c r="F8" s="2">
        <v>5</v>
      </c>
      <c r="G8" s="2">
        <v>2</v>
      </c>
      <c r="H8" s="51">
        <f>SUM(B8:G8)</f>
        <v>10</v>
      </c>
      <c r="I8" s="8">
        <f>SUM(B8*30,C8*20,D8*25,E8*25,F8*15,G8*15)</f>
        <v>190</v>
      </c>
    </row>
    <row r="9" spans="1:9">
      <c r="A9" s="10" t="s">
        <v>20</v>
      </c>
      <c r="B9" s="13">
        <f>SUM(B2:B8)</f>
        <v>4</v>
      </c>
      <c r="C9" s="13">
        <f>SUM(C2:C8)</f>
        <v>0</v>
      </c>
      <c r="D9" s="13">
        <f>SUM(D2:D8)</f>
        <v>0</v>
      </c>
      <c r="E9" s="13">
        <f>SUM(E2:E8)</f>
        <v>29</v>
      </c>
      <c r="F9" s="13">
        <f>SUM(F2:F8)</f>
        <v>39</v>
      </c>
      <c r="G9" s="13">
        <f>SUM(G2:G8)</f>
        <v>5</v>
      </c>
      <c r="H9" s="51">
        <f>SUM(B9:G9)</f>
        <v>77</v>
      </c>
      <c r="I9" s="8">
        <f>SUM(B9*30,C9*20,D9*25,E9*25,F9*15,G9*15)</f>
        <v>1505</v>
      </c>
    </row>
    <row r="10" spans="1:9">
      <c r="A10" s="3" t="s">
        <v>21</v>
      </c>
      <c r="B10" s="12">
        <f>SUM(B2,B3,B4,B5,B6,B7,B8)*30</f>
        <v>120</v>
      </c>
      <c r="C10" s="12">
        <f>SUM(C2,C3,C4,C5,C6,C7,C8)*30</f>
        <v>0</v>
      </c>
      <c r="D10" s="12">
        <f>SUM(D9)*30</f>
        <v>0</v>
      </c>
      <c r="E10" s="12">
        <f>SUM(E2,E3,E4,E5,E6,E7,E8)*30</f>
        <v>870</v>
      </c>
      <c r="F10" s="12">
        <f>SUM(F2,F3,F4,F5,F6,F7,F8)*30</f>
        <v>1170</v>
      </c>
      <c r="G10" s="36">
        <f>SUM(G2,G3,G4,G5,G6,G7,G8)*30</f>
        <v>150</v>
      </c>
      <c r="H10" s="49">
        <f>SUM(B10:G10)</f>
        <v>2310</v>
      </c>
    </row>
    <row r="16" spans="1:9" ht="18.75" customHeight="1">
      <c r="A16" s="68" t="s">
        <v>35</v>
      </c>
      <c r="B16" s="69"/>
      <c r="C16" s="69"/>
      <c r="D16" s="69"/>
      <c r="E16" s="69"/>
      <c r="F16" s="69"/>
      <c r="G16" s="69"/>
      <c r="H16" s="69"/>
      <c r="I16" s="70"/>
    </row>
    <row r="17" spans="1:9">
      <c r="A17" s="53"/>
      <c r="B17" s="53" t="s">
        <v>12</v>
      </c>
      <c r="C17" s="53" t="s">
        <v>13</v>
      </c>
      <c r="D17" s="53" t="s">
        <v>14</v>
      </c>
      <c r="E17" s="53" t="s">
        <v>15</v>
      </c>
      <c r="F17" s="53" t="s">
        <v>16</v>
      </c>
      <c r="G17" s="53" t="s">
        <v>17</v>
      </c>
      <c r="H17" s="57" t="s">
        <v>34</v>
      </c>
      <c r="I17" s="53" t="s">
        <v>24</v>
      </c>
    </row>
    <row r="18" spans="1:9">
      <c r="A18" s="53" t="s">
        <v>25</v>
      </c>
      <c r="B18" s="56">
        <v>30</v>
      </c>
      <c r="C18" s="56">
        <v>20</v>
      </c>
      <c r="D18" s="56">
        <v>25</v>
      </c>
      <c r="E18" s="56">
        <v>25</v>
      </c>
      <c r="F18" s="56">
        <v>15</v>
      </c>
      <c r="G18" s="56">
        <v>15</v>
      </c>
      <c r="H18" s="55"/>
      <c r="I18" s="57"/>
    </row>
    <row r="19" spans="1:9">
      <c r="A19" s="53" t="s">
        <v>5</v>
      </c>
      <c r="B19" s="57">
        <f>7</f>
        <v>7</v>
      </c>
      <c r="C19" s="57">
        <f>8-8</f>
        <v>0</v>
      </c>
      <c r="D19" s="57">
        <v>5</v>
      </c>
      <c r="E19" s="62">
        <v>9</v>
      </c>
      <c r="F19" s="57">
        <v>8</v>
      </c>
      <c r="G19" s="57">
        <f>3</f>
        <v>3</v>
      </c>
      <c r="H19" s="57">
        <f>SUM(B19:G19)</f>
        <v>32</v>
      </c>
      <c r="I19" s="59">
        <f>SUM(B19*B$18,C$18*C19,D$18*D19,E$18*E19,F$18*F19,K20,G$18*G19)</f>
        <v>725</v>
      </c>
    </row>
    <row r="20" spans="1:9">
      <c r="A20" s="53" t="s">
        <v>6</v>
      </c>
      <c r="B20" s="57">
        <v>8</v>
      </c>
      <c r="C20" s="57">
        <v>12</v>
      </c>
      <c r="D20" s="57">
        <v>0</v>
      </c>
      <c r="E20" s="62">
        <v>3</v>
      </c>
      <c r="F20" s="57">
        <v>4</v>
      </c>
      <c r="G20" s="57">
        <f>12-10</f>
        <v>2</v>
      </c>
      <c r="H20" s="57">
        <f>SUM(B20:G20)</f>
        <v>29</v>
      </c>
      <c r="I20" s="59">
        <f>SUM(B20*B$18,C$18*C20,D$18*D20,E$18*E20,F$18*F20,K21,G$18*G20)</f>
        <v>645</v>
      </c>
    </row>
    <row r="21" spans="1:9">
      <c r="A21" s="53" t="s">
        <v>7</v>
      </c>
      <c r="B21" s="57">
        <v>10</v>
      </c>
      <c r="C21" s="57">
        <v>7</v>
      </c>
      <c r="D21" s="57">
        <v>0</v>
      </c>
      <c r="E21" s="62">
        <v>6</v>
      </c>
      <c r="F21" s="57">
        <v>5</v>
      </c>
      <c r="G21" s="57">
        <v>6</v>
      </c>
      <c r="H21" s="57">
        <f>SUM(B21:G21)</f>
        <v>34</v>
      </c>
      <c r="I21" s="59">
        <f>SUM(B21*B$18,C$18*C21,D$18*D21,E$18*E21,F$18*F21,K22,G$18*G21)</f>
        <v>755</v>
      </c>
    </row>
    <row r="22" spans="1:9">
      <c r="A22" s="53" t="s">
        <v>8</v>
      </c>
      <c r="B22" s="57">
        <v>12</v>
      </c>
      <c r="C22" s="57">
        <v>13</v>
      </c>
      <c r="D22" s="57">
        <v>0</v>
      </c>
      <c r="E22" s="62">
        <f>17-8</f>
        <v>9</v>
      </c>
      <c r="F22" s="57">
        <v>5</v>
      </c>
      <c r="G22" s="57">
        <f>8-8</f>
        <v>0</v>
      </c>
      <c r="H22" s="57">
        <f>SUM(B22:G22)</f>
        <v>39</v>
      </c>
      <c r="I22" s="59">
        <f>SUM(B22*B$18,C$18*C22,D$18*D22,E$18*E22,F$18*F22,K23,G$18*G22)</f>
        <v>920</v>
      </c>
    </row>
    <row r="23" spans="1:9">
      <c r="A23" s="53" t="s">
        <v>9</v>
      </c>
      <c r="B23" s="57">
        <f>20-6</f>
        <v>14</v>
      </c>
      <c r="C23" s="57">
        <v>10</v>
      </c>
      <c r="D23" s="57">
        <v>5</v>
      </c>
      <c r="E23" s="62">
        <v>17</v>
      </c>
      <c r="F23" s="57">
        <v>11</v>
      </c>
      <c r="G23" s="57">
        <v>4</v>
      </c>
      <c r="H23" s="57">
        <f>SUM(B23:G23)</f>
        <v>61</v>
      </c>
      <c r="I23" s="59">
        <f>SUM(B23*B$18,C$18*C23,D$18*D23,E$18*E23,F$18*F23,K24,G$18*G23)</f>
        <v>1395</v>
      </c>
    </row>
    <row r="24" spans="1:9">
      <c r="A24" s="53" t="s">
        <v>10</v>
      </c>
      <c r="B24" s="57">
        <v>20</v>
      </c>
      <c r="C24" s="57">
        <f>20-10</f>
        <v>10</v>
      </c>
      <c r="D24" s="57">
        <v>0</v>
      </c>
      <c r="E24" s="62">
        <v>20</v>
      </c>
      <c r="F24" s="57">
        <v>8</v>
      </c>
      <c r="G24" s="57">
        <f>10-6</f>
        <v>4</v>
      </c>
      <c r="H24" s="57">
        <f>SUM(B24:G24)</f>
        <v>62</v>
      </c>
      <c r="I24" s="59">
        <f>SUM(B24*B$18,C$18*C24,D$18*D24,E$18*E24,F$18*F24,K25,G$18*G24)</f>
        <v>1480</v>
      </c>
    </row>
    <row r="25" spans="1:9">
      <c r="A25" s="53" t="s">
        <v>11</v>
      </c>
      <c r="B25" s="57">
        <v>5</v>
      </c>
      <c r="C25" s="57">
        <v>2.5</v>
      </c>
      <c r="D25" s="57">
        <v>0</v>
      </c>
      <c r="E25" s="62">
        <v>9</v>
      </c>
      <c r="F25" s="57">
        <v>9</v>
      </c>
      <c r="G25" s="57">
        <v>3</v>
      </c>
      <c r="H25" s="57">
        <f>SUM(B25:G25)</f>
        <v>28.5</v>
      </c>
      <c r="I25" s="59">
        <f>SUM(B25*B$18,C$18*C25,D$18*D25,E$18*E25,F$18*F25,K26,G$18*G25)</f>
        <v>605</v>
      </c>
    </row>
    <row r="26" spans="1:9">
      <c r="A26" s="54" t="s">
        <v>26</v>
      </c>
      <c r="B26" s="57">
        <f>SUM(B19:B25)</f>
        <v>76</v>
      </c>
      <c r="C26" s="57">
        <f>SUM(C19:C25)</f>
        <v>54.5</v>
      </c>
      <c r="D26" s="57">
        <f>SUM(D19:D25)</f>
        <v>10</v>
      </c>
      <c r="E26" s="57">
        <f>SUM(E19:E25)</f>
        <v>73</v>
      </c>
      <c r="F26" s="57">
        <f>SUM(F19:F25)</f>
        <v>50</v>
      </c>
      <c r="G26" s="57">
        <f>SUM(G19:G25)</f>
        <v>22</v>
      </c>
      <c r="H26" s="57">
        <f>SUM(H19:H25)</f>
        <v>285.5</v>
      </c>
      <c r="I26" s="59" cm="1">
        <f t="array" ref="I26">SUM(B18*B26,C18*C26,D18*D26,E18*E26,F18*F26:G26,G18*G26)</f>
        <v>6855</v>
      </c>
    </row>
  </sheetData>
  <mergeCells count="1">
    <mergeCell ref="A16:I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2A8D-1F9E-4B80-A562-81D2BD5EAA4F}">
  <dimension ref="A1:I11"/>
  <sheetViews>
    <sheetView workbookViewId="0">
      <selection activeCell="I17" sqref="I17"/>
    </sheetView>
  </sheetViews>
  <sheetFormatPr defaultRowHeight="1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9.140625" bestFit="1" customWidth="1"/>
    <col min="9" max="9" width="15.140625" bestFit="1" customWidth="1"/>
  </cols>
  <sheetData>
    <row r="1" spans="1:9" ht="18.75">
      <c r="A1" s="66" t="s">
        <v>22</v>
      </c>
      <c r="B1" s="66"/>
      <c r="C1" s="66"/>
      <c r="D1" s="66"/>
      <c r="E1" s="66"/>
      <c r="F1" s="66"/>
      <c r="G1" s="66"/>
      <c r="H1" s="66"/>
      <c r="I1" s="66"/>
    </row>
    <row r="2" spans="1:9">
      <c r="A2" s="3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23</v>
      </c>
      <c r="I2" s="3" t="s">
        <v>24</v>
      </c>
    </row>
    <row r="3" spans="1:9">
      <c r="A3" s="3" t="s">
        <v>25</v>
      </c>
      <c r="B3" s="4">
        <v>30</v>
      </c>
      <c r="C3" s="4">
        <v>20</v>
      </c>
      <c r="D3" s="4">
        <v>25</v>
      </c>
      <c r="E3" s="4">
        <v>25</v>
      </c>
      <c r="F3" s="4">
        <v>15</v>
      </c>
      <c r="G3" s="4">
        <v>15</v>
      </c>
      <c r="H3" s="4"/>
      <c r="I3" s="3"/>
    </row>
    <row r="4" spans="1:9">
      <c r="A4" s="3" t="s">
        <v>5</v>
      </c>
      <c r="B4" s="3">
        <v>11</v>
      </c>
      <c r="C4" s="3">
        <v>20</v>
      </c>
      <c r="D4" s="3">
        <v>10</v>
      </c>
      <c r="E4" s="3">
        <v>4</v>
      </c>
      <c r="F4" s="3">
        <v>5</v>
      </c>
      <c r="G4" s="3">
        <v>7</v>
      </c>
      <c r="H4" s="3">
        <f>SUM(B4:G4)</f>
        <v>57</v>
      </c>
      <c r="I4" s="52">
        <f>SUM('Sprint 7'!C$3*B4,'Sprint 7'!D$3*C4,'Sprint 7'!E$3*D4,'Sprint 7'!F$3*E4,'Sprint 7'!G$3*F4,'Sprint 7'!H$3*G4)</f>
        <v>125</v>
      </c>
    </row>
    <row r="5" spans="1:9">
      <c r="A5" s="3" t="s">
        <v>6</v>
      </c>
      <c r="B5" s="3">
        <v>7</v>
      </c>
      <c r="C5" s="3">
        <v>6</v>
      </c>
      <c r="D5" s="3">
        <v>15</v>
      </c>
      <c r="E5" s="3">
        <v>2</v>
      </c>
      <c r="F5" s="3">
        <v>9</v>
      </c>
      <c r="G5" s="3">
        <v>16</v>
      </c>
      <c r="H5" s="3">
        <f>SUM(B5:G5)</f>
        <v>55</v>
      </c>
      <c r="I5" s="52">
        <f>SUM('Sprint 7'!C$3*B5,'Sprint 7'!D$3*C5,'Sprint 7'!E$3*D5,'Sprint 7'!F$3*E5,'Sprint 7'!G$3*F5,'Sprint 7'!H$3*G5)</f>
        <v>169</v>
      </c>
    </row>
    <row r="6" spans="1:9">
      <c r="A6" s="3" t="s">
        <v>7</v>
      </c>
      <c r="B6" s="3">
        <v>10</v>
      </c>
      <c r="C6" s="3">
        <v>3</v>
      </c>
      <c r="D6" s="3">
        <v>12</v>
      </c>
      <c r="E6" s="3">
        <v>9</v>
      </c>
      <c r="F6" s="3">
        <v>25</v>
      </c>
      <c r="G6" s="3">
        <v>7</v>
      </c>
      <c r="H6" s="3">
        <f>SUM(B6:G6)</f>
        <v>66</v>
      </c>
      <c r="I6" s="52">
        <f>SUM('Sprint 7'!C$3*B6,'Sprint 7'!D$3*C6,'Sprint 7'!E$3*D6,'Sprint 7'!F$3*E6,'Sprint 7'!G$3*F6,'Sprint 7'!H$3*G6)</f>
        <v>121</v>
      </c>
    </row>
    <row r="7" spans="1:9">
      <c r="A7" s="3" t="s">
        <v>8</v>
      </c>
      <c r="B7" s="3">
        <v>0</v>
      </c>
      <c r="C7" s="3">
        <v>2</v>
      </c>
      <c r="D7" s="3">
        <v>22</v>
      </c>
      <c r="E7" s="3">
        <v>1</v>
      </c>
      <c r="F7" s="3">
        <v>0</v>
      </c>
      <c r="G7" s="3">
        <v>10</v>
      </c>
      <c r="H7" s="3">
        <f>SUM(B7:G7)</f>
        <v>35</v>
      </c>
      <c r="I7" s="52">
        <f>SUM('Sprint 7'!C$3*B7,'Sprint 7'!D$3*C7,'Sprint 7'!E$3*D7,'Sprint 7'!F$3*E7,'Sprint 7'!G$3*F7,'Sprint 7'!H$3*G7)</f>
        <v>92</v>
      </c>
    </row>
    <row r="8" spans="1:9">
      <c r="A8" s="3" t="s">
        <v>9</v>
      </c>
      <c r="B8" s="3">
        <v>6</v>
      </c>
      <c r="C8" s="3">
        <v>5</v>
      </c>
      <c r="D8" s="3">
        <v>9</v>
      </c>
      <c r="E8" s="3">
        <v>0</v>
      </c>
      <c r="F8" s="3">
        <v>8</v>
      </c>
      <c r="G8" s="3">
        <v>11</v>
      </c>
      <c r="H8" s="3">
        <f>SUM(B8:G8)</f>
        <v>39</v>
      </c>
      <c r="I8" s="52">
        <f>SUM('Sprint 7'!C$3*B8,'Sprint 7'!D$3*C8,'Sprint 7'!E$3*D8,'Sprint 7'!F$3*E8,'Sprint 7'!G$3*F8,'Sprint 7'!H$3*G8)</f>
        <v>122</v>
      </c>
    </row>
    <row r="9" spans="1:9">
      <c r="A9" s="3" t="s">
        <v>10</v>
      </c>
      <c r="B9" s="3">
        <v>0</v>
      </c>
      <c r="C9" s="3">
        <v>10</v>
      </c>
      <c r="D9" s="3">
        <v>15</v>
      </c>
      <c r="E9" s="3">
        <v>0</v>
      </c>
      <c r="F9" s="3">
        <v>7</v>
      </c>
      <c r="G9" s="3">
        <v>6</v>
      </c>
      <c r="H9" s="3">
        <f>SUM(B9:G9)</f>
        <v>38</v>
      </c>
      <c r="I9" s="52">
        <f>SUM('Sprint 7'!C$3*B9,'Sprint 7'!D$3*C9,'Sprint 7'!E$3*D9,'Sprint 7'!F$3*E9,'Sprint 7'!G$3*F9,'Sprint 7'!H$3*G9)</f>
        <v>57</v>
      </c>
    </row>
    <row r="10" spans="1:9">
      <c r="A10" s="3" t="s">
        <v>11</v>
      </c>
      <c r="B10" s="3">
        <v>3</v>
      </c>
      <c r="C10" s="3">
        <v>12.5</v>
      </c>
      <c r="D10" s="3">
        <v>15.5</v>
      </c>
      <c r="E10" s="3">
        <v>4</v>
      </c>
      <c r="F10" s="3">
        <v>26</v>
      </c>
      <c r="G10" s="3">
        <v>0.5</v>
      </c>
      <c r="H10" s="3">
        <f>SUM(B10:G10)</f>
        <v>61.5</v>
      </c>
      <c r="I10" s="52">
        <f>SUM('Sprint 7'!C$3*B10,'Sprint 7'!D$3*C10,'Sprint 7'!E$3*D10,'Sprint 7'!F$3*E10,'Sprint 7'!G$3*F10,'Sprint 7'!H$3*G10)</f>
        <v>37</v>
      </c>
    </row>
    <row r="11" spans="1:9">
      <c r="A11" s="6" t="s">
        <v>26</v>
      </c>
      <c r="B11" s="57">
        <f>SUM(B4:B10)</f>
        <v>37</v>
      </c>
      <c r="C11" s="57">
        <f>SUM(C4:C10)</f>
        <v>58.5</v>
      </c>
      <c r="D11" s="57">
        <f>SUM(D4:D10)</f>
        <v>98.5</v>
      </c>
      <c r="E11" s="57">
        <f>SUM(E4:E10)</f>
        <v>20</v>
      </c>
      <c r="F11" s="57">
        <f>SUM(F4:F10)</f>
        <v>80</v>
      </c>
      <c r="G11" s="57">
        <f>SUM(G4:G10)</f>
        <v>57.5</v>
      </c>
      <c r="H11" s="57">
        <f>SUM(H4:H10)</f>
        <v>351.5</v>
      </c>
      <c r="I11" s="59" cm="1">
        <f t="array" ref="I11">SUM(B3*B11,C3*C11,D3*D11,E3*E11,F3*F11:G11,G3*G11)</f>
        <v>8167.5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FF937D557908409BBFFE5EEA662710" ma:contentTypeVersion="9" ma:contentTypeDescription="Creare un nuovo documento." ma:contentTypeScope="" ma:versionID="636ed5e30a7071e5ad654018ec979069">
  <xsd:schema xmlns:xsd="http://www.w3.org/2001/XMLSchema" xmlns:xs="http://www.w3.org/2001/XMLSchema" xmlns:p="http://schemas.microsoft.com/office/2006/metadata/properties" xmlns:ns2="9e764d62-3175-48f2-87f3-bced0eaff63e" targetNamespace="http://schemas.microsoft.com/office/2006/metadata/properties" ma:root="true" ma:fieldsID="b91262326a6a3dc1d4492b1ec01a195e" ns2:_="">
    <xsd:import namespace="9e764d62-3175-48f2-87f3-bced0eaff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64d62-3175-48f2-87f3-bced0eaff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15F0A-5F56-46D1-8DD0-D9C42431937D}"/>
</file>

<file path=customXml/itemProps2.xml><?xml version="1.0" encoding="utf-8"?>
<ds:datastoreItem xmlns:ds="http://schemas.openxmlformats.org/officeDocument/2006/customXml" ds:itemID="{72CBA580-6355-4917-B8A9-D085B9953312}"/>
</file>

<file path=customXml/itemProps3.xml><?xml version="1.0" encoding="utf-8"?>
<ds:datastoreItem xmlns:ds="http://schemas.openxmlformats.org/officeDocument/2006/customXml" ds:itemID="{BFDDBDB3-80AF-48CD-BF08-D4B6996D5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Xida</cp:lastModifiedBy>
  <cp:revision/>
  <dcterms:created xsi:type="dcterms:W3CDTF">2006-09-16T00:00:00Z</dcterms:created>
  <dcterms:modified xsi:type="dcterms:W3CDTF">2022-05-02T21:44:24Z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0x01010094FF937D557908409BBFFE5EEA662710</vt:lpwstr>
  </property>
</Properties>
</file>