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2700" windowWidth="2157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21" i="1"/>
  <c r="L22" i="1"/>
  <c r="L23" i="1"/>
  <c r="L24" i="1"/>
  <c r="L25" i="1"/>
  <c r="L26" i="1"/>
  <c r="L27" i="1"/>
  <c r="L20" i="1"/>
  <c r="L16" i="1"/>
  <c r="L15" i="1"/>
  <c r="L13" i="1"/>
  <c r="L12" i="1"/>
  <c r="L5" i="1"/>
  <c r="L6" i="1"/>
  <c r="L7" i="1"/>
  <c r="L8" i="1"/>
  <c r="L9" i="1"/>
  <c r="L10" i="1"/>
  <c r="L4" i="1"/>
  <c r="K26" i="1"/>
  <c r="K19" i="1"/>
  <c r="K18" i="1"/>
  <c r="K17" i="1"/>
  <c r="K16" i="1"/>
  <c r="K15" i="1"/>
  <c r="K14" i="1"/>
  <c r="K12" i="1"/>
  <c r="K11" i="1"/>
  <c r="K10" i="1"/>
  <c r="K7" i="1"/>
  <c r="K6" i="1"/>
  <c r="K2" i="1"/>
  <c r="J8" i="1"/>
  <c r="J4" i="1"/>
  <c r="J5" i="1"/>
  <c r="J3" i="1"/>
  <c r="I26" i="1"/>
  <c r="I19" i="1"/>
  <c r="I18" i="1"/>
  <c r="I17" i="1"/>
  <c r="I16" i="1"/>
  <c r="I15" i="1"/>
  <c r="I14" i="1"/>
  <c r="I12" i="1"/>
  <c r="I11" i="1"/>
  <c r="I10" i="1"/>
  <c r="I3" i="1"/>
  <c r="I4" i="1"/>
  <c r="I5" i="1"/>
  <c r="I6" i="1"/>
  <c r="I7" i="1"/>
  <c r="I8" i="1"/>
  <c r="I2" i="1"/>
  <c r="B3" i="1" l="1"/>
  <c r="B4" i="1" l="1"/>
  <c r="B5" i="1" l="1"/>
  <c r="B6" i="1" l="1"/>
  <c r="B7" i="1" l="1"/>
  <c r="B8" i="1" l="1"/>
  <c r="A5" i="1"/>
  <c r="B9" i="1" l="1"/>
  <c r="A11" i="1"/>
  <c r="A9" i="1"/>
  <c r="B15" i="1" l="1"/>
  <c r="A13" i="1"/>
  <c r="A7" i="1"/>
  <c r="A3" i="1"/>
  <c r="B16" i="1" l="1"/>
  <c r="B17" i="1" l="1"/>
  <c r="B18" i="1" l="1"/>
  <c r="B19" i="1" l="1"/>
  <c r="B20" i="1" l="1"/>
  <c r="A16" i="1"/>
  <c r="B24" i="1" l="1"/>
  <c r="B25" i="1" l="1"/>
  <c r="B26" i="1" l="1"/>
  <c r="E7" i="1" s="1"/>
  <c r="E16" i="1"/>
  <c r="E17" i="1"/>
  <c r="B27" i="1" l="1"/>
  <c r="E15" i="1"/>
  <c r="E25" i="1"/>
  <c r="E6" i="1"/>
  <c r="E9" i="1" l="1"/>
  <c r="B28" i="1"/>
  <c r="E19" i="1"/>
  <c r="E8" i="1"/>
  <c r="E24" i="1"/>
  <c r="B32" i="1" l="1"/>
  <c r="A25" i="1"/>
  <c r="E5" i="1"/>
  <c r="B33" i="1" l="1"/>
  <c r="E2" i="1"/>
  <c r="E18" i="1"/>
  <c r="E3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E27" i="1"/>
  <c r="E28" i="1"/>
  <c r="E32" i="1"/>
  <c r="E20" i="1"/>
  <c r="E33" i="1"/>
  <c r="E4" i="1"/>
  <c r="E26" i="1"/>
  <c r="A33" i="1"/>
</calcChain>
</file>

<file path=xl/sharedStrings.xml><?xml version="1.0" encoding="utf-8"?>
<sst xmlns="http://schemas.openxmlformats.org/spreadsheetml/2006/main" count="99" uniqueCount="98">
  <si>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</si>
  <si>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</si>
  <si>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</si>
  <si>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</si>
  <si>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</si>
  <si>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</si>
  <si>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</si>
  <si>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</si>
  <si>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</si>
  <si>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</si>
  <si>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</si>
  <si>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</si>
  <si>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</si>
  <si>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</si>
  <si>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</si>
  <si>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</si>
  <si>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</si>
  <si>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</si>
  <si>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</si>
  <si>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</si>
  <si>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</si>
  <si>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</si>
  <si>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</si>
  <si>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</si>
  <si>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</si>
  <si>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</si>
  <si>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</si>
  <si>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</si>
  <si>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</si>
  <si>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</si>
  <si>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</si>
  <si>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</si>
  <si>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</si>
  <si>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</si>
  <si>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</si>
  <si>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</si>
  <si>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</si>
  <si>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</si>
  <si>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</si>
  <si>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</si>
  <si>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</si>
  <si>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</si>
  <si>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</si>
  <si>
    <t>Galvanized</t>
  </si>
  <si>
    <t>QC8229</t>
  </si>
  <si>
    <t>QC8260</t>
  </si>
  <si>
    <t>QC8273</t>
  </si>
  <si>
    <t>QC8305</t>
  </si>
  <si>
    <t>QC8306</t>
  </si>
  <si>
    <t>QC8315</t>
  </si>
  <si>
    <t>QC8317</t>
  </si>
  <si>
    <t>QC8326</t>
  </si>
  <si>
    <t>QC8730</t>
  </si>
  <si>
    <t>QC8783</t>
  </si>
  <si>
    <t>QC8129</t>
  </si>
  <si>
    <t>QC8250</t>
  </si>
  <si>
    <t>QC8259</t>
  </si>
  <si>
    <t>QC8262</t>
  </si>
  <si>
    <t>QC8307</t>
  </si>
  <si>
    <t>QC8329</t>
  </si>
  <si>
    <t>QC8330</t>
  </si>
  <si>
    <t>QC8696</t>
  </si>
  <si>
    <t>QC5712</t>
  </si>
  <si>
    <t>QC60034</t>
  </si>
  <si>
    <t>QC60035</t>
  </si>
  <si>
    <t>QC60039</t>
  </si>
  <si>
    <t>QC60041</t>
  </si>
  <si>
    <t>QC8386</t>
  </si>
  <si>
    <t>AZ165</t>
  </si>
  <si>
    <t>G90/Z275</t>
  </si>
  <si>
    <t>AZ75/ZF75</t>
  </si>
  <si>
    <t>Dark Brown</t>
  </si>
  <si>
    <t>Slate Blue</t>
  </si>
  <si>
    <t>Bone White</t>
  </si>
  <si>
    <t>Stone Grey</t>
  </si>
  <si>
    <t>Charcoal</t>
  </si>
  <si>
    <t>Tan</t>
  </si>
  <si>
    <t>White White</t>
  </si>
  <si>
    <t>Coffee</t>
  </si>
  <si>
    <t>Regent Grey</t>
  </si>
  <si>
    <t>Bright White</t>
  </si>
  <si>
    <t>Pebble Khaki</t>
  </si>
  <si>
    <t>Dark Red</t>
  </si>
  <si>
    <t>Tile Red</t>
  </si>
  <si>
    <t>Black</t>
  </si>
  <si>
    <t>Melchers Green</t>
  </si>
  <si>
    <t>Green</t>
  </si>
  <si>
    <t>Heron Blue</t>
  </si>
  <si>
    <t>Antique Linen</t>
  </si>
  <si>
    <t>Liner White</t>
  </si>
  <si>
    <t>Chocolate Brown</t>
  </si>
  <si>
    <t>Graphite Grey</t>
  </si>
  <si>
    <t>Jet Black</t>
  </si>
  <si>
    <t>Sepia Brown</t>
  </si>
  <si>
    <t>Bright Red</t>
  </si>
  <si>
    <t>Plain Galvalume</t>
  </si>
  <si>
    <t>Galvaneal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</si>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</sst>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M2" sqref="M2"/>
    </sheetView>
  </sheetViews>
  <sheetFormatPr defaultRowHeight="15" x14ac:dyDescent="0.25"/>
  <cols>
    <col min="1" max="1" width="13.140625" style="2" customWidth="1"/>
    <col min="2" max="2" width="15.140625" style="2" customWidth="1"/>
    <col min="3" max="3" width="17.28515625" style="2" customWidth="1"/>
    <col min="4" max="4" width="9.140625" style="2"/>
    <col min="5" max="5" width="17.7109375" style="2" customWidth="1"/>
    <col min="6" max="7" width="9.140625" style="2"/>
    <col min="8" max="8" width="18.85546875" style="2" customWidth="1"/>
    <col min="9" max="16384" width="9.140625" style="2"/>
  </cols>
  <sheetData>
    <row r="1" spans="1:13" x14ac:dyDescent="0.25">
      <c r="B1" s="2" t="s">
        <v>0</v>
      </c>
      <c r="C1" s="2" t="s">
        <v>1</v>
      </c>
      <c r="D1" s="2" t="s">
        <v>2</v>
      </c>
      <c r="E1" s="2" t="s">
        <v>26</v>
      </c>
    </row>
    <row r="2" spans="1:13" x14ac:dyDescent="0.25">
      <c r="A2" s="4" t="s">
        <v>19</v>
      </c>
      <c r="B2" s="4">
        <v>1</v>
      </c>
      <c r="C2" s="4" t="s">
        <v>5</v>
      </c>
      <c r="D2" s="4" t="s">
        <v>3</v>
      </c>
      <c r="E2" s="4">
        <f>B20+B26+B27+B32+B33</f>
        <v>1777664</v>
      </c>
      <c r="G2" s="2" t="s">
        <v>44</v>
      </c>
      <c r="H2" s="2" t="s">
        <v>71</v>
      </c>
      <c r="I2" s="2">
        <f>$B$2</f>
        <v>1</v>
      </c>
      <c r="K2" s="2">
        <f>$B$3+$B$18</f>
        <v>2050</v>
      </c>
      <c r="L2" s="2">
        <f>$B$5+$B$28</f>
        <v>262152</v>
      </c>
      <c r="M2" s="2" t="s">
        <v>97</v>
      </c>
    </row>
    <row r="3" spans="1:13" x14ac:dyDescent="0.25">
      <c r="A3" s="4">
        <f>SUM(B2:B14)</f>
        <v>255</v>
      </c>
      <c r="B3" s="4">
        <f>B2*2</f>
        <v>2</v>
      </c>
      <c r="C3" s="4" t="s">
        <v>4</v>
      </c>
      <c r="D3" s="4" t="s">
        <v>18</v>
      </c>
      <c r="E3" s="4">
        <f>B18+B20+B26+B27+B32+B33</f>
        <v>1779712</v>
      </c>
      <c r="G3" s="2" t="s">
        <v>45</v>
      </c>
      <c r="H3" s="2" t="s">
        <v>72</v>
      </c>
      <c r="I3" s="2">
        <f t="shared" ref="I3:I19" si="0">$B$2</f>
        <v>1</v>
      </c>
      <c r="J3" s="2">
        <f>$B$3+$B$20</f>
        <v>8194</v>
      </c>
    </row>
    <row r="4" spans="1:13" x14ac:dyDescent="0.25">
      <c r="A4" s="4" t="s">
        <v>30</v>
      </c>
      <c r="B4" s="4">
        <f t="shared" ref="B4:B43" si="1">B3*2</f>
        <v>4</v>
      </c>
      <c r="C4" s="4" t="s">
        <v>6</v>
      </c>
      <c r="D4" s="4" t="s">
        <v>7</v>
      </c>
      <c r="E4" s="4">
        <f>B20+B26+B27+B28+B32+B33</f>
        <v>2039808</v>
      </c>
      <c r="G4" s="2" t="s">
        <v>46</v>
      </c>
      <c r="H4" s="2" t="s">
        <v>73</v>
      </c>
      <c r="I4" s="2">
        <f t="shared" si="0"/>
        <v>1</v>
      </c>
      <c r="J4" s="2">
        <f t="shared" ref="J4:J5" si="2">$B$3+$B$20</f>
        <v>8194</v>
      </c>
      <c r="L4" s="2">
        <f>$B$5+$B$28</f>
        <v>262152</v>
      </c>
    </row>
    <row r="5" spans="1:13" x14ac:dyDescent="0.25">
      <c r="A5" s="4">
        <f>B2+B3+B4+B7+B5</f>
        <v>47</v>
      </c>
      <c r="B5" s="4">
        <f t="shared" si="1"/>
        <v>8</v>
      </c>
      <c r="C5" s="4" t="s">
        <v>8</v>
      </c>
      <c r="D5" s="4" t="s">
        <v>9</v>
      </c>
      <c r="E5" s="4">
        <f>B20+B26+B27+B28+B32</f>
        <v>991232</v>
      </c>
      <c r="G5" s="2" t="s">
        <v>47</v>
      </c>
      <c r="H5" s="2" t="s">
        <v>74</v>
      </c>
      <c r="I5" s="2">
        <f t="shared" si="0"/>
        <v>1</v>
      </c>
      <c r="J5" s="2">
        <f t="shared" si="2"/>
        <v>8194</v>
      </c>
      <c r="L5" s="2">
        <f t="shared" ref="L5:L16" si="3">$B$5+$B$28</f>
        <v>262152</v>
      </c>
    </row>
    <row r="6" spans="1:13" x14ac:dyDescent="0.25">
      <c r="A6" s="4" t="s">
        <v>31</v>
      </c>
      <c r="B6" s="4">
        <f t="shared" si="1"/>
        <v>16</v>
      </c>
      <c r="C6" s="4" t="s">
        <v>10</v>
      </c>
      <c r="D6" s="4" t="s">
        <v>11</v>
      </c>
      <c r="E6" s="4">
        <f>B16+B17+B25+B26</f>
        <v>99840</v>
      </c>
      <c r="G6" s="2" t="s">
        <v>48</v>
      </c>
      <c r="H6" s="2" t="s">
        <v>75</v>
      </c>
      <c r="I6" s="2">
        <f t="shared" si="0"/>
        <v>1</v>
      </c>
      <c r="K6" s="2">
        <f t="shared" ref="K6:K7" si="4">$B$3+$B$18</f>
        <v>2050</v>
      </c>
      <c r="L6" s="2">
        <f t="shared" si="3"/>
        <v>262152</v>
      </c>
    </row>
    <row r="7" spans="1:13" x14ac:dyDescent="0.25">
      <c r="A7" s="4">
        <f>B2+B3+B4+B5+B6+B9</f>
        <v>159</v>
      </c>
      <c r="B7" s="4">
        <f t="shared" si="1"/>
        <v>32</v>
      </c>
      <c r="C7" s="4" t="s">
        <v>12</v>
      </c>
      <c r="D7" s="4" t="s">
        <v>13</v>
      </c>
      <c r="E7" s="4">
        <f>B15+B24+B25+B26</f>
        <v>114944</v>
      </c>
      <c r="G7" s="2" t="s">
        <v>49</v>
      </c>
      <c r="H7" s="2" t="s">
        <v>76</v>
      </c>
      <c r="I7" s="2">
        <f t="shared" si="0"/>
        <v>1</v>
      </c>
      <c r="K7" s="2">
        <f t="shared" si="4"/>
        <v>2050</v>
      </c>
      <c r="L7" s="2">
        <f t="shared" si="3"/>
        <v>262152</v>
      </c>
    </row>
    <row r="8" spans="1:13" x14ac:dyDescent="0.25">
      <c r="A8" s="4" t="s">
        <v>32</v>
      </c>
      <c r="B8" s="4">
        <f t="shared" si="1"/>
        <v>64</v>
      </c>
      <c r="C8" s="4" t="s">
        <v>14</v>
      </c>
      <c r="D8" s="4" t="s">
        <v>16</v>
      </c>
      <c r="E8" s="4">
        <f>B19+B25+B26+B27</f>
        <v>233472</v>
      </c>
      <c r="G8" s="2" t="s">
        <v>50</v>
      </c>
      <c r="H8" s="2" t="s">
        <v>77</v>
      </c>
      <c r="I8" s="2">
        <f t="shared" si="0"/>
        <v>1</v>
      </c>
      <c r="J8" s="2">
        <f t="shared" ref="J8" si="5">$B$3+$B$20</f>
        <v>8194</v>
      </c>
      <c r="L8" s="2">
        <f t="shared" si="3"/>
        <v>262152</v>
      </c>
    </row>
    <row r="9" spans="1:13" x14ac:dyDescent="0.25">
      <c r="A9" s="4">
        <f>B2+B4+B5+B8</f>
        <v>77</v>
      </c>
      <c r="B9" s="4">
        <f t="shared" si="1"/>
        <v>128</v>
      </c>
      <c r="C9" s="4" t="s">
        <v>15</v>
      </c>
      <c r="D9" s="4" t="s">
        <v>17</v>
      </c>
      <c r="E9" s="4">
        <f>B18+B20+B24+B25+B26+B27</f>
        <v>256000</v>
      </c>
      <c r="G9" s="2" t="s">
        <v>51</v>
      </c>
      <c r="H9" s="2" t="s">
        <v>78</v>
      </c>
      <c r="L9" s="2">
        <f t="shared" si="3"/>
        <v>262152</v>
      </c>
    </row>
    <row r="10" spans="1:13" x14ac:dyDescent="0.25">
      <c r="A10" s="4" t="s">
        <v>33</v>
      </c>
      <c r="B10" s="4"/>
      <c r="C10" s="4"/>
      <c r="D10" s="4"/>
      <c r="E10" s="4"/>
      <c r="G10" s="2" t="s">
        <v>52</v>
      </c>
      <c r="H10" s="2" t="s">
        <v>79</v>
      </c>
      <c r="I10" s="2">
        <f t="shared" si="0"/>
        <v>1</v>
      </c>
      <c r="K10" s="2">
        <f t="shared" ref="K10:K12" si="6">$B$3+$B$18</f>
        <v>2050</v>
      </c>
      <c r="L10" s="2">
        <f t="shared" si="3"/>
        <v>262152</v>
      </c>
    </row>
    <row r="11" spans="1:13" x14ac:dyDescent="0.25">
      <c r="A11" s="4">
        <f>B2+B4+B5+B8</f>
        <v>77</v>
      </c>
      <c r="B11" s="4"/>
      <c r="C11" s="4"/>
      <c r="D11" s="4"/>
      <c r="E11" s="4"/>
      <c r="G11" s="2" t="s">
        <v>53</v>
      </c>
      <c r="H11" s="2" t="s">
        <v>80</v>
      </c>
      <c r="I11" s="2">
        <f t="shared" si="0"/>
        <v>1</v>
      </c>
      <c r="K11" s="2">
        <f t="shared" si="6"/>
        <v>2050</v>
      </c>
    </row>
    <row r="12" spans="1:13" x14ac:dyDescent="0.25">
      <c r="A12" s="4" t="s">
        <v>34</v>
      </c>
      <c r="B12" s="4"/>
      <c r="C12" s="4"/>
      <c r="D12" s="4"/>
      <c r="E12" s="4"/>
      <c r="G12" s="2" t="s">
        <v>54</v>
      </c>
      <c r="H12" s="2" t="s">
        <v>81</v>
      </c>
      <c r="I12" s="2">
        <f t="shared" si="0"/>
        <v>1</v>
      </c>
      <c r="K12" s="2">
        <f t="shared" si="6"/>
        <v>2050</v>
      </c>
      <c r="L12" s="2">
        <f t="shared" si="3"/>
        <v>262152</v>
      </c>
    </row>
    <row r="13" spans="1:13" x14ac:dyDescent="0.25">
      <c r="A13" s="4">
        <f>B9</f>
        <v>128</v>
      </c>
      <c r="B13" s="4"/>
      <c r="C13" s="4"/>
      <c r="D13" s="4"/>
      <c r="E13" s="4"/>
      <c r="G13" s="2" t="s">
        <v>55</v>
      </c>
      <c r="H13" s="2" t="s">
        <v>82</v>
      </c>
      <c r="L13" s="2">
        <f t="shared" si="3"/>
        <v>262152</v>
      </c>
    </row>
    <row r="14" spans="1:13" x14ac:dyDescent="0.25">
      <c r="A14" s="4"/>
      <c r="B14" s="4"/>
      <c r="C14" s="4"/>
      <c r="D14" s="4"/>
      <c r="E14" s="4"/>
      <c r="G14" s="2" t="s">
        <v>56</v>
      </c>
      <c r="H14" s="2" t="s">
        <v>83</v>
      </c>
      <c r="I14" s="2">
        <f t="shared" si="0"/>
        <v>1</v>
      </c>
      <c r="K14" s="2">
        <f t="shared" ref="K14:K19" si="7">$B$3+$B$18</f>
        <v>2050</v>
      </c>
    </row>
    <row r="15" spans="1:13" x14ac:dyDescent="0.25">
      <c r="A15" s="1" t="s">
        <v>20</v>
      </c>
      <c r="B15" s="1">
        <f>B9*2</f>
        <v>256</v>
      </c>
      <c r="C15" s="1" t="s">
        <v>21</v>
      </c>
      <c r="D15" s="1"/>
      <c r="E15" s="1">
        <f>B7+B15+B24+B25+B26</f>
        <v>114976</v>
      </c>
      <c r="G15" s="2" t="s">
        <v>57</v>
      </c>
      <c r="H15" s="2" t="s">
        <v>84</v>
      </c>
      <c r="I15" s="2">
        <f t="shared" si="0"/>
        <v>1</v>
      </c>
      <c r="K15" s="2">
        <f t="shared" si="7"/>
        <v>2050</v>
      </c>
      <c r="L15" s="2">
        <f t="shared" si="3"/>
        <v>262152</v>
      </c>
    </row>
    <row r="16" spans="1:13" x14ac:dyDescent="0.25">
      <c r="A16" s="1">
        <f>SUM(B15:B20)</f>
        <v>16128</v>
      </c>
      <c r="B16" s="1">
        <f t="shared" si="1"/>
        <v>512</v>
      </c>
      <c r="C16" s="1" t="s">
        <v>27</v>
      </c>
      <c r="D16" s="1"/>
      <c r="E16" s="1">
        <f>B6+B16+B17+B25+B26</f>
        <v>99856</v>
      </c>
      <c r="G16" s="2" t="s">
        <v>58</v>
      </c>
      <c r="H16" s="2" t="s">
        <v>85</v>
      </c>
      <c r="I16" s="2">
        <f t="shared" si="0"/>
        <v>1</v>
      </c>
      <c r="K16" s="2">
        <f t="shared" si="7"/>
        <v>2050</v>
      </c>
      <c r="L16" s="2">
        <f t="shared" si="3"/>
        <v>262152</v>
      </c>
    </row>
    <row r="17" spans="1:12" x14ac:dyDescent="0.25">
      <c r="A17" s="1"/>
      <c r="B17" s="1">
        <f t="shared" si="1"/>
        <v>1024</v>
      </c>
      <c r="C17" s="1" t="s">
        <v>22</v>
      </c>
      <c r="D17" s="1"/>
      <c r="E17" s="1">
        <f>B6+B17+B18+B25+B26</f>
        <v>101392</v>
      </c>
      <c r="G17" s="2" t="s">
        <v>59</v>
      </c>
      <c r="H17" s="2" t="s">
        <v>86</v>
      </c>
      <c r="I17" s="2">
        <f t="shared" si="0"/>
        <v>1</v>
      </c>
      <c r="K17" s="2">
        <f t="shared" si="7"/>
        <v>2050</v>
      </c>
    </row>
    <row r="18" spans="1:12" x14ac:dyDescent="0.25">
      <c r="A18" s="1"/>
      <c r="B18" s="1">
        <f t="shared" si="1"/>
        <v>2048</v>
      </c>
      <c r="C18" s="1" t="s">
        <v>24</v>
      </c>
      <c r="D18" s="1"/>
      <c r="E18" s="1">
        <f>B3+B9++B18+B20+B24+B25+B26+B27+B32+B33</f>
        <v>1828994</v>
      </c>
      <c r="G18" s="2" t="s">
        <v>60</v>
      </c>
      <c r="H18" s="2" t="s">
        <v>87</v>
      </c>
      <c r="I18" s="2">
        <f t="shared" si="0"/>
        <v>1</v>
      </c>
      <c r="K18" s="2">
        <f t="shared" si="7"/>
        <v>2050</v>
      </c>
    </row>
    <row r="19" spans="1:12" x14ac:dyDescent="0.25">
      <c r="A19" s="1"/>
      <c r="B19" s="1">
        <f t="shared" si="1"/>
        <v>4096</v>
      </c>
      <c r="C19" s="1" t="s">
        <v>23</v>
      </c>
      <c r="D19" s="1"/>
      <c r="E19" s="1">
        <f>B8+B25+B26+B27+B19</f>
        <v>233536</v>
      </c>
      <c r="G19" s="2" t="s">
        <v>61</v>
      </c>
      <c r="H19" s="2" t="s">
        <v>88</v>
      </c>
      <c r="I19" s="2">
        <f t="shared" si="0"/>
        <v>1</v>
      </c>
      <c r="K19" s="2">
        <f t="shared" si="7"/>
        <v>2050</v>
      </c>
    </row>
    <row r="20" spans="1:12" x14ac:dyDescent="0.25">
      <c r="A20" s="1"/>
      <c r="B20" s="1">
        <f t="shared" si="1"/>
        <v>8192</v>
      </c>
      <c r="C20" s="1" t="s">
        <v>25</v>
      </c>
      <c r="D20" s="1"/>
      <c r="E20" s="1">
        <f>B2+B3+B4+B5+B9+B18+B20+B24+B25+B26+B27+B28+B32+B33</f>
        <v>2091151</v>
      </c>
      <c r="G20" s="2" t="s">
        <v>62</v>
      </c>
      <c r="H20" s="2" t="s">
        <v>89</v>
      </c>
      <c r="L20" s="2">
        <f t="shared" ref="L20:L27" si="8">$B$5+$B$28</f>
        <v>262152</v>
      </c>
    </row>
    <row r="21" spans="1:12" x14ac:dyDescent="0.25">
      <c r="A21" s="1"/>
      <c r="B21" s="1"/>
      <c r="C21" s="1"/>
      <c r="D21" s="1"/>
      <c r="E21" s="1"/>
      <c r="G21" s="2" t="s">
        <v>63</v>
      </c>
      <c r="H21" s="2" t="s">
        <v>90</v>
      </c>
      <c r="L21" s="2">
        <f t="shared" si="8"/>
        <v>262152</v>
      </c>
    </row>
    <row r="22" spans="1:12" x14ac:dyDescent="0.25">
      <c r="A22" s="1"/>
      <c r="B22" s="1"/>
      <c r="C22" s="1"/>
      <c r="D22" s="1"/>
      <c r="E22" s="1"/>
      <c r="G22" s="2" t="s">
        <v>64</v>
      </c>
      <c r="H22" s="2" t="s">
        <v>91</v>
      </c>
      <c r="L22" s="2">
        <f t="shared" si="8"/>
        <v>262152</v>
      </c>
    </row>
    <row r="23" spans="1:12" x14ac:dyDescent="0.25">
      <c r="A23" s="1"/>
      <c r="B23" s="1"/>
      <c r="C23" s="1"/>
      <c r="D23" s="1"/>
      <c r="E23" s="1"/>
      <c r="G23" s="2" t="s">
        <v>65</v>
      </c>
      <c r="H23" s="2" t="s">
        <v>92</v>
      </c>
      <c r="L23" s="2">
        <f t="shared" si="8"/>
        <v>262152</v>
      </c>
    </row>
    <row r="24" spans="1:12" x14ac:dyDescent="0.25">
      <c r="A24" s="5" t="s">
        <v>28</v>
      </c>
      <c r="B24" s="5">
        <f>B20*2</f>
        <v>16384</v>
      </c>
      <c r="C24" s="5">
        <v>20</v>
      </c>
      <c r="D24" s="5"/>
      <c r="E24" s="5">
        <f>B7+B9+B15++B18+B20+B24+B25+B26+B27</f>
        <v>256416</v>
      </c>
      <c r="G24" s="2" t="s">
        <v>66</v>
      </c>
      <c r="H24" s="2" t="s">
        <v>93</v>
      </c>
      <c r="L24" s="2">
        <f t="shared" si="8"/>
        <v>262152</v>
      </c>
    </row>
    <row r="25" spans="1:12" x14ac:dyDescent="0.25">
      <c r="A25" s="5">
        <f>SUM(B24:B28)</f>
        <v>507904</v>
      </c>
      <c r="B25" s="5">
        <f t="shared" si="1"/>
        <v>32768</v>
      </c>
      <c r="C25" s="5">
        <v>22</v>
      </c>
      <c r="D25" s="5"/>
      <c r="E25" s="5">
        <f>B7+B6+B9+B8+B15+B16+B17+B18+B19+B20+B24+B25+B26+B27</f>
        <v>262128</v>
      </c>
      <c r="G25" s="2" t="s">
        <v>67</v>
      </c>
      <c r="H25" s="2" t="s">
        <v>94</v>
      </c>
      <c r="L25" s="2">
        <f t="shared" si="8"/>
        <v>262152</v>
      </c>
    </row>
    <row r="26" spans="1:12" x14ac:dyDescent="0.25">
      <c r="A26" s="5"/>
      <c r="B26" s="5">
        <f t="shared" si="1"/>
        <v>65536</v>
      </c>
      <c r="C26" s="5">
        <v>24</v>
      </c>
      <c r="D26" s="5"/>
      <c r="E26" s="5">
        <f>B9+B7+B6+B5+B4+B3+B2+B8+B15+B16+B17+B18+B19+B20+B24+B25+B26+B27+B28+B32+B33</f>
        <v>2097151</v>
      </c>
      <c r="G26" s="2" t="s">
        <v>68</v>
      </c>
      <c r="H26" s="2" t="s">
        <v>95</v>
      </c>
      <c r="I26" s="2">
        <f t="shared" ref="I26" si="9">$B$2</f>
        <v>1</v>
      </c>
      <c r="K26" s="2">
        <f>$B$3+$B$18</f>
        <v>2050</v>
      </c>
      <c r="L26" s="2">
        <f t="shared" si="8"/>
        <v>262152</v>
      </c>
    </row>
    <row r="27" spans="1:12" x14ac:dyDescent="0.25">
      <c r="A27" s="5"/>
      <c r="B27" s="5">
        <f t="shared" si="1"/>
        <v>131072</v>
      </c>
      <c r="C27" s="5">
        <v>26</v>
      </c>
      <c r="D27" s="5"/>
      <c r="E27" s="5">
        <f>B2+B3+B4+B5+B8+B9+B18+B19+B24+B25+B26+B27+B28+B32+B33</f>
        <v>2087119</v>
      </c>
      <c r="G27" s="2" t="s">
        <v>69</v>
      </c>
      <c r="H27" s="2" t="s">
        <v>43</v>
      </c>
      <c r="L27" s="2">
        <f t="shared" si="8"/>
        <v>262152</v>
      </c>
    </row>
    <row r="28" spans="1:12" x14ac:dyDescent="0.25">
      <c r="A28" s="5"/>
      <c r="B28" s="5">
        <f t="shared" si="1"/>
        <v>262144</v>
      </c>
      <c r="C28" s="5">
        <v>29</v>
      </c>
      <c r="D28" s="5"/>
      <c r="E28" s="5">
        <f>B4+B5+B26+B27+B28+B32+B33</f>
        <v>2031628</v>
      </c>
      <c r="G28" s="2" t="s">
        <v>70</v>
      </c>
      <c r="H28" s="2" t="s">
        <v>96</v>
      </c>
    </row>
    <row r="29" spans="1:12" x14ac:dyDescent="0.25">
      <c r="A29" s="5"/>
      <c r="B29" s="5"/>
      <c r="C29" s="5"/>
      <c r="D29" s="5"/>
      <c r="E29" s="5"/>
    </row>
    <row r="30" spans="1:12" x14ac:dyDescent="0.25">
      <c r="A30" s="5"/>
      <c r="B30" s="5"/>
      <c r="C30" s="5"/>
      <c r="D30" s="5"/>
      <c r="E30" s="5"/>
    </row>
    <row r="31" spans="1:12" x14ac:dyDescent="0.25">
      <c r="A31" s="5"/>
      <c r="B31" s="5"/>
      <c r="C31" s="5"/>
      <c r="D31" s="5"/>
      <c r="E31" s="5"/>
    </row>
    <row r="32" spans="1:12" x14ac:dyDescent="0.25">
      <c r="A32" s="6" t="s">
        <v>29</v>
      </c>
      <c r="B32" s="6">
        <f>B28*2</f>
        <v>524288</v>
      </c>
      <c r="C32" s="6" t="s">
        <v>35</v>
      </c>
      <c r="D32" s="6"/>
      <c r="E32" s="6">
        <f>B2+B3+B4+B5+B18+B20+B26+B27+B28+B32+B33</f>
        <v>2041871</v>
      </c>
    </row>
    <row r="33" spans="1:5" x14ac:dyDescent="0.25">
      <c r="A33" s="6">
        <f>SUM(B32:B33)</f>
        <v>1572864</v>
      </c>
      <c r="B33" s="6">
        <f>B32*2</f>
        <v>1048576</v>
      </c>
      <c r="C33" s="6" t="s">
        <v>36</v>
      </c>
      <c r="D33" s="6"/>
      <c r="E33" s="6">
        <f>B2+B3+B4+B18+B20+B26+B27+B28+B32+B33</f>
        <v>2041863</v>
      </c>
    </row>
    <row r="34" spans="1:5" x14ac:dyDescent="0.25">
      <c r="A34" s="7"/>
      <c r="B34" s="7">
        <f t="shared" si="1"/>
        <v>2097152</v>
      </c>
      <c r="C34" s="7" t="s">
        <v>37</v>
      </c>
      <c r="D34" s="7"/>
      <c r="E34" s="7"/>
    </row>
    <row r="35" spans="1:5" x14ac:dyDescent="0.25">
      <c r="A35" s="7"/>
      <c r="B35" s="7">
        <f t="shared" si="1"/>
        <v>4194304</v>
      </c>
      <c r="C35" s="7" t="s">
        <v>38</v>
      </c>
      <c r="D35" s="7"/>
      <c r="E35" s="7"/>
    </row>
    <row r="36" spans="1:5" x14ac:dyDescent="0.25">
      <c r="A36" s="7"/>
      <c r="B36" s="7">
        <f t="shared" si="1"/>
        <v>8388608</v>
      </c>
      <c r="C36" s="7" t="s">
        <v>39</v>
      </c>
      <c r="D36" s="7"/>
      <c r="E36" s="7"/>
    </row>
    <row r="37" spans="1:5" x14ac:dyDescent="0.25">
      <c r="A37" s="7"/>
      <c r="B37" s="7">
        <f t="shared" si="1"/>
        <v>16777216</v>
      </c>
      <c r="C37" s="7" t="s">
        <v>40</v>
      </c>
      <c r="D37" s="7"/>
      <c r="E37" s="7"/>
    </row>
    <row r="38" spans="1:5" x14ac:dyDescent="0.25">
      <c r="A38" s="7"/>
      <c r="B38" s="7">
        <f t="shared" si="1"/>
        <v>33554432</v>
      </c>
      <c r="C38" s="7" t="s">
        <v>41</v>
      </c>
      <c r="D38" s="7"/>
      <c r="E38" s="7"/>
    </row>
    <row r="39" spans="1:5" x14ac:dyDescent="0.25">
      <c r="A39" s="7"/>
      <c r="B39" s="8">
        <f t="shared" si="1"/>
        <v>67108864</v>
      </c>
      <c r="C39" s="7" t="s">
        <v>42</v>
      </c>
      <c r="D39" s="7"/>
      <c r="E39" s="7"/>
    </row>
    <row r="40" spans="1:5" x14ac:dyDescent="0.25">
      <c r="B40" s="3">
        <f t="shared" si="1"/>
        <v>134217728</v>
      </c>
      <c r="C40" s="2" t="s">
        <v>43</v>
      </c>
    </row>
    <row r="41" spans="1:5" x14ac:dyDescent="0.25">
      <c r="B41" s="3">
        <f t="shared" si="1"/>
        <v>268435456</v>
      </c>
    </row>
    <row r="42" spans="1:5" x14ac:dyDescent="0.25">
      <c r="B42" s="3">
        <f t="shared" si="1"/>
        <v>536870912</v>
      </c>
    </row>
    <row r="43" spans="1:5" x14ac:dyDescent="0.25">
      <c r="B43" s="3">
        <f t="shared" si="1"/>
        <v>1073741824</v>
      </c>
    </row>
    <row r="44" spans="1:5" x14ac:dyDescent="0.25">
      <c r="B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2017-10-02T18:56:32Z</dcterms:modified>
</cp:coreProperties>
</file>