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ycode\RM-SORN\art_models\"/>
    </mc:Choice>
  </mc:AlternateContent>
  <bookViews>
    <workbookView xWindow="0" yWindow="0" windowWidth="20745" windowHeight="12210"/>
  </bookViews>
  <sheets>
    <sheet name="fraction" sheetId="1" r:id="rId1"/>
  </sheets>
  <calcPr calcId="162913"/>
</workbook>
</file>

<file path=xl/calcChain.xml><?xml version="1.0" encoding="utf-8"?>
<calcChain xmlns="http://schemas.openxmlformats.org/spreadsheetml/2006/main">
  <c r="P117" i="1" l="1"/>
  <c r="O117" i="1"/>
  <c r="O110" i="1"/>
  <c r="O111" i="1"/>
  <c r="O112" i="1"/>
  <c r="O113" i="1"/>
  <c r="O114" i="1"/>
  <c r="O115" i="1"/>
  <c r="O116" i="1"/>
  <c r="O109" i="1"/>
  <c r="N110" i="1"/>
  <c r="N111" i="1"/>
  <c r="N112" i="1"/>
  <c r="N113" i="1"/>
  <c r="N114" i="1"/>
  <c r="N115" i="1"/>
  <c r="N116" i="1"/>
  <c r="N109" i="1"/>
  <c r="M111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P45" i="1"/>
  <c r="P54" i="1"/>
  <c r="P63" i="1"/>
  <c r="P72" i="1"/>
  <c r="P81" i="1"/>
  <c r="P90" i="1"/>
  <c r="P99" i="1"/>
  <c r="P108" i="1"/>
  <c r="P36" i="1"/>
  <c r="P27" i="1"/>
  <c r="P18" i="1"/>
  <c r="M30" i="1"/>
  <c r="O108" i="1"/>
  <c r="O99" i="1"/>
  <c r="O90" i="1"/>
  <c r="O81" i="1"/>
  <c r="O72" i="1"/>
  <c r="O63" i="1"/>
  <c r="O54" i="1"/>
  <c r="O45" i="1"/>
  <c r="O36" i="1"/>
  <c r="O27" i="1"/>
  <c r="O18" i="1"/>
  <c r="O11" i="1"/>
  <c r="O12" i="1"/>
  <c r="O13" i="1"/>
  <c r="O14" i="1"/>
  <c r="O15" i="1"/>
  <c r="O16" i="1"/>
  <c r="O17" i="1"/>
  <c r="O19" i="1"/>
  <c r="O20" i="1"/>
  <c r="O21" i="1"/>
  <c r="O22" i="1"/>
  <c r="O23" i="1"/>
  <c r="O24" i="1"/>
  <c r="O25" i="1"/>
  <c r="O26" i="1"/>
  <c r="O28" i="1"/>
  <c r="O29" i="1"/>
  <c r="O30" i="1"/>
  <c r="O31" i="1"/>
  <c r="O32" i="1"/>
  <c r="O33" i="1"/>
  <c r="O34" i="1"/>
  <c r="O35" i="1"/>
  <c r="O37" i="1"/>
  <c r="O38" i="1"/>
  <c r="O39" i="1"/>
  <c r="O40" i="1"/>
  <c r="O41" i="1"/>
  <c r="O42" i="1"/>
  <c r="O43" i="1"/>
  <c r="O44" i="1"/>
  <c r="O46" i="1"/>
  <c r="O47" i="1"/>
  <c r="O48" i="1"/>
  <c r="O49" i="1"/>
  <c r="O50" i="1"/>
  <c r="O51" i="1"/>
  <c r="O52" i="1"/>
  <c r="O53" i="1"/>
  <c r="O55" i="1"/>
  <c r="O56" i="1"/>
  <c r="O57" i="1"/>
  <c r="O58" i="1"/>
  <c r="O59" i="1"/>
  <c r="O60" i="1"/>
  <c r="O61" i="1"/>
  <c r="O62" i="1"/>
  <c r="O64" i="1"/>
  <c r="O65" i="1"/>
  <c r="O66" i="1"/>
  <c r="O67" i="1"/>
  <c r="O68" i="1"/>
  <c r="O69" i="1"/>
  <c r="O70" i="1"/>
  <c r="O71" i="1"/>
  <c r="O73" i="1"/>
  <c r="O74" i="1"/>
  <c r="O75" i="1"/>
  <c r="O76" i="1"/>
  <c r="O77" i="1"/>
  <c r="O78" i="1"/>
  <c r="O79" i="1"/>
  <c r="O80" i="1"/>
  <c r="O82" i="1"/>
  <c r="O83" i="1"/>
  <c r="O84" i="1"/>
  <c r="O85" i="1"/>
  <c r="O86" i="1"/>
  <c r="O87" i="1"/>
  <c r="O88" i="1"/>
  <c r="O89" i="1"/>
  <c r="O91" i="1"/>
  <c r="O92" i="1"/>
  <c r="O93" i="1"/>
  <c r="O94" i="1"/>
  <c r="O95" i="1"/>
  <c r="O96" i="1"/>
  <c r="O97" i="1"/>
  <c r="O98" i="1"/>
  <c r="O100" i="1"/>
  <c r="O101" i="1"/>
  <c r="O102" i="1"/>
  <c r="O103" i="1"/>
  <c r="O104" i="1"/>
  <c r="O105" i="1"/>
  <c r="O106" i="1"/>
  <c r="O107" i="1"/>
  <c r="O10" i="1"/>
  <c r="N101" i="1"/>
  <c r="N102" i="1"/>
  <c r="N103" i="1"/>
  <c r="N104" i="1"/>
  <c r="N105" i="1"/>
  <c r="N106" i="1"/>
  <c r="N107" i="1"/>
  <c r="N100" i="1"/>
  <c r="N92" i="1"/>
  <c r="N93" i="1"/>
  <c r="N94" i="1"/>
  <c r="N95" i="1"/>
  <c r="N96" i="1"/>
  <c r="N97" i="1"/>
  <c r="N98" i="1"/>
  <c r="N91" i="1"/>
  <c r="N83" i="1"/>
  <c r="N84" i="1"/>
  <c r="N85" i="1"/>
  <c r="N86" i="1"/>
  <c r="N87" i="1"/>
  <c r="N88" i="1"/>
  <c r="N89" i="1"/>
  <c r="N14" i="1"/>
  <c r="L100" i="1" l="1"/>
  <c r="K101" i="1"/>
  <c r="L101" i="1"/>
  <c r="K102" i="1"/>
  <c r="M102" i="1" s="1"/>
  <c r="L102" i="1"/>
  <c r="K103" i="1"/>
  <c r="L103" i="1"/>
  <c r="K104" i="1"/>
  <c r="L104" i="1"/>
  <c r="K105" i="1"/>
  <c r="L105" i="1"/>
  <c r="K106" i="1"/>
  <c r="L106" i="1"/>
  <c r="K107" i="1"/>
  <c r="L107" i="1"/>
  <c r="K91" i="1"/>
  <c r="M93" i="1" s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M84" i="1"/>
  <c r="K82" i="1"/>
  <c r="N82" i="1" s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73" i="1"/>
  <c r="N73" i="1" s="1"/>
  <c r="L73" i="1"/>
  <c r="K74" i="1"/>
  <c r="N74" i="1" s="1"/>
  <c r="L74" i="1"/>
  <c r="K75" i="1"/>
  <c r="N75" i="1" s="1"/>
  <c r="L75" i="1"/>
  <c r="K76" i="1"/>
  <c r="N76" i="1" s="1"/>
  <c r="L76" i="1"/>
  <c r="K77" i="1"/>
  <c r="N77" i="1" s="1"/>
  <c r="L77" i="1"/>
  <c r="K78" i="1"/>
  <c r="N78" i="1" s="1"/>
  <c r="L78" i="1"/>
  <c r="K79" i="1"/>
  <c r="N79" i="1" s="1"/>
  <c r="L79" i="1"/>
  <c r="K80" i="1"/>
  <c r="N80" i="1" s="1"/>
  <c r="L80" i="1"/>
  <c r="M75" i="1" l="1"/>
  <c r="K64" i="1"/>
  <c r="N64" i="1" s="1"/>
  <c r="L64" i="1"/>
  <c r="K65" i="1"/>
  <c r="N65" i="1" s="1"/>
  <c r="L65" i="1"/>
  <c r="K66" i="1"/>
  <c r="N66" i="1" s="1"/>
  <c r="L66" i="1"/>
  <c r="K67" i="1"/>
  <c r="N67" i="1" s="1"/>
  <c r="L67" i="1"/>
  <c r="K68" i="1"/>
  <c r="N68" i="1" s="1"/>
  <c r="L68" i="1"/>
  <c r="K69" i="1"/>
  <c r="N69" i="1" s="1"/>
  <c r="L69" i="1"/>
  <c r="K70" i="1"/>
  <c r="N70" i="1" s="1"/>
  <c r="L70" i="1"/>
  <c r="K71" i="1"/>
  <c r="N71" i="1" s="1"/>
  <c r="L71" i="1"/>
  <c r="M66" i="1" l="1"/>
  <c r="K55" i="1"/>
  <c r="N55" i="1" s="1"/>
  <c r="L55" i="1"/>
  <c r="K56" i="1"/>
  <c r="N56" i="1" s="1"/>
  <c r="L56" i="1"/>
  <c r="K57" i="1"/>
  <c r="N57" i="1" s="1"/>
  <c r="L57" i="1"/>
  <c r="K58" i="1"/>
  <c r="N58" i="1" s="1"/>
  <c r="L58" i="1"/>
  <c r="K59" i="1"/>
  <c r="N59" i="1" s="1"/>
  <c r="L59" i="1"/>
  <c r="K60" i="1"/>
  <c r="N60" i="1" s="1"/>
  <c r="L60" i="1"/>
  <c r="K61" i="1"/>
  <c r="N61" i="1" s="1"/>
  <c r="L61" i="1"/>
  <c r="K62" i="1"/>
  <c r="N62" i="1" s="1"/>
  <c r="L62" i="1"/>
  <c r="K46" i="1"/>
  <c r="N46" i="1" s="1"/>
  <c r="L46" i="1"/>
  <c r="K47" i="1"/>
  <c r="N47" i="1" s="1"/>
  <c r="L47" i="1"/>
  <c r="K48" i="1"/>
  <c r="N48" i="1" s="1"/>
  <c r="L48" i="1"/>
  <c r="K49" i="1"/>
  <c r="N49" i="1" s="1"/>
  <c r="L49" i="1"/>
  <c r="K50" i="1"/>
  <c r="N50" i="1" s="1"/>
  <c r="L50" i="1"/>
  <c r="K51" i="1"/>
  <c r="N51" i="1" s="1"/>
  <c r="L51" i="1"/>
  <c r="K52" i="1"/>
  <c r="N52" i="1" s="1"/>
  <c r="L52" i="1"/>
  <c r="K53" i="1"/>
  <c r="N53" i="1" s="1"/>
  <c r="L53" i="1"/>
  <c r="M48" i="1" l="1"/>
  <c r="M57" i="1"/>
  <c r="K37" i="1"/>
  <c r="N37" i="1" s="1"/>
  <c r="L37" i="1"/>
  <c r="K38" i="1"/>
  <c r="N38" i="1" s="1"/>
  <c r="L38" i="1"/>
  <c r="K39" i="1"/>
  <c r="N39" i="1" s="1"/>
  <c r="L39" i="1"/>
  <c r="K40" i="1"/>
  <c r="N40" i="1" s="1"/>
  <c r="L40" i="1"/>
  <c r="K41" i="1"/>
  <c r="N41" i="1" s="1"/>
  <c r="L41" i="1"/>
  <c r="K42" i="1"/>
  <c r="N42" i="1" s="1"/>
  <c r="L42" i="1"/>
  <c r="K43" i="1"/>
  <c r="N43" i="1" s="1"/>
  <c r="L43" i="1"/>
  <c r="K44" i="1"/>
  <c r="N44" i="1" s="1"/>
  <c r="L44" i="1"/>
  <c r="M39" i="1" l="1"/>
  <c r="L32" i="1" l="1"/>
  <c r="K28" i="1"/>
  <c r="L28" i="1"/>
  <c r="K29" i="1"/>
  <c r="N29" i="1" s="1"/>
  <c r="L29" i="1"/>
  <c r="K30" i="1"/>
  <c r="N30" i="1" s="1"/>
  <c r="L30" i="1"/>
  <c r="K31" i="1"/>
  <c r="N31" i="1" s="1"/>
  <c r="L31" i="1"/>
  <c r="K32" i="1"/>
  <c r="N32" i="1" s="1"/>
  <c r="K33" i="1"/>
  <c r="N33" i="1" s="1"/>
  <c r="L33" i="1"/>
  <c r="K34" i="1"/>
  <c r="N34" i="1" s="1"/>
  <c r="L34" i="1"/>
  <c r="K35" i="1"/>
  <c r="N35" i="1" s="1"/>
  <c r="L35" i="1"/>
  <c r="N28" i="1" l="1"/>
  <c r="K19" i="1"/>
  <c r="L19" i="1"/>
  <c r="K20" i="1"/>
  <c r="N20" i="1" s="1"/>
  <c r="L20" i="1"/>
  <c r="K21" i="1"/>
  <c r="N21" i="1" s="1"/>
  <c r="L21" i="1"/>
  <c r="K22" i="1"/>
  <c r="N22" i="1" s="1"/>
  <c r="L22" i="1"/>
  <c r="K23" i="1"/>
  <c r="N23" i="1" s="1"/>
  <c r="L23" i="1"/>
  <c r="K24" i="1"/>
  <c r="N24" i="1" s="1"/>
  <c r="L24" i="1"/>
  <c r="K25" i="1"/>
  <c r="N25" i="1" s="1"/>
  <c r="L25" i="1"/>
  <c r="K26" i="1"/>
  <c r="N26" i="1" s="1"/>
  <c r="L26" i="1"/>
  <c r="K1" i="1"/>
  <c r="L1" i="1"/>
  <c r="K2" i="1"/>
  <c r="L2" i="1"/>
  <c r="K3" i="1"/>
  <c r="L3" i="1"/>
  <c r="K4" i="1"/>
  <c r="L4" i="1"/>
  <c r="K5" i="1"/>
  <c r="L5" i="1"/>
  <c r="K6" i="1"/>
  <c r="L6" i="1"/>
  <c r="K7" i="1"/>
  <c r="L7" i="1"/>
  <c r="K8" i="1"/>
  <c r="L8" i="1"/>
  <c r="K11" i="1"/>
  <c r="N11" i="1" s="1"/>
  <c r="L11" i="1"/>
  <c r="K12" i="1"/>
  <c r="N12" i="1" s="1"/>
  <c r="L12" i="1"/>
  <c r="K13" i="1"/>
  <c r="N13" i="1" s="1"/>
  <c r="L13" i="1"/>
  <c r="K15" i="1"/>
  <c r="N15" i="1" s="1"/>
  <c r="L15" i="1"/>
  <c r="K16" i="1"/>
  <c r="N16" i="1" s="1"/>
  <c r="L16" i="1"/>
  <c r="K17" i="1"/>
  <c r="N17" i="1" s="1"/>
  <c r="L17" i="1"/>
  <c r="L10" i="1"/>
  <c r="K10" i="1"/>
  <c r="N19" i="1" l="1"/>
  <c r="M21" i="1"/>
  <c r="N10" i="1"/>
  <c r="M12" i="1"/>
</calcChain>
</file>

<file path=xl/sharedStrings.xml><?xml version="1.0" encoding="utf-8"?>
<sst xmlns="http://schemas.openxmlformats.org/spreadsheetml/2006/main" count="30" uniqueCount="25">
  <si>
    <t>n=200</t>
    <phoneticPr fontId="18" type="noConversion"/>
  </si>
  <si>
    <t>n=400</t>
    <phoneticPr fontId="18" type="noConversion"/>
  </si>
  <si>
    <t>initial=0.10</t>
    <phoneticPr fontId="18" type="noConversion"/>
  </si>
  <si>
    <t>n=200</t>
    <phoneticPr fontId="18" type="noConversion"/>
  </si>
  <si>
    <t>n=400</t>
    <phoneticPr fontId="18" type="noConversion"/>
  </si>
  <si>
    <t>initial=0.10</t>
    <phoneticPr fontId="18" type="noConversion"/>
  </si>
  <si>
    <t>initial=0.05</t>
    <phoneticPr fontId="18" type="noConversion"/>
  </si>
  <si>
    <t>initial=0.02</t>
    <phoneticPr fontId="18" type="noConversion"/>
  </si>
  <si>
    <t>n=200</t>
    <phoneticPr fontId="18" type="noConversion"/>
  </si>
  <si>
    <t>initial=0.01</t>
    <phoneticPr fontId="18" type="noConversion"/>
  </si>
  <si>
    <t>initial=0.20</t>
    <phoneticPr fontId="18" type="noConversion"/>
  </si>
  <si>
    <t>n=400</t>
    <phoneticPr fontId="18" type="noConversion"/>
  </si>
  <si>
    <t>initial=0.02</t>
    <phoneticPr fontId="18" type="noConversion"/>
  </si>
  <si>
    <t>n=200</t>
    <phoneticPr fontId="18" type="noConversion"/>
  </si>
  <si>
    <t>initial=0.002</t>
    <phoneticPr fontId="18" type="noConversion"/>
  </si>
  <si>
    <t>n=400</t>
    <phoneticPr fontId="18" type="noConversion"/>
  </si>
  <si>
    <t>initial=0.20</t>
    <phoneticPr fontId="18" type="noConversion"/>
  </si>
  <si>
    <t xml:space="preserve">relative </t>
    <phoneticPr fontId="18" type="noConversion"/>
  </si>
  <si>
    <t>change</t>
    <phoneticPr fontId="18" type="noConversion"/>
  </si>
  <si>
    <t>value</t>
    <phoneticPr fontId="18" type="noConversion"/>
  </si>
  <si>
    <t>change</t>
    <phoneticPr fontId="18" type="noConversion"/>
  </si>
  <si>
    <t>fraction(%)</t>
    <phoneticPr fontId="18" type="noConversion"/>
  </si>
  <si>
    <t>std</t>
    <phoneticPr fontId="18" type="noConversion"/>
  </si>
  <si>
    <t>n=400</t>
    <phoneticPr fontId="18" type="noConversion"/>
  </si>
  <si>
    <t>initial=0.002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</si>
</sst>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6" fillId="0" borderId="0" xfId="0" applyFont="1">
      <alignment vertical="center"/>
    </xf>
    <xf numFmtId="9" fontId="0" fillId="0" borderId="0" xfId="42" applyFont="1">
      <alignment vertical="center"/>
    </xf>
    <xf numFmtId="176" fontId="0" fillId="0" borderId="0" xfId="0" applyNumberFormat="1">
      <alignment vertical="center"/>
    </xf>
    <xf numFmtId="9" fontId="0" fillId="0" borderId="0" xfId="42" applyNumberFormat="1" applyFont="1">
      <alignment vertical="center"/>
    </xf>
    <xf numFmtId="9" fontId="19" fillId="0" borderId="0" xfId="42" applyNumberFormat="1" applyFont="1">
      <alignment vertical="center"/>
    </xf>
    <xf numFmtId="9" fontId="16" fillId="0" borderId="0" xfId="42" applyFont="1">
      <alignment vertical="center"/>
    </xf>
    <xf numFmtId="0" fontId="0" fillId="0" borderId="0" xfId="0" applyNumberFormat="1">
      <alignment vertical="center"/>
    </xf>
    <xf numFmtId="0" fontId="16" fillId="0" borderId="0" xfId="0" applyNumberFormat="1" applyFon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7"/>
  <sheetViews>
    <sheetView tabSelected="1" topLeftCell="A88" workbookViewId="0">
      <selection activeCell="P117" sqref="P117"/>
    </sheetView>
  </sheetViews>
  <sheetFormatPr defaultRowHeight="14.25" x14ac:dyDescent="0.2"/>
  <cols>
    <col min="11" max="12" width="9" style="1"/>
  </cols>
  <sheetData>
    <row r="1" spans="1:22" x14ac:dyDescent="0.2">
      <c r="A1">
        <v>4.7800000000000002E-2</v>
      </c>
      <c r="B1">
        <v>4.1724999999999998E-2</v>
      </c>
      <c r="C1">
        <v>4.8774999999999999E-2</v>
      </c>
      <c r="D1">
        <v>3.8449999999999998E-2</v>
      </c>
      <c r="E1">
        <v>4.1775E-2</v>
      </c>
      <c r="F1">
        <v>5.4725000000000003E-2</v>
      </c>
      <c r="G1">
        <v>4.4925E-2</v>
      </c>
      <c r="H1">
        <v>4.8024999999999998E-2</v>
      </c>
      <c r="I1">
        <v>4.5749999999999999E-2</v>
      </c>
      <c r="J1">
        <v>4.3549999999999998E-2</v>
      </c>
      <c r="K1" s="1">
        <f t="shared" ref="K1:K8" si="0">AVERAGE(F1:J1)</f>
        <v>4.7395000000000007E-2</v>
      </c>
      <c r="L1" s="1">
        <f t="shared" ref="L1:L8" si="1">_xlfn.STDEV.P(F1:J1)</f>
        <v>3.9425055485059262E-3</v>
      </c>
      <c r="P1" t="s">
        <v>21</v>
      </c>
      <c r="Q1" t="s">
        <v>18</v>
      </c>
      <c r="R1" t="s">
        <v>22</v>
      </c>
      <c r="S1" t="s">
        <v>19</v>
      </c>
      <c r="T1" t="s">
        <v>20</v>
      </c>
      <c r="U1" t="s">
        <v>22</v>
      </c>
      <c r="V1" t="s">
        <v>19</v>
      </c>
    </row>
    <row r="2" spans="1:22" x14ac:dyDescent="0.2">
      <c r="A2">
        <v>4.5749999999999999E-2</v>
      </c>
      <c r="B2">
        <v>3.9125E-2</v>
      </c>
      <c r="C2">
        <v>4.3150000000000001E-2</v>
      </c>
      <c r="D2">
        <v>3.9350000000000003E-2</v>
      </c>
      <c r="E2">
        <v>4.2424999999999997E-2</v>
      </c>
      <c r="F2">
        <v>3.9925000000000002E-2</v>
      </c>
      <c r="G2">
        <v>3.6725000000000001E-2</v>
      </c>
      <c r="H2">
        <v>3.9449999999999999E-2</v>
      </c>
      <c r="I2">
        <v>4.0625000000000001E-2</v>
      </c>
      <c r="J2">
        <v>4.4874999999999998E-2</v>
      </c>
      <c r="K2" s="1">
        <f t="shared" si="0"/>
        <v>4.0320000000000002E-2</v>
      </c>
      <c r="L2" s="1">
        <f t="shared" si="1"/>
        <v>2.6335527334762059E-3</v>
      </c>
      <c r="P2">
        <v>2E-3</v>
      </c>
      <c r="Q2" s="5">
        <v>4.5909374999999999</v>
      </c>
      <c r="R2" s="3">
        <v>2.4185939670278995</v>
      </c>
      <c r="S2" s="4">
        <v>1.1181875000000001E-2</v>
      </c>
      <c r="T2" s="7">
        <v>3.0489062499999999</v>
      </c>
      <c r="U2" s="3">
        <v>2.2276006516173257</v>
      </c>
      <c r="V2" s="4">
        <v>8.0978124999999991E-3</v>
      </c>
    </row>
    <row r="3" spans="1:22" x14ac:dyDescent="0.2">
      <c r="A3">
        <v>3.635E-2</v>
      </c>
      <c r="B3">
        <v>4.4025000000000002E-2</v>
      </c>
      <c r="C3">
        <v>3.4000000000000002E-2</v>
      </c>
      <c r="D3">
        <v>3.3125000000000002E-2</v>
      </c>
      <c r="E3">
        <v>3.6325000000000003E-2</v>
      </c>
      <c r="F3">
        <v>3.6450000000000003E-2</v>
      </c>
      <c r="G3">
        <v>5.0049999999999997E-2</v>
      </c>
      <c r="H3">
        <v>3.295E-2</v>
      </c>
      <c r="I3">
        <v>3.2625000000000001E-2</v>
      </c>
      <c r="J3">
        <v>3.2074999999999999E-2</v>
      </c>
      <c r="K3" s="1">
        <f t="shared" si="0"/>
        <v>3.6830000000000002E-2</v>
      </c>
      <c r="L3" s="1">
        <f t="shared" si="1"/>
        <v>6.786151339308575E-3</v>
      </c>
      <c r="P3">
        <v>0.01</v>
      </c>
      <c r="Q3" s="5">
        <v>0.53143750000000001</v>
      </c>
      <c r="R3" s="3">
        <v>0.28707963153757504</v>
      </c>
      <c r="S3" s="4">
        <v>1.5314375E-2</v>
      </c>
      <c r="T3" s="5">
        <v>0.53106249999999999</v>
      </c>
      <c r="U3" s="3">
        <v>0.200690015944989</v>
      </c>
      <c r="V3" s="4">
        <v>1.5310625E-2</v>
      </c>
    </row>
    <row r="4" spans="1:22" x14ac:dyDescent="0.2">
      <c r="A4">
        <v>3.2250000000000001E-2</v>
      </c>
      <c r="B4">
        <v>5.1124999999999997E-2</v>
      </c>
      <c r="C4">
        <v>4.9450000000000001E-2</v>
      </c>
      <c r="D4">
        <v>4.2924999999999998E-2</v>
      </c>
      <c r="E4">
        <v>4.675E-2</v>
      </c>
      <c r="F4">
        <v>4.7125E-2</v>
      </c>
      <c r="G4">
        <v>4.215E-2</v>
      </c>
      <c r="H4">
        <v>4.9200000000000001E-2</v>
      </c>
      <c r="I4">
        <v>4.9424999999999997E-2</v>
      </c>
      <c r="J4">
        <v>4.4525000000000002E-2</v>
      </c>
      <c r="K4" s="1">
        <f t="shared" si="0"/>
        <v>4.6484999999999999E-2</v>
      </c>
      <c r="L4" s="1">
        <f t="shared" si="1"/>
        <v>2.7949329151162098E-3</v>
      </c>
      <c r="P4">
        <v>0.02</v>
      </c>
      <c r="Q4" s="5">
        <v>0.12112500000000001</v>
      </c>
      <c r="R4" s="3">
        <v>0.11230197849993562</v>
      </c>
      <c r="S4" s="4">
        <v>2.2422499999999998E-2</v>
      </c>
      <c r="T4" s="5">
        <v>0.12717187500000005</v>
      </c>
      <c r="U4" s="3">
        <v>0.18883156285658223</v>
      </c>
      <c r="V4" s="4">
        <v>2.2543437499999999E-2</v>
      </c>
    </row>
    <row r="5" spans="1:22" x14ac:dyDescent="0.2">
      <c r="A5">
        <v>4.9250000000000002E-2</v>
      </c>
      <c r="B5">
        <v>5.04E-2</v>
      </c>
      <c r="C5">
        <v>5.0799999999999998E-2</v>
      </c>
      <c r="D5">
        <v>4.4525000000000002E-2</v>
      </c>
      <c r="E5">
        <v>5.0775000000000001E-2</v>
      </c>
      <c r="F5">
        <v>4.8175000000000003E-2</v>
      </c>
      <c r="G5">
        <v>4.9575000000000001E-2</v>
      </c>
      <c r="H5">
        <v>5.015E-2</v>
      </c>
      <c r="I5">
        <v>4.9750000000000003E-2</v>
      </c>
      <c r="J5">
        <v>5.04E-2</v>
      </c>
      <c r="K5" s="1">
        <f t="shared" si="0"/>
        <v>4.9610000000000001E-2</v>
      </c>
      <c r="L5" s="1">
        <f t="shared" si="1"/>
        <v>7.7404780214144315E-4</v>
      </c>
      <c r="P5">
        <v>0.05</v>
      </c>
      <c r="Q5" s="6">
        <v>-0.15013750000000001</v>
      </c>
      <c r="R5" s="3">
        <v>7.0963475420458402E-2</v>
      </c>
      <c r="S5" s="4">
        <v>4.2493125000000007E-2</v>
      </c>
      <c r="T5" s="5">
        <v>-0.28995312500000003</v>
      </c>
      <c r="U5" s="3">
        <v>0.11338935372030902</v>
      </c>
      <c r="V5" s="4">
        <v>3.5502343749999998E-2</v>
      </c>
    </row>
    <row r="6" spans="1:22" x14ac:dyDescent="0.2">
      <c r="A6">
        <v>4.1424999999999997E-2</v>
      </c>
      <c r="B6">
        <v>4.5425E-2</v>
      </c>
      <c r="C6">
        <v>2.775E-2</v>
      </c>
      <c r="D6">
        <v>5.0424999999999998E-2</v>
      </c>
      <c r="E6">
        <v>4.9549999999999997E-2</v>
      </c>
      <c r="F6">
        <v>5.0325000000000002E-2</v>
      </c>
      <c r="G6">
        <v>4.9825000000000001E-2</v>
      </c>
      <c r="H6">
        <v>5.1225E-2</v>
      </c>
      <c r="I6">
        <v>4.8675000000000003E-2</v>
      </c>
      <c r="J6">
        <v>5.0224999999999999E-2</v>
      </c>
      <c r="K6" s="1">
        <f t="shared" si="0"/>
        <v>5.0055000000000002E-2</v>
      </c>
      <c r="L6" s="1">
        <f t="shared" si="1"/>
        <v>8.2800966177937695E-4</v>
      </c>
      <c r="P6">
        <v>0.1</v>
      </c>
      <c r="Q6" s="5">
        <v>-0.36595375000000002</v>
      </c>
      <c r="R6" s="3">
        <v>0.11485607503931833</v>
      </c>
      <c r="S6" s="4">
        <v>6.3404624999999992E-2</v>
      </c>
      <c r="T6" s="5">
        <v>-0.40847500000000003</v>
      </c>
      <c r="U6" s="3">
        <v>0.1303419337262571</v>
      </c>
      <c r="V6" s="4">
        <v>5.9152500000000011E-2</v>
      </c>
    </row>
    <row r="7" spans="1:22" x14ac:dyDescent="0.2">
      <c r="A7">
        <v>5.2049999999999999E-2</v>
      </c>
      <c r="B7">
        <v>4.0575E-2</v>
      </c>
      <c r="C7">
        <v>5.0025E-2</v>
      </c>
      <c r="D7">
        <v>5.0575000000000002E-2</v>
      </c>
      <c r="E7">
        <v>5.1174999999999998E-2</v>
      </c>
      <c r="F7">
        <v>4.9775E-2</v>
      </c>
      <c r="G7">
        <v>4.9974999999999999E-2</v>
      </c>
      <c r="H7">
        <v>4.9200000000000001E-2</v>
      </c>
      <c r="I7">
        <v>5.0799999999999998E-2</v>
      </c>
      <c r="J7">
        <v>5.0200000000000002E-2</v>
      </c>
      <c r="K7" s="1">
        <f t="shared" si="0"/>
        <v>4.9989999999999993E-2</v>
      </c>
      <c r="L7" s="1">
        <f t="shared" si="1"/>
        <v>5.2359335366293492E-4</v>
      </c>
      <c r="P7">
        <v>0.2</v>
      </c>
      <c r="Q7" s="5">
        <v>-0.45764375000000002</v>
      </c>
      <c r="R7" s="3">
        <v>0.10079636243281535</v>
      </c>
      <c r="S7" s="4">
        <v>0.10847125000000001</v>
      </c>
      <c r="T7" s="5">
        <v>-0.50447343750000007</v>
      </c>
      <c r="U7" s="3">
        <v>0.11016044330449508</v>
      </c>
      <c r="V7" s="4">
        <v>9.9105312499999987E-2</v>
      </c>
    </row>
    <row r="8" spans="1:22" x14ac:dyDescent="0.2">
      <c r="A8">
        <v>5.0125000000000003E-2</v>
      </c>
      <c r="B8">
        <v>4.8925000000000003E-2</v>
      </c>
      <c r="C8">
        <v>4.3700000000000003E-2</v>
      </c>
      <c r="D8">
        <v>3.3274999999999999E-2</v>
      </c>
      <c r="E8">
        <v>4.895E-2</v>
      </c>
      <c r="F8">
        <v>4.9525E-2</v>
      </c>
      <c r="G8">
        <v>4.7974999999999997E-2</v>
      </c>
      <c r="H8">
        <v>3.2500000000000001E-2</v>
      </c>
      <c r="I8">
        <v>4.9250000000000002E-2</v>
      </c>
      <c r="J8">
        <v>4.9724999999999998E-2</v>
      </c>
      <c r="K8" s="1">
        <f t="shared" si="0"/>
        <v>4.5795000000000002E-2</v>
      </c>
      <c r="L8" s="1">
        <f t="shared" si="1"/>
        <v>6.6753913742940933E-3</v>
      </c>
    </row>
    <row r="9" spans="1:22" x14ac:dyDescent="0.2">
      <c r="N9" t="s">
        <v>17</v>
      </c>
    </row>
    <row r="10" spans="1:22" x14ac:dyDescent="0.2">
      <c r="F10">
        <v>4.8024999999999998E-2</v>
      </c>
      <c r="G10">
        <v>4.1724999999999998E-2</v>
      </c>
      <c r="H10">
        <v>4.1775E-2</v>
      </c>
      <c r="I10">
        <v>4.7800000000000002E-2</v>
      </c>
      <c r="J10">
        <v>4.4925E-2</v>
      </c>
      <c r="K10" s="1">
        <f>AVERAGE(F10:J10)</f>
        <v>4.4850000000000001E-2</v>
      </c>
      <c r="L10" s="1">
        <f>_xlfn.STDEV.P(F10:J10)</f>
        <v>2.7571724646818893E-3</v>
      </c>
      <c r="M10" t="s">
        <v>0</v>
      </c>
      <c r="N10">
        <f>K10/0.05</f>
        <v>0.89700000000000002</v>
      </c>
      <c r="O10">
        <f>N10-1</f>
        <v>-0.10299999999999998</v>
      </c>
    </row>
    <row r="11" spans="1:22" x14ac:dyDescent="0.2">
      <c r="F11">
        <v>3.9449999999999999E-2</v>
      </c>
      <c r="G11">
        <v>3.9350000000000003E-2</v>
      </c>
      <c r="H11">
        <v>4.5749999999999999E-2</v>
      </c>
      <c r="I11">
        <v>4.2424999999999997E-2</v>
      </c>
      <c r="J11">
        <v>4.3150000000000001E-2</v>
      </c>
      <c r="K11" s="1">
        <f t="shared" ref="K11:K17" si="2">AVERAGE(F11:J11)</f>
        <v>4.2025E-2</v>
      </c>
      <c r="L11" s="1">
        <f t="shared" ref="L11:L17" si="3">_xlfn.STDEV.P(F11:J11)</f>
        <v>2.4119494190384663E-3</v>
      </c>
      <c r="M11">
        <v>0.05</v>
      </c>
      <c r="N11">
        <f t="shared" ref="N11:N17" si="4">K11/0.05</f>
        <v>0.84049999999999991</v>
      </c>
      <c r="O11">
        <f t="shared" ref="O11:O74" si="5">N11-1</f>
        <v>-0.15950000000000009</v>
      </c>
    </row>
    <row r="12" spans="1:22" x14ac:dyDescent="0.2">
      <c r="F12">
        <v>3.6325000000000003E-2</v>
      </c>
      <c r="G12">
        <v>3.635E-2</v>
      </c>
      <c r="H12">
        <v>3.6450000000000003E-2</v>
      </c>
      <c r="I12">
        <v>3.4000000000000002E-2</v>
      </c>
      <c r="J12">
        <v>3.295E-2</v>
      </c>
      <c r="K12" s="1">
        <f t="shared" si="2"/>
        <v>3.5215000000000003E-2</v>
      </c>
      <c r="L12" s="1">
        <f t="shared" si="3"/>
        <v>1.4595889832415157E-3</v>
      </c>
      <c r="M12" s="1">
        <f>AVERAGE(K10:K17)</f>
        <v>4.2493125000000007E-2</v>
      </c>
      <c r="N12">
        <f t="shared" si="4"/>
        <v>0.70430000000000004</v>
      </c>
      <c r="O12">
        <f t="shared" si="5"/>
        <v>-0.29569999999999996</v>
      </c>
    </row>
    <row r="13" spans="1:22" x14ac:dyDescent="0.2">
      <c r="F13">
        <v>4.675E-2</v>
      </c>
      <c r="G13">
        <v>3.2250000000000001E-2</v>
      </c>
      <c r="H13">
        <v>4.215E-2</v>
      </c>
      <c r="I13">
        <v>4.4525000000000002E-2</v>
      </c>
      <c r="J13">
        <v>4.2924999999999998E-2</v>
      </c>
      <c r="K13" s="1">
        <f t="shared" si="2"/>
        <v>4.172E-2</v>
      </c>
      <c r="L13" s="1">
        <f t="shared" si="3"/>
        <v>4.9897244412893185E-3</v>
      </c>
      <c r="N13">
        <f t="shared" si="4"/>
        <v>0.83439999999999992</v>
      </c>
      <c r="O13">
        <f t="shared" si="5"/>
        <v>-0.16560000000000008</v>
      </c>
    </row>
    <row r="14" spans="1:22" x14ac:dyDescent="0.2">
      <c r="F14">
        <v>5.04E-2</v>
      </c>
      <c r="G14">
        <v>5.04E-2</v>
      </c>
      <c r="H14">
        <v>5.015E-2</v>
      </c>
      <c r="I14">
        <v>4.8175000000000003E-2</v>
      </c>
      <c r="J14">
        <v>5.0799999999999998E-2</v>
      </c>
      <c r="K14" s="1">
        <v>4.0320000000000002E-2</v>
      </c>
      <c r="L14" s="1">
        <v>2.6335527334762059E-3</v>
      </c>
      <c r="N14">
        <f t="shared" si="4"/>
        <v>0.80640000000000001</v>
      </c>
      <c r="O14">
        <f t="shared" si="5"/>
        <v>-0.19359999999999999</v>
      </c>
    </row>
    <row r="15" spans="1:22" x14ac:dyDescent="0.2">
      <c r="F15">
        <v>5.0224999999999999E-2</v>
      </c>
      <c r="G15">
        <v>2.775E-2</v>
      </c>
      <c r="H15">
        <v>4.9825000000000001E-2</v>
      </c>
      <c r="I15">
        <v>4.1424999999999997E-2</v>
      </c>
      <c r="J15">
        <v>4.5425E-2</v>
      </c>
      <c r="K15" s="1">
        <f t="shared" si="2"/>
        <v>4.2929999999999996E-2</v>
      </c>
      <c r="L15" s="1">
        <f t="shared" si="3"/>
        <v>8.2423358339733001E-3</v>
      </c>
      <c r="N15">
        <f t="shared" si="4"/>
        <v>0.85859999999999992</v>
      </c>
      <c r="O15">
        <f t="shared" si="5"/>
        <v>-0.14140000000000008</v>
      </c>
    </row>
    <row r="16" spans="1:22" x14ac:dyDescent="0.2">
      <c r="F16">
        <v>4.9974999999999999E-2</v>
      </c>
      <c r="G16">
        <v>4.9775E-2</v>
      </c>
      <c r="H16">
        <v>4.9200000000000001E-2</v>
      </c>
      <c r="I16">
        <v>4.0575E-2</v>
      </c>
      <c r="J16">
        <v>5.0799999999999998E-2</v>
      </c>
      <c r="K16" s="1">
        <f t="shared" si="2"/>
        <v>4.8065000000000004E-2</v>
      </c>
      <c r="L16" s="1">
        <f t="shared" si="3"/>
        <v>3.779966931072281E-3</v>
      </c>
      <c r="N16">
        <f t="shared" si="4"/>
        <v>0.96130000000000004</v>
      </c>
      <c r="O16">
        <f t="shared" si="5"/>
        <v>-3.8699999999999957E-2</v>
      </c>
    </row>
    <row r="17" spans="6:23" x14ac:dyDescent="0.2">
      <c r="F17">
        <v>4.9250000000000002E-2</v>
      </c>
      <c r="G17">
        <v>4.3700000000000003E-2</v>
      </c>
      <c r="H17">
        <v>4.9724999999999998E-2</v>
      </c>
      <c r="I17">
        <v>3.2500000000000001E-2</v>
      </c>
      <c r="J17">
        <v>4.8925000000000003E-2</v>
      </c>
      <c r="K17" s="1">
        <f t="shared" si="2"/>
        <v>4.4819999999999999E-2</v>
      </c>
      <c r="L17" s="1">
        <f t="shared" si="3"/>
        <v>6.535621623074579E-3</v>
      </c>
      <c r="N17">
        <f t="shared" si="4"/>
        <v>0.89639999999999997</v>
      </c>
      <c r="O17">
        <f t="shared" si="5"/>
        <v>-0.10360000000000003</v>
      </c>
    </row>
    <row r="18" spans="6:23" x14ac:dyDescent="0.2">
      <c r="O18" s="2">
        <f>AVERAGE(O10:O17)</f>
        <v>-0.15013750000000003</v>
      </c>
      <c r="P18">
        <f>_xlfn.STDEV.P(O10:O17)</f>
        <v>7.0963475420458402E-2</v>
      </c>
    </row>
    <row r="19" spans="6:23" x14ac:dyDescent="0.2">
      <c r="F19">
        <v>1.814375E-2</v>
      </c>
      <c r="G19">
        <v>2.583125E-2</v>
      </c>
      <c r="H19">
        <v>1.7931249999999999E-2</v>
      </c>
      <c r="I19">
        <v>2.290625E-2</v>
      </c>
      <c r="J19">
        <v>1.3537499999999999E-2</v>
      </c>
      <c r="K19" s="1">
        <f t="shared" ref="K19:K26" si="6">AVERAGE(F19:J19)</f>
        <v>1.967E-2</v>
      </c>
      <c r="L19" s="1">
        <f t="shared" ref="L19:L26" si="7">_xlfn.STDEV.P(F19:J19)</f>
        <v>4.2753844856340114E-3</v>
      </c>
      <c r="M19" t="s">
        <v>1</v>
      </c>
      <c r="N19">
        <f>K19/0.0125</f>
        <v>1.5735999999999999</v>
      </c>
      <c r="O19">
        <f t="shared" si="5"/>
        <v>0.57359999999999989</v>
      </c>
    </row>
    <row r="20" spans="6:23" x14ac:dyDescent="0.2">
      <c r="F20">
        <v>1.5443749999999999E-2</v>
      </c>
      <c r="G20">
        <v>1.74875E-2</v>
      </c>
      <c r="H20">
        <v>1.9956249999999998E-2</v>
      </c>
      <c r="I20">
        <v>2.1206249999999999E-2</v>
      </c>
      <c r="J20">
        <v>2.2249999999999999E-2</v>
      </c>
      <c r="K20" s="1">
        <f t="shared" si="6"/>
        <v>1.9268749999999994E-2</v>
      </c>
      <c r="L20" s="1">
        <f t="shared" si="7"/>
        <v>2.4866801412726969E-3</v>
      </c>
      <c r="M20">
        <v>1.2500000000000001E-2</v>
      </c>
      <c r="N20">
        <f t="shared" ref="N20:N26" si="8">K20/0.0125</f>
        <v>1.5414999999999994</v>
      </c>
      <c r="O20">
        <f t="shared" si="5"/>
        <v>0.54149999999999943</v>
      </c>
    </row>
    <row r="21" spans="6:23" x14ac:dyDescent="0.2">
      <c r="F21">
        <v>1.4E-2</v>
      </c>
      <c r="G21">
        <v>1.328125E-2</v>
      </c>
      <c r="H21">
        <v>1.6862499999999999E-2</v>
      </c>
      <c r="I21">
        <v>1.8731250000000001E-2</v>
      </c>
      <c r="J21">
        <v>1.5525000000000001E-2</v>
      </c>
      <c r="K21" s="1">
        <f t="shared" si="6"/>
        <v>1.5679999999999999E-2</v>
      </c>
      <c r="L21" s="1">
        <f t="shared" si="7"/>
        <v>1.9651391490171891E-3</v>
      </c>
      <c r="M21" s="1">
        <f>AVERAGE(K19:K26)</f>
        <v>1.5310625E-2</v>
      </c>
      <c r="N21">
        <f t="shared" si="8"/>
        <v>1.2544</v>
      </c>
      <c r="O21">
        <f t="shared" si="5"/>
        <v>0.25439999999999996</v>
      </c>
    </row>
    <row r="22" spans="6:23" x14ac:dyDescent="0.2">
      <c r="F22">
        <v>1.500625E-2</v>
      </c>
      <c r="G22">
        <v>1.2768750000000001E-2</v>
      </c>
      <c r="H22">
        <v>1.548125E-2</v>
      </c>
      <c r="I22">
        <v>1.40625E-2</v>
      </c>
      <c r="J22">
        <v>1.325E-2</v>
      </c>
      <c r="K22" s="1">
        <f t="shared" si="6"/>
        <v>1.411375E-2</v>
      </c>
      <c r="L22" s="1">
        <f t="shared" si="7"/>
        <v>1.0221866879391456E-3</v>
      </c>
      <c r="N22">
        <f t="shared" si="8"/>
        <v>1.1291</v>
      </c>
      <c r="O22">
        <f t="shared" si="5"/>
        <v>0.12909999999999999</v>
      </c>
    </row>
    <row r="23" spans="6:23" x14ac:dyDescent="0.2">
      <c r="F23">
        <v>1.341875E-2</v>
      </c>
      <c r="G23">
        <v>1.3093749999999999E-2</v>
      </c>
      <c r="H23">
        <v>1.36875E-2</v>
      </c>
      <c r="I23">
        <v>1.2706250000000001E-2</v>
      </c>
      <c r="J23">
        <v>1.373125E-2</v>
      </c>
      <c r="K23" s="1">
        <f t="shared" si="6"/>
        <v>1.3327500000000001E-2</v>
      </c>
      <c r="L23" s="1">
        <f t="shared" si="7"/>
        <v>3.8510550502427252E-4</v>
      </c>
      <c r="N23">
        <f t="shared" si="8"/>
        <v>1.0662</v>
      </c>
      <c r="O23">
        <f t="shared" si="5"/>
        <v>6.6200000000000037E-2</v>
      </c>
    </row>
    <row r="24" spans="6:23" x14ac:dyDescent="0.2">
      <c r="F24">
        <v>1.40375E-2</v>
      </c>
      <c r="G24">
        <v>1.324375E-2</v>
      </c>
      <c r="H24">
        <v>1.300625E-2</v>
      </c>
      <c r="I24">
        <v>1.3506249999999999E-2</v>
      </c>
      <c r="J24">
        <v>1.355E-2</v>
      </c>
      <c r="K24" s="1">
        <f t="shared" si="6"/>
        <v>1.3468750000000002E-2</v>
      </c>
      <c r="L24" s="1">
        <f t="shared" si="7"/>
        <v>3.4525805566271698E-4</v>
      </c>
      <c r="N24">
        <f t="shared" si="8"/>
        <v>1.0775000000000001</v>
      </c>
      <c r="O24">
        <f t="shared" si="5"/>
        <v>7.7500000000000124E-2</v>
      </c>
    </row>
    <row r="25" spans="6:23" x14ac:dyDescent="0.2">
      <c r="F25">
        <v>1.3899999999999999E-2</v>
      </c>
      <c r="G25">
        <v>1.324375E-2</v>
      </c>
      <c r="H25">
        <v>1.341875E-2</v>
      </c>
      <c r="I25">
        <v>1.311875E-2</v>
      </c>
      <c r="J25">
        <v>1.2812499999999999E-2</v>
      </c>
      <c r="K25" s="1">
        <f t="shared" si="6"/>
        <v>1.3298750000000002E-2</v>
      </c>
      <c r="L25" s="1">
        <f t="shared" si="7"/>
        <v>3.5993488994538991E-4</v>
      </c>
      <c r="N25">
        <f t="shared" si="8"/>
        <v>1.0639000000000001</v>
      </c>
      <c r="O25">
        <f t="shared" si="5"/>
        <v>6.3900000000000068E-2</v>
      </c>
    </row>
    <row r="26" spans="6:23" x14ac:dyDescent="0.2">
      <c r="F26">
        <v>1.268125E-2</v>
      </c>
      <c r="G26">
        <v>1.3299999999999999E-2</v>
      </c>
      <c r="H26">
        <v>1.32625E-2</v>
      </c>
      <c r="I26">
        <v>1.3112499999999999E-2</v>
      </c>
      <c r="J26">
        <v>1.5931250000000001E-2</v>
      </c>
      <c r="K26" s="1">
        <f t="shared" si="6"/>
        <v>1.36575E-2</v>
      </c>
      <c r="L26" s="1">
        <f t="shared" si="7"/>
        <v>1.1579170415016791E-3</v>
      </c>
      <c r="N26">
        <f t="shared" si="8"/>
        <v>1.0925999999999998</v>
      </c>
      <c r="O26">
        <f t="shared" si="5"/>
        <v>9.2599999999999794E-2</v>
      </c>
    </row>
    <row r="27" spans="6:23" x14ac:dyDescent="0.2">
      <c r="O27" s="2">
        <f>AVERAGE(O19:O26)</f>
        <v>0.22484999999999991</v>
      </c>
      <c r="P27">
        <f>_xlfn.STDEV.P(O19:O26)</f>
        <v>0.200690015944989</v>
      </c>
    </row>
    <row r="28" spans="6:23" x14ac:dyDescent="0.2">
      <c r="F28">
        <v>7.5175000000000006E-2</v>
      </c>
      <c r="G28">
        <v>8.4849999999999995E-2</v>
      </c>
      <c r="H28">
        <v>8.3625000000000005E-2</v>
      </c>
      <c r="I28">
        <v>7.8725000000000003E-2</v>
      </c>
      <c r="J28">
        <v>6.9574999999999998E-2</v>
      </c>
      <c r="K28" s="1">
        <f t="shared" ref="K28:K35" si="9">AVERAGE(F28:J28)</f>
        <v>7.8390000000000001E-2</v>
      </c>
      <c r="L28" s="1">
        <f t="shared" ref="L28:L35" si="10">_xlfn.STDEV.P(F28:J28)</f>
        <v>5.6087342600626032E-3</v>
      </c>
      <c r="M28" t="s">
        <v>0</v>
      </c>
      <c r="N28">
        <f>K28/0.1</f>
        <v>0.78389999999999993</v>
      </c>
      <c r="O28">
        <f t="shared" si="5"/>
        <v>-0.21610000000000007</v>
      </c>
    </row>
    <row r="29" spans="6:23" x14ac:dyDescent="0.2">
      <c r="F29">
        <v>7.2525000000000006E-2</v>
      </c>
      <c r="G29">
        <v>6.9824999999999998E-2</v>
      </c>
      <c r="H29">
        <v>8.2025000000000001E-2</v>
      </c>
      <c r="I29">
        <v>8.0799999999999997E-2</v>
      </c>
      <c r="J29">
        <v>7.9200000000000007E-2</v>
      </c>
      <c r="K29" s="1">
        <f t="shared" si="9"/>
        <v>7.6874999999999999E-2</v>
      </c>
      <c r="L29" s="1">
        <f t="shared" si="10"/>
        <v>4.8157813488571089E-3</v>
      </c>
      <c r="M29" t="s">
        <v>2</v>
      </c>
      <c r="N29">
        <f t="shared" ref="N29:N35" si="11">K29/0.1</f>
        <v>0.76874999999999993</v>
      </c>
      <c r="O29">
        <f t="shared" si="5"/>
        <v>-0.23125000000000007</v>
      </c>
    </row>
    <row r="30" spans="6:23" x14ac:dyDescent="0.2">
      <c r="F30">
        <v>4.6600000000000003E-2</v>
      </c>
      <c r="G30">
        <v>6.1400000000000003E-2</v>
      </c>
      <c r="H30">
        <v>6.0975000000000001E-2</v>
      </c>
      <c r="I30">
        <v>4.6100000000000002E-2</v>
      </c>
      <c r="J30">
        <v>5.355E-2</v>
      </c>
      <c r="K30" s="1">
        <f t="shared" si="9"/>
        <v>5.3725000000000002E-2</v>
      </c>
      <c r="L30" s="1">
        <f t="shared" si="10"/>
        <v>6.6393523780561613E-3</v>
      </c>
      <c r="M30" s="1">
        <f>AVERAGE(K28:K35)</f>
        <v>6.3404624999999992E-2</v>
      </c>
      <c r="N30">
        <f t="shared" si="11"/>
        <v>0.53725000000000001</v>
      </c>
      <c r="O30">
        <f t="shared" si="5"/>
        <v>-0.46274999999999999</v>
      </c>
    </row>
    <row r="31" spans="6:23" x14ac:dyDescent="0.2">
      <c r="F31">
        <v>8.8599999999999998E-2</v>
      </c>
      <c r="G31">
        <v>6.905E-2</v>
      </c>
      <c r="H31">
        <v>8.5750000000000007E-2</v>
      </c>
      <c r="I31">
        <v>8.8849999999999998E-2</v>
      </c>
      <c r="J31">
        <v>3.6900000000000002E-2</v>
      </c>
      <c r="K31" s="1">
        <f t="shared" si="9"/>
        <v>7.3829999999999993E-2</v>
      </c>
      <c r="L31" s="1">
        <f t="shared" si="10"/>
        <v>1.9862089517470229E-2</v>
      </c>
      <c r="N31">
        <f t="shared" si="11"/>
        <v>0.73829999999999985</v>
      </c>
      <c r="O31">
        <f t="shared" si="5"/>
        <v>-0.26170000000000015</v>
      </c>
      <c r="R31" s="5"/>
      <c r="S31" s="3"/>
      <c r="T31" s="4"/>
      <c r="U31" s="7"/>
      <c r="V31" s="3"/>
      <c r="W31" s="4"/>
    </row>
    <row r="32" spans="6:23" x14ac:dyDescent="0.2">
      <c r="F32">
        <v>5.0009999999999999E-2</v>
      </c>
      <c r="G32">
        <v>6.855E-2</v>
      </c>
      <c r="H32">
        <v>7.8299999999999995E-2</v>
      </c>
      <c r="I32">
        <v>3.9E-2</v>
      </c>
      <c r="J32">
        <v>4.3874999999999997E-2</v>
      </c>
      <c r="K32" s="1">
        <f t="shared" si="9"/>
        <v>5.594699999999999E-2</v>
      </c>
      <c r="L32" s="1">
        <f>_xlfn.STDEV.P(F32:J32)</f>
        <v>1.5011157050674032E-2</v>
      </c>
      <c r="N32">
        <f t="shared" si="11"/>
        <v>0.55946999999999991</v>
      </c>
      <c r="O32">
        <f t="shared" si="5"/>
        <v>-0.44053000000000009</v>
      </c>
      <c r="R32" s="5"/>
      <c r="S32" s="3"/>
      <c r="T32" s="4"/>
      <c r="U32" s="5"/>
      <c r="V32" s="3"/>
      <c r="W32" s="4"/>
    </row>
    <row r="33" spans="6:23" x14ac:dyDescent="0.2">
      <c r="F33">
        <v>5.45E-2</v>
      </c>
      <c r="G33">
        <v>4.7350000000000003E-2</v>
      </c>
      <c r="H33">
        <v>4.2625000000000003E-2</v>
      </c>
      <c r="I33">
        <v>4.0375000000000001E-2</v>
      </c>
      <c r="J33">
        <v>5.1275000000000001E-2</v>
      </c>
      <c r="K33" s="1">
        <f t="shared" si="9"/>
        <v>4.7224999999999996E-2</v>
      </c>
      <c r="L33" s="1">
        <f t="shared" si="10"/>
        <v>5.2426376949012976E-3</v>
      </c>
      <c r="N33">
        <f t="shared" si="11"/>
        <v>0.47224999999999995</v>
      </c>
      <c r="O33">
        <f t="shared" si="5"/>
        <v>-0.52775000000000005</v>
      </c>
      <c r="R33" s="5"/>
      <c r="S33" s="3"/>
      <c r="T33" s="4"/>
      <c r="U33" s="5"/>
      <c r="V33" s="3"/>
      <c r="W33" s="4"/>
    </row>
    <row r="34" spans="6:23" x14ac:dyDescent="0.2">
      <c r="F34">
        <v>7.9149999999999998E-2</v>
      </c>
      <c r="G34">
        <v>4.87E-2</v>
      </c>
      <c r="H34">
        <v>7.6149999999999995E-2</v>
      </c>
      <c r="I34">
        <v>8.7099999999999997E-2</v>
      </c>
      <c r="J34">
        <v>4.9775E-2</v>
      </c>
      <c r="K34" s="1">
        <f t="shared" si="9"/>
        <v>6.8174999999999999E-2</v>
      </c>
      <c r="L34" s="1">
        <f t="shared" si="10"/>
        <v>1.587477558896503E-2</v>
      </c>
      <c r="N34">
        <f t="shared" si="11"/>
        <v>0.68174999999999997</v>
      </c>
      <c r="O34">
        <f t="shared" si="5"/>
        <v>-0.31825000000000003</v>
      </c>
      <c r="R34" s="6"/>
      <c r="S34" s="3"/>
      <c r="T34" s="4"/>
      <c r="U34" s="5"/>
      <c r="V34" s="3"/>
      <c r="W34" s="4"/>
    </row>
    <row r="35" spans="6:23" x14ac:dyDescent="0.2">
      <c r="F35">
        <v>6.7775000000000002E-2</v>
      </c>
      <c r="G35">
        <v>3.7999999999999999E-2</v>
      </c>
      <c r="H35">
        <v>6.4774999999999999E-2</v>
      </c>
      <c r="I35">
        <v>4.2750000000000003E-2</v>
      </c>
      <c r="J35">
        <v>5.2049999999999999E-2</v>
      </c>
      <c r="K35" s="1">
        <f t="shared" si="9"/>
        <v>5.3070000000000006E-2</v>
      </c>
      <c r="L35" s="1">
        <f t="shared" si="10"/>
        <v>1.1729379778999374E-2</v>
      </c>
      <c r="N35">
        <f t="shared" si="11"/>
        <v>0.53070000000000006</v>
      </c>
      <c r="O35">
        <f t="shared" si="5"/>
        <v>-0.46929999999999994</v>
      </c>
      <c r="R35" s="5"/>
      <c r="S35" s="3"/>
      <c r="T35" s="4"/>
      <c r="U35" s="5"/>
      <c r="V35" s="3"/>
      <c r="W35" s="4"/>
    </row>
    <row r="36" spans="6:23" x14ac:dyDescent="0.2">
      <c r="O36" s="2">
        <f>AVERAGE(O28:O35)</f>
        <v>-0.36595375000000002</v>
      </c>
      <c r="P36">
        <f>_xlfn.STDEV.P(O28:O35)</f>
        <v>0.11485607503931833</v>
      </c>
      <c r="R36" s="5"/>
      <c r="S36" s="3"/>
      <c r="T36" s="4"/>
      <c r="U36" s="5"/>
      <c r="V36" s="3"/>
      <c r="W36" s="4"/>
    </row>
    <row r="37" spans="6:23" x14ac:dyDescent="0.2">
      <c r="F37">
        <v>2.1024999999999999E-2</v>
      </c>
      <c r="G37">
        <v>2.9374999999999998E-2</v>
      </c>
      <c r="H37">
        <v>4.2474999999999999E-2</v>
      </c>
      <c r="I37">
        <v>2.0174999999999998E-2</v>
      </c>
      <c r="J37">
        <v>2.4225E-2</v>
      </c>
      <c r="K37" s="1">
        <f t="shared" ref="K37:K44" si="12">AVERAGE(F37:J37)</f>
        <v>2.7455E-2</v>
      </c>
      <c r="L37" s="1">
        <f t="shared" ref="L37:L44" si="13">_xlfn.STDEV.P(F37:J37)</f>
        <v>8.1738974791711171E-3</v>
      </c>
      <c r="M37" t="s">
        <v>3</v>
      </c>
      <c r="N37">
        <f>K37/0.02</f>
        <v>1.3727499999999999</v>
      </c>
      <c r="O37">
        <f t="shared" si="5"/>
        <v>0.37274999999999991</v>
      </c>
    </row>
    <row r="38" spans="6:23" x14ac:dyDescent="0.2">
      <c r="F38">
        <v>2.1049999999999999E-2</v>
      </c>
      <c r="G38">
        <v>2.2700000000000001E-2</v>
      </c>
      <c r="H38">
        <v>2.5325E-2</v>
      </c>
      <c r="I38">
        <v>2.7175000000000001E-2</v>
      </c>
      <c r="J38">
        <v>2.5149999999999999E-2</v>
      </c>
      <c r="K38" s="1">
        <f t="shared" si="12"/>
        <v>2.4280000000000003E-2</v>
      </c>
      <c r="L38" s="1">
        <f t="shared" si="13"/>
        <v>2.152173320158021E-3</v>
      </c>
      <c r="M38" t="s">
        <v>7</v>
      </c>
      <c r="N38">
        <f t="shared" ref="N38:N44" si="14">K38/0.02</f>
        <v>1.2140000000000002</v>
      </c>
      <c r="O38">
        <f t="shared" si="5"/>
        <v>0.21400000000000019</v>
      </c>
    </row>
    <row r="39" spans="6:23" x14ac:dyDescent="0.2">
      <c r="F39">
        <v>2.1975000000000001E-2</v>
      </c>
      <c r="G39">
        <v>2.35E-2</v>
      </c>
      <c r="H39">
        <v>2.1774999999999999E-2</v>
      </c>
      <c r="I39">
        <v>2.555E-2</v>
      </c>
      <c r="J39">
        <v>2.095E-2</v>
      </c>
      <c r="K39" s="1">
        <f t="shared" si="12"/>
        <v>2.2749999999999999E-2</v>
      </c>
      <c r="L39" s="1">
        <f t="shared" si="13"/>
        <v>1.6244229744743208E-3</v>
      </c>
      <c r="M39" s="1">
        <f>AVERAGE(K37:K44)</f>
        <v>2.2422499999999998E-2</v>
      </c>
      <c r="N39">
        <f t="shared" si="14"/>
        <v>1.1375</v>
      </c>
      <c r="O39">
        <f t="shared" si="5"/>
        <v>0.13749999999999996</v>
      </c>
    </row>
    <row r="40" spans="6:23" x14ac:dyDescent="0.2">
      <c r="F40">
        <v>2.12E-2</v>
      </c>
      <c r="G40">
        <v>2.0150000000000001E-2</v>
      </c>
      <c r="H40">
        <v>1.9824999999999999E-2</v>
      </c>
      <c r="I40">
        <v>2.0750000000000001E-2</v>
      </c>
      <c r="J40">
        <v>2.2749999999999999E-2</v>
      </c>
      <c r="K40" s="1">
        <f t="shared" si="12"/>
        <v>2.0934999999999999E-2</v>
      </c>
      <c r="L40" s="1">
        <f t="shared" si="13"/>
        <v>1.0244022647378321E-3</v>
      </c>
      <c r="N40">
        <f t="shared" si="14"/>
        <v>1.0467499999999998</v>
      </c>
      <c r="O40">
        <f t="shared" si="5"/>
        <v>4.6749999999999847E-2</v>
      </c>
    </row>
    <row r="41" spans="6:23" x14ac:dyDescent="0.2">
      <c r="F41">
        <v>2.1700000000000001E-2</v>
      </c>
      <c r="G41">
        <v>2.3625E-2</v>
      </c>
      <c r="H41">
        <v>2.1524999999999999E-2</v>
      </c>
      <c r="I41">
        <v>2.0449999999999999E-2</v>
      </c>
      <c r="J41">
        <v>2.1024999999999999E-2</v>
      </c>
      <c r="K41" s="1">
        <f t="shared" si="12"/>
        <v>2.1665E-2</v>
      </c>
      <c r="L41" s="1">
        <f t="shared" si="13"/>
        <v>1.0722173287165252E-3</v>
      </c>
      <c r="N41">
        <f t="shared" si="14"/>
        <v>1.08325</v>
      </c>
      <c r="O41">
        <f t="shared" si="5"/>
        <v>8.3250000000000046E-2</v>
      </c>
    </row>
    <row r="42" spans="6:23" x14ac:dyDescent="0.2">
      <c r="F42">
        <v>1.9275E-2</v>
      </c>
      <c r="G42">
        <v>1.9924999999999998E-2</v>
      </c>
      <c r="H42">
        <v>2.1850000000000001E-2</v>
      </c>
      <c r="I42">
        <v>1.9775000000000001E-2</v>
      </c>
      <c r="J42">
        <v>2.1125000000000001E-2</v>
      </c>
      <c r="K42" s="1">
        <f t="shared" si="12"/>
        <v>2.0390000000000002E-2</v>
      </c>
      <c r="L42" s="1">
        <f t="shared" si="13"/>
        <v>9.4968415802307727E-4</v>
      </c>
      <c r="N42">
        <f t="shared" si="14"/>
        <v>1.0195000000000001</v>
      </c>
      <c r="O42">
        <f t="shared" si="5"/>
        <v>1.9500000000000073E-2</v>
      </c>
    </row>
    <row r="43" spans="6:23" x14ac:dyDescent="0.2">
      <c r="F43">
        <v>2.0400000000000001E-2</v>
      </c>
      <c r="G43">
        <v>2.035E-2</v>
      </c>
      <c r="H43">
        <v>2.0475E-2</v>
      </c>
      <c r="I43">
        <v>2.0275000000000001E-2</v>
      </c>
      <c r="J43">
        <v>2.155E-2</v>
      </c>
      <c r="K43" s="1">
        <f t="shared" si="12"/>
        <v>2.061E-2</v>
      </c>
      <c r="L43" s="1">
        <f t="shared" si="13"/>
        <v>4.7449973656473149E-4</v>
      </c>
      <c r="N43">
        <f t="shared" si="14"/>
        <v>1.0305</v>
      </c>
      <c r="O43">
        <f t="shared" si="5"/>
        <v>3.0499999999999972E-2</v>
      </c>
    </row>
    <row r="44" spans="6:23" x14ac:dyDescent="0.2">
      <c r="F44">
        <v>2.0924999999999999E-2</v>
      </c>
      <c r="G44">
        <v>2.3324999999999999E-2</v>
      </c>
      <c r="H44">
        <v>2.0225E-2</v>
      </c>
      <c r="I44">
        <v>2.1299999999999999E-2</v>
      </c>
      <c r="J44">
        <v>2.07E-2</v>
      </c>
      <c r="K44" s="1">
        <f t="shared" si="12"/>
        <v>2.1295000000000001E-2</v>
      </c>
      <c r="L44" s="1">
        <f t="shared" si="13"/>
        <v>1.0730097856030947E-3</v>
      </c>
      <c r="N44">
        <f t="shared" si="14"/>
        <v>1.0647500000000001</v>
      </c>
      <c r="O44">
        <f t="shared" si="5"/>
        <v>6.4750000000000085E-2</v>
      </c>
    </row>
    <row r="45" spans="6:23" x14ac:dyDescent="0.2">
      <c r="O45" s="2">
        <f>AVERAGE(O37:O44)</f>
        <v>0.12112500000000001</v>
      </c>
      <c r="P45">
        <f t="shared" ref="P45:P99" si="15">_xlfn.STDEV.P(O37:O44)</f>
        <v>0.11230197849993562</v>
      </c>
    </row>
    <row r="46" spans="6:23" x14ac:dyDescent="0.2">
      <c r="F46">
        <v>8.2350000000000007E-2</v>
      </c>
      <c r="G46">
        <v>7.7981250000000002E-2</v>
      </c>
      <c r="H46">
        <v>9.2093750000000002E-2</v>
      </c>
      <c r="I46">
        <v>7.7406249999999996E-2</v>
      </c>
      <c r="J46">
        <v>7.1887499999999993E-2</v>
      </c>
      <c r="K46" s="1">
        <f t="shared" ref="K46:K53" si="16">AVERAGE(F46:J46)</f>
        <v>8.0343750000000005E-2</v>
      </c>
      <c r="L46" s="1">
        <f t="shared" ref="L46:L53" si="17">_xlfn.STDEV.P(F46:J46)</f>
        <v>6.7499039345015896E-3</v>
      </c>
      <c r="M46" t="s">
        <v>4</v>
      </c>
      <c r="N46">
        <f>K46/0.1</f>
        <v>0.80343750000000003</v>
      </c>
      <c r="O46">
        <f t="shared" si="5"/>
        <v>-0.19656249999999997</v>
      </c>
    </row>
    <row r="47" spans="6:23" x14ac:dyDescent="0.2">
      <c r="F47">
        <v>8.1143750000000001E-2</v>
      </c>
      <c r="G47">
        <v>7.4056250000000004E-2</v>
      </c>
      <c r="H47">
        <v>7.7568750000000006E-2</v>
      </c>
      <c r="I47">
        <v>7.699375E-2</v>
      </c>
      <c r="J47">
        <v>8.2081249999999994E-2</v>
      </c>
      <c r="K47" s="1">
        <f t="shared" si="16"/>
        <v>7.8368750000000015E-2</v>
      </c>
      <c r="L47" s="1">
        <f t="shared" si="17"/>
        <v>2.9193000017127364E-3</v>
      </c>
      <c r="M47" t="s">
        <v>5</v>
      </c>
      <c r="N47">
        <f t="shared" ref="N47:N53" si="18">K47/0.1</f>
        <v>0.78368750000000009</v>
      </c>
      <c r="O47">
        <f t="shared" si="5"/>
        <v>-0.21631249999999991</v>
      </c>
    </row>
    <row r="48" spans="6:23" x14ac:dyDescent="0.2">
      <c r="F48">
        <v>3.1862500000000002E-2</v>
      </c>
      <c r="G48">
        <v>4.945625E-2</v>
      </c>
      <c r="H48">
        <v>4.8756250000000001E-2</v>
      </c>
      <c r="I48">
        <v>3.6818749999999997E-2</v>
      </c>
      <c r="J48">
        <v>7.7124999999999999E-2</v>
      </c>
      <c r="K48" s="1">
        <f t="shared" si="16"/>
        <v>4.880375E-2</v>
      </c>
      <c r="L48" s="1">
        <f t="shared" si="17"/>
        <v>1.5704568702291706E-2</v>
      </c>
      <c r="M48" s="1">
        <f>AVERAGE(K46:K53)</f>
        <v>5.9152500000000011E-2</v>
      </c>
      <c r="N48">
        <f t="shared" si="18"/>
        <v>0.48803749999999996</v>
      </c>
      <c r="O48">
        <f t="shared" si="5"/>
        <v>-0.5119625000000001</v>
      </c>
    </row>
    <row r="49" spans="6:16" x14ac:dyDescent="0.2">
      <c r="F49">
        <v>3.163125E-2</v>
      </c>
      <c r="G49">
        <v>4.0125000000000001E-2</v>
      </c>
      <c r="H49">
        <v>4.7781249999999997E-2</v>
      </c>
      <c r="I49">
        <v>4.7668750000000003E-2</v>
      </c>
      <c r="J49">
        <v>3.704375E-2</v>
      </c>
      <c r="K49" s="1">
        <f t="shared" si="16"/>
        <v>4.0849999999999997E-2</v>
      </c>
      <c r="L49" s="1">
        <f t="shared" si="17"/>
        <v>6.2375651299204889E-3</v>
      </c>
      <c r="N49">
        <f t="shared" si="18"/>
        <v>0.40849999999999997</v>
      </c>
      <c r="O49">
        <f t="shared" si="5"/>
        <v>-0.59150000000000003</v>
      </c>
    </row>
    <row r="50" spans="6:16" x14ac:dyDescent="0.2">
      <c r="F50">
        <v>5.8387500000000002E-2</v>
      </c>
      <c r="G50">
        <v>5.7381250000000002E-2</v>
      </c>
      <c r="H50">
        <v>5.3387499999999997E-2</v>
      </c>
      <c r="I50">
        <v>5.6050000000000003E-2</v>
      </c>
      <c r="J50">
        <v>5.2874999999999998E-2</v>
      </c>
      <c r="K50" s="1">
        <f t="shared" si="16"/>
        <v>5.5616249999999999E-2</v>
      </c>
      <c r="L50" s="1">
        <f t="shared" si="17"/>
        <v>2.1663318651582468E-3</v>
      </c>
      <c r="N50">
        <f t="shared" si="18"/>
        <v>0.5561625</v>
      </c>
      <c r="O50">
        <f t="shared" si="5"/>
        <v>-0.4438375</v>
      </c>
    </row>
    <row r="51" spans="6:16" x14ac:dyDescent="0.2">
      <c r="F51">
        <v>4.7643749999999999E-2</v>
      </c>
      <c r="G51">
        <v>5.0568750000000003E-2</v>
      </c>
      <c r="H51">
        <v>4.7937500000000001E-2</v>
      </c>
      <c r="I51">
        <v>4.6637499999999998E-2</v>
      </c>
      <c r="J51">
        <v>6.6087499999999993E-2</v>
      </c>
      <c r="K51" s="1">
        <f t="shared" si="16"/>
        <v>5.1774999999999995E-2</v>
      </c>
      <c r="L51" s="1">
        <f t="shared" si="17"/>
        <v>7.2731043492445576E-3</v>
      </c>
      <c r="N51">
        <f t="shared" si="18"/>
        <v>0.51774999999999993</v>
      </c>
      <c r="O51">
        <f t="shared" si="5"/>
        <v>-0.48225000000000007</v>
      </c>
    </row>
    <row r="52" spans="6:16" x14ac:dyDescent="0.2">
      <c r="F52">
        <v>5.7137500000000001E-2</v>
      </c>
      <c r="G52">
        <v>9.6681249999999996E-2</v>
      </c>
      <c r="H52">
        <v>4.6524999999999997E-2</v>
      </c>
      <c r="I52">
        <v>6.1449999999999998E-2</v>
      </c>
      <c r="J52">
        <v>5.1681249999999998E-2</v>
      </c>
      <c r="K52" s="1">
        <f t="shared" si="16"/>
        <v>6.2695000000000001E-2</v>
      </c>
      <c r="L52" s="1">
        <f t="shared" si="17"/>
        <v>1.7721583503598065E-2</v>
      </c>
      <c r="N52">
        <f t="shared" si="18"/>
        <v>0.62695000000000001</v>
      </c>
      <c r="O52">
        <f t="shared" si="5"/>
        <v>-0.37304999999999999</v>
      </c>
    </row>
    <row r="53" spans="6:16" x14ac:dyDescent="0.2">
      <c r="F53">
        <v>5.5456249999999999E-2</v>
      </c>
      <c r="G53">
        <v>6.4375000000000002E-2</v>
      </c>
      <c r="H53">
        <v>4.5281250000000002E-2</v>
      </c>
      <c r="I53">
        <v>5.1462500000000001E-2</v>
      </c>
      <c r="J53">
        <v>5.7262500000000001E-2</v>
      </c>
      <c r="K53" s="1">
        <f t="shared" si="16"/>
        <v>5.4767500000000004E-2</v>
      </c>
      <c r="L53" s="1">
        <f t="shared" si="17"/>
        <v>6.3232178813480717E-3</v>
      </c>
      <c r="N53">
        <f t="shared" si="18"/>
        <v>0.54767500000000002</v>
      </c>
      <c r="O53">
        <f t="shared" si="5"/>
        <v>-0.45232499999999998</v>
      </c>
    </row>
    <row r="54" spans="6:16" x14ac:dyDescent="0.2">
      <c r="O54" s="2">
        <f>AVERAGE(O46:O53)</f>
        <v>-0.40847500000000003</v>
      </c>
      <c r="P54">
        <f t="shared" si="15"/>
        <v>0.1303419337262571</v>
      </c>
    </row>
    <row r="55" spans="6:16" x14ac:dyDescent="0.2">
      <c r="F55">
        <v>4.1362500000000003E-2</v>
      </c>
      <c r="G55">
        <v>4.6481250000000002E-2</v>
      </c>
      <c r="H55">
        <v>3.9131249999999999E-2</v>
      </c>
      <c r="I55">
        <v>4.2631250000000002E-2</v>
      </c>
      <c r="J55">
        <v>4.4006249999999997E-2</v>
      </c>
      <c r="K55" s="1">
        <f>AVERAGE(F55:J55)</f>
        <v>4.2722500000000004E-2</v>
      </c>
      <c r="L55" s="1">
        <f t="shared" ref="L55:L62" si="19">_xlfn.STDEV.P(F55:J55)</f>
        <v>2.4710814940021703E-3</v>
      </c>
      <c r="M55" t="s">
        <v>4</v>
      </c>
      <c r="N55">
        <f>K55/0.05</f>
        <v>0.85445000000000004</v>
      </c>
      <c r="O55">
        <f t="shared" si="5"/>
        <v>-0.14554999999999996</v>
      </c>
    </row>
    <row r="56" spans="6:16" x14ac:dyDescent="0.2">
      <c r="F56">
        <v>4.2181250000000003E-2</v>
      </c>
      <c r="G56">
        <v>3.7593750000000002E-2</v>
      </c>
      <c r="H56">
        <v>4.9431250000000003E-2</v>
      </c>
      <c r="I56">
        <v>4.1443750000000001E-2</v>
      </c>
      <c r="J56">
        <v>4.2756250000000003E-2</v>
      </c>
      <c r="K56" s="1">
        <f t="shared" ref="K56:K62" si="20">AVERAGE(F56:J56)</f>
        <v>4.2681250000000004E-2</v>
      </c>
      <c r="L56" s="1">
        <f t="shared" si="19"/>
        <v>3.8270664352738903E-3</v>
      </c>
      <c r="M56" t="s">
        <v>6</v>
      </c>
      <c r="N56">
        <f t="shared" ref="N56:N62" si="21">K56/0.05</f>
        <v>0.85362500000000008</v>
      </c>
      <c r="O56">
        <f t="shared" si="5"/>
        <v>-0.14637499999999992</v>
      </c>
    </row>
    <row r="57" spans="6:16" x14ac:dyDescent="0.2">
      <c r="F57">
        <v>4.2375000000000003E-2</v>
      </c>
      <c r="G57">
        <v>4.2856249999999999E-2</v>
      </c>
      <c r="H57">
        <v>3.1487500000000002E-2</v>
      </c>
      <c r="I57">
        <v>3.2787499999999997E-2</v>
      </c>
      <c r="J57">
        <v>2.9624999999999999E-2</v>
      </c>
      <c r="K57" s="1">
        <f t="shared" si="20"/>
        <v>3.5826250000000004E-2</v>
      </c>
      <c r="L57" s="1">
        <f t="shared" si="19"/>
        <v>5.635978730442478E-3</v>
      </c>
      <c r="M57" s="1">
        <f>AVERAGE(K55:K62)</f>
        <v>3.5502343749999998E-2</v>
      </c>
      <c r="N57">
        <f t="shared" si="21"/>
        <v>0.71652500000000008</v>
      </c>
      <c r="O57">
        <f t="shared" si="5"/>
        <v>-0.28347499999999992</v>
      </c>
    </row>
    <row r="58" spans="6:16" x14ac:dyDescent="0.2">
      <c r="F58">
        <v>3.4549999999999997E-2</v>
      </c>
      <c r="G58">
        <v>2.5274999999999999E-2</v>
      </c>
      <c r="H58">
        <v>3.2118750000000001E-2</v>
      </c>
      <c r="I58">
        <v>2.4212500000000001E-2</v>
      </c>
      <c r="J58">
        <v>3.5299999999999998E-2</v>
      </c>
      <c r="K58" s="1">
        <f t="shared" si="20"/>
        <v>3.0291249999999999E-2</v>
      </c>
      <c r="L58" s="1">
        <f t="shared" si="19"/>
        <v>4.6621507912121413E-3</v>
      </c>
      <c r="N58">
        <f t="shared" si="21"/>
        <v>0.60582499999999995</v>
      </c>
      <c r="O58">
        <f t="shared" si="5"/>
        <v>-0.39417500000000005</v>
      </c>
    </row>
    <row r="59" spans="6:16" x14ac:dyDescent="0.2">
      <c r="F59">
        <v>4.8456249999999999E-2</v>
      </c>
      <c r="G59">
        <v>2.1774999999999999E-2</v>
      </c>
      <c r="H59">
        <v>2.5975000000000002E-2</v>
      </c>
      <c r="I59">
        <v>2.4687500000000001E-2</v>
      </c>
      <c r="J59">
        <v>2.725E-2</v>
      </c>
      <c r="K59" s="1">
        <f t="shared" si="20"/>
        <v>2.9628749999999999E-2</v>
      </c>
      <c r="L59" s="1">
        <f t="shared" si="19"/>
        <v>9.5872878072998432E-3</v>
      </c>
      <c r="N59">
        <f t="shared" si="21"/>
        <v>0.59257499999999996</v>
      </c>
      <c r="O59">
        <f t="shared" si="5"/>
        <v>-0.40742500000000004</v>
      </c>
    </row>
    <row r="60" spans="6:16" x14ac:dyDescent="0.2">
      <c r="F60">
        <v>2.41E-2</v>
      </c>
      <c r="G60">
        <v>3.1268749999999998E-2</v>
      </c>
      <c r="H60">
        <v>3.2543750000000003E-2</v>
      </c>
      <c r="I60">
        <v>2.8025000000000001E-2</v>
      </c>
      <c r="J60">
        <v>2.085625E-2</v>
      </c>
      <c r="K60" s="1">
        <f t="shared" si="20"/>
        <v>2.7358749999999998E-2</v>
      </c>
      <c r="L60" s="1">
        <f t="shared" si="19"/>
        <v>4.3707704555375594E-3</v>
      </c>
      <c r="N60">
        <f t="shared" si="21"/>
        <v>0.54717499999999997</v>
      </c>
      <c r="O60">
        <f t="shared" si="5"/>
        <v>-0.45282500000000003</v>
      </c>
    </row>
    <row r="61" spans="6:16" x14ac:dyDescent="0.2">
      <c r="F61">
        <v>4.9487499999999997E-2</v>
      </c>
      <c r="G61">
        <v>3.56E-2</v>
      </c>
      <c r="H61">
        <v>2.769375E-2</v>
      </c>
      <c r="I61">
        <v>3.4549999999999997E-2</v>
      </c>
      <c r="J61">
        <v>2.7637499999999999E-2</v>
      </c>
      <c r="K61" s="1">
        <f t="shared" si="20"/>
        <v>3.4993750000000004E-2</v>
      </c>
      <c r="L61" s="1">
        <f t="shared" si="19"/>
        <v>7.9754329819765775E-3</v>
      </c>
      <c r="N61">
        <f t="shared" si="21"/>
        <v>0.69987500000000002</v>
      </c>
      <c r="O61">
        <f t="shared" si="5"/>
        <v>-0.30012499999999998</v>
      </c>
    </row>
    <row r="62" spans="6:16" x14ac:dyDescent="0.2">
      <c r="F62">
        <v>3.1056250000000001E-2</v>
      </c>
      <c r="G62">
        <v>4.9087499999999999E-2</v>
      </c>
      <c r="H62">
        <v>2.2512500000000001E-2</v>
      </c>
      <c r="I62">
        <v>4.9412499999999998E-2</v>
      </c>
      <c r="J62">
        <v>5.0512500000000002E-2</v>
      </c>
      <c r="K62" s="1">
        <f t="shared" si="20"/>
        <v>4.0516249999999997E-2</v>
      </c>
      <c r="L62" s="1">
        <f t="shared" si="19"/>
        <v>1.1542627246428776E-2</v>
      </c>
      <c r="N62">
        <f t="shared" si="21"/>
        <v>0.81032499999999985</v>
      </c>
      <c r="O62">
        <f t="shared" si="5"/>
        <v>-0.18967500000000015</v>
      </c>
    </row>
    <row r="63" spans="6:16" x14ac:dyDescent="0.2">
      <c r="O63" s="2">
        <f>AVERAGE(O55:O62)</f>
        <v>-0.28995312500000003</v>
      </c>
      <c r="P63">
        <f t="shared" si="15"/>
        <v>0.11338935372030902</v>
      </c>
    </row>
    <row r="64" spans="6:16" x14ac:dyDescent="0.2">
      <c r="F64">
        <v>1.175E-2</v>
      </c>
      <c r="G64">
        <v>1.1775000000000001E-2</v>
      </c>
      <c r="H64">
        <v>2.1774999999999999E-2</v>
      </c>
      <c r="I64">
        <v>2.6749999999999999E-2</v>
      </c>
      <c r="J64">
        <v>2.4049999999999998E-2</v>
      </c>
      <c r="K64" s="1">
        <f t="shared" ref="K64:K71" si="22">AVERAGE(F64:J64)</f>
        <v>1.9220000000000001E-2</v>
      </c>
      <c r="L64" s="1">
        <f t="shared" ref="L64:L71" si="23">_xlfn.STDEV.P(F64:J64)</f>
        <v>6.2894634111345261E-3</v>
      </c>
      <c r="M64" t="s">
        <v>8</v>
      </c>
      <c r="N64">
        <f>K64/0.01</f>
        <v>1.9220000000000002</v>
      </c>
      <c r="O64">
        <f t="shared" si="5"/>
        <v>0.92200000000000015</v>
      </c>
    </row>
    <row r="65" spans="6:16" x14ac:dyDescent="0.2">
      <c r="F65">
        <v>2.3224999999999999E-2</v>
      </c>
      <c r="G65">
        <v>1.4749999999999999E-2</v>
      </c>
      <c r="H65">
        <v>1.9025E-2</v>
      </c>
      <c r="I65">
        <v>1.8800000000000001E-2</v>
      </c>
      <c r="J65">
        <v>2.5899999999999999E-2</v>
      </c>
      <c r="K65" s="1">
        <f t="shared" si="22"/>
        <v>2.0339999999999997E-2</v>
      </c>
      <c r="L65" s="1">
        <f t="shared" si="23"/>
        <v>3.8622726470305016E-3</v>
      </c>
      <c r="M65" t="s">
        <v>9</v>
      </c>
      <c r="N65">
        <f t="shared" ref="N65:N71" si="24">K65/0.01</f>
        <v>2.0339999999999998</v>
      </c>
      <c r="O65">
        <f t="shared" si="5"/>
        <v>1.0339999999999998</v>
      </c>
    </row>
    <row r="66" spans="6:16" x14ac:dyDescent="0.2">
      <c r="F66">
        <v>1.695E-2</v>
      </c>
      <c r="G66">
        <v>1.9099999999999999E-2</v>
      </c>
      <c r="H66">
        <v>1.4749999999999999E-2</v>
      </c>
      <c r="I66">
        <v>1.2999999999999999E-2</v>
      </c>
      <c r="J66">
        <v>1.3475000000000001E-2</v>
      </c>
      <c r="K66" s="1">
        <f t="shared" si="22"/>
        <v>1.5455E-2</v>
      </c>
      <c r="L66" s="1">
        <f t="shared" si="23"/>
        <v>2.2788374228979121E-3</v>
      </c>
      <c r="M66" s="1">
        <f>AVERAGE(K64:K71)</f>
        <v>1.5314375E-2</v>
      </c>
      <c r="N66">
        <f t="shared" si="24"/>
        <v>1.5454999999999999</v>
      </c>
      <c r="O66">
        <f t="shared" si="5"/>
        <v>0.54549999999999987</v>
      </c>
    </row>
    <row r="67" spans="6:16" x14ac:dyDescent="0.2">
      <c r="F67">
        <v>1.1350000000000001E-2</v>
      </c>
      <c r="G67">
        <v>2.0750000000000001E-2</v>
      </c>
      <c r="H67">
        <v>1.4625000000000001E-2</v>
      </c>
      <c r="I67">
        <v>1.545E-2</v>
      </c>
      <c r="J67">
        <v>1.7850000000000001E-2</v>
      </c>
      <c r="K67" s="1">
        <f t="shared" si="22"/>
        <v>1.6004999999999998E-2</v>
      </c>
      <c r="L67" s="1">
        <f t="shared" si="23"/>
        <v>3.1559626106783967E-3</v>
      </c>
      <c r="N67">
        <f t="shared" si="24"/>
        <v>1.6004999999999998</v>
      </c>
      <c r="O67">
        <f t="shared" si="5"/>
        <v>0.60049999999999981</v>
      </c>
    </row>
    <row r="68" spans="6:16" x14ac:dyDescent="0.2">
      <c r="F68">
        <v>1.2149999999999999E-2</v>
      </c>
      <c r="G68">
        <v>1.6150000000000001E-2</v>
      </c>
      <c r="H68">
        <v>1.14E-2</v>
      </c>
      <c r="I68">
        <v>1.1650000000000001E-2</v>
      </c>
      <c r="J68">
        <v>1.1875E-2</v>
      </c>
      <c r="K68" s="1">
        <f t="shared" si="22"/>
        <v>1.2645E-2</v>
      </c>
      <c r="L68" s="1">
        <f t="shared" si="23"/>
        <v>1.7699152522084218E-3</v>
      </c>
      <c r="N68">
        <f t="shared" si="24"/>
        <v>1.2645</v>
      </c>
      <c r="O68">
        <f t="shared" si="5"/>
        <v>0.26449999999999996</v>
      </c>
    </row>
    <row r="69" spans="6:16" x14ac:dyDescent="0.2">
      <c r="F69">
        <v>2.1475000000000001E-2</v>
      </c>
      <c r="G69">
        <v>1.0625000000000001E-2</v>
      </c>
      <c r="H69">
        <v>1.2149999999999999E-2</v>
      </c>
      <c r="I69">
        <v>1.1825E-2</v>
      </c>
      <c r="J69">
        <v>1.1775000000000001E-2</v>
      </c>
      <c r="K69" s="1">
        <f t="shared" si="22"/>
        <v>1.3570000000000002E-2</v>
      </c>
      <c r="L69" s="1">
        <f t="shared" si="23"/>
        <v>3.9861133952761498E-3</v>
      </c>
      <c r="N69">
        <f t="shared" si="24"/>
        <v>1.3570000000000002</v>
      </c>
      <c r="O69">
        <f t="shared" si="5"/>
        <v>0.35700000000000021</v>
      </c>
    </row>
    <row r="70" spans="6:16" x14ac:dyDescent="0.2">
      <c r="F70">
        <v>1.1775000000000001E-2</v>
      </c>
      <c r="G70">
        <v>1.1900000000000001E-2</v>
      </c>
      <c r="H70">
        <v>1.2449999999999999E-2</v>
      </c>
      <c r="I70">
        <v>1.1675E-2</v>
      </c>
      <c r="J70">
        <v>1.3025E-2</v>
      </c>
      <c r="K70" s="1">
        <f t="shared" si="22"/>
        <v>1.2165E-2</v>
      </c>
      <c r="L70" s="1">
        <f t="shared" si="23"/>
        <v>5.0660635605961337E-4</v>
      </c>
      <c r="N70">
        <f t="shared" si="24"/>
        <v>1.2164999999999999</v>
      </c>
      <c r="O70">
        <f t="shared" si="5"/>
        <v>0.21649999999999991</v>
      </c>
    </row>
    <row r="71" spans="6:16" x14ac:dyDescent="0.2">
      <c r="F71">
        <v>1.1825E-2</v>
      </c>
      <c r="G71">
        <v>1.3625E-2</v>
      </c>
      <c r="H71">
        <v>1.2449999999999999E-2</v>
      </c>
      <c r="I71">
        <v>1.5424999999999999E-2</v>
      </c>
      <c r="J71">
        <v>1.225E-2</v>
      </c>
      <c r="K71" s="1">
        <f t="shared" si="22"/>
        <v>1.3115000000000002E-2</v>
      </c>
      <c r="L71" s="1">
        <f t="shared" si="23"/>
        <v>1.3000576910275942E-3</v>
      </c>
      <c r="N71">
        <f t="shared" si="24"/>
        <v>1.3115000000000001</v>
      </c>
      <c r="O71">
        <f t="shared" si="5"/>
        <v>0.31150000000000011</v>
      </c>
    </row>
    <row r="72" spans="6:16" x14ac:dyDescent="0.2">
      <c r="O72" s="2">
        <f>AVERAGE(O64:O71)</f>
        <v>0.53143750000000001</v>
      </c>
      <c r="P72">
        <f t="shared" si="15"/>
        <v>0.28707963153757504</v>
      </c>
    </row>
    <row r="73" spans="6:16" x14ac:dyDescent="0.2">
      <c r="F73">
        <v>0.14665</v>
      </c>
      <c r="G73">
        <v>0.15765000000000001</v>
      </c>
      <c r="H73">
        <v>0.12617500000000001</v>
      </c>
      <c r="I73">
        <v>0.144925</v>
      </c>
      <c r="J73">
        <v>0.122075</v>
      </c>
      <c r="K73" s="1">
        <f t="shared" ref="K73:K80" si="25">AVERAGE(F73:J73)</f>
        <v>0.13949500000000001</v>
      </c>
      <c r="L73" s="1">
        <f t="shared" ref="L73:L80" si="26">_xlfn.STDEV.P(F73:J73)</f>
        <v>1.3350368908760537E-2</v>
      </c>
      <c r="M73" t="s">
        <v>0</v>
      </c>
      <c r="N73">
        <f>K73/0.2</f>
        <v>0.69747499999999996</v>
      </c>
      <c r="O73">
        <f t="shared" si="5"/>
        <v>-0.30252500000000004</v>
      </c>
    </row>
    <row r="74" spans="6:16" x14ac:dyDescent="0.2">
      <c r="F74">
        <v>0.12177499999999999</v>
      </c>
      <c r="G74">
        <v>0.12467499999999999</v>
      </c>
      <c r="H74">
        <v>0.14702499999999999</v>
      </c>
      <c r="I74">
        <v>0.14485000000000001</v>
      </c>
      <c r="J74">
        <v>0.15327499999999999</v>
      </c>
      <c r="K74" s="1">
        <f t="shared" si="25"/>
        <v>0.13832</v>
      </c>
      <c r="L74" s="1">
        <f t="shared" si="26"/>
        <v>1.2664856888255785E-2</v>
      </c>
      <c r="M74" t="s">
        <v>10</v>
      </c>
      <c r="N74">
        <f t="shared" ref="N74:N80" si="27">K74/0.2</f>
        <v>0.69159999999999999</v>
      </c>
      <c r="O74">
        <f t="shared" si="5"/>
        <v>-0.30840000000000001</v>
      </c>
    </row>
    <row r="75" spans="6:16" x14ac:dyDescent="0.2">
      <c r="F75">
        <v>0.1225</v>
      </c>
      <c r="G75">
        <v>6.5225000000000005E-2</v>
      </c>
      <c r="H75">
        <v>7.8600000000000003E-2</v>
      </c>
      <c r="I75">
        <v>0.10982500000000001</v>
      </c>
      <c r="J75">
        <v>7.6300000000000007E-2</v>
      </c>
      <c r="K75" s="1">
        <f t="shared" si="25"/>
        <v>9.0490000000000001E-2</v>
      </c>
      <c r="L75" s="1">
        <f t="shared" si="26"/>
        <v>2.1815273319397088E-2</v>
      </c>
      <c r="M75" s="1">
        <f>AVERAGE(K73:K80)</f>
        <v>0.10847125000000001</v>
      </c>
      <c r="N75">
        <f t="shared" si="27"/>
        <v>0.45244999999999996</v>
      </c>
      <c r="O75">
        <f t="shared" ref="O75:O107" si="28">N75-1</f>
        <v>-0.54754999999999998</v>
      </c>
    </row>
    <row r="76" spans="6:16" x14ac:dyDescent="0.2">
      <c r="F76">
        <v>0.12507499999999999</v>
      </c>
      <c r="G76">
        <v>7.3349999999999999E-2</v>
      </c>
      <c r="H76">
        <v>9.0800000000000006E-2</v>
      </c>
      <c r="I76">
        <v>0.14572499999999999</v>
      </c>
      <c r="J76">
        <v>8.2174999999999998E-2</v>
      </c>
      <c r="K76" s="1">
        <f t="shared" si="25"/>
        <v>0.10342500000000002</v>
      </c>
      <c r="L76" s="1">
        <f t="shared" si="26"/>
        <v>2.7471699073774062E-2</v>
      </c>
      <c r="N76">
        <f t="shared" si="27"/>
        <v>0.51712500000000006</v>
      </c>
      <c r="O76">
        <f t="shared" si="28"/>
        <v>-0.48287499999999994</v>
      </c>
    </row>
    <row r="77" spans="6:16" x14ac:dyDescent="0.2">
      <c r="F77">
        <v>8.8849999999999998E-2</v>
      </c>
      <c r="G77">
        <v>0.12475</v>
      </c>
      <c r="H77">
        <v>0.10145</v>
      </c>
      <c r="I77">
        <v>7.0574999999999999E-2</v>
      </c>
      <c r="J77">
        <v>7.9625000000000001E-2</v>
      </c>
      <c r="K77" s="1">
        <f t="shared" si="25"/>
        <v>9.3049999999999994E-2</v>
      </c>
      <c r="L77" s="1">
        <f t="shared" si="26"/>
        <v>1.8859725607760038E-2</v>
      </c>
      <c r="N77">
        <f t="shared" si="27"/>
        <v>0.46524999999999994</v>
      </c>
      <c r="O77">
        <f t="shared" si="28"/>
        <v>-0.53475000000000006</v>
      </c>
    </row>
    <row r="78" spans="6:16" x14ac:dyDescent="0.2">
      <c r="F78">
        <v>6.4750000000000002E-2</v>
      </c>
      <c r="G78">
        <v>8.3900000000000002E-2</v>
      </c>
      <c r="H78">
        <v>8.795E-2</v>
      </c>
      <c r="I78">
        <v>8.3275000000000002E-2</v>
      </c>
      <c r="J78">
        <v>8.2475000000000007E-2</v>
      </c>
      <c r="K78" s="1">
        <f t="shared" si="25"/>
        <v>8.0470000000000014E-2</v>
      </c>
      <c r="L78" s="1">
        <f t="shared" si="26"/>
        <v>8.0835852194431641E-3</v>
      </c>
      <c r="N78">
        <f t="shared" si="27"/>
        <v>0.40235000000000004</v>
      </c>
      <c r="O78">
        <f t="shared" si="28"/>
        <v>-0.59765000000000001</v>
      </c>
    </row>
    <row r="79" spans="6:16" x14ac:dyDescent="0.2">
      <c r="F79">
        <v>0.19705</v>
      </c>
      <c r="G79">
        <v>7.0974999999999996E-2</v>
      </c>
      <c r="H79">
        <v>0.10009999999999999</v>
      </c>
      <c r="I79">
        <v>9.7225000000000006E-2</v>
      </c>
      <c r="J79">
        <v>0.10295</v>
      </c>
      <c r="K79" s="1">
        <f t="shared" si="25"/>
        <v>0.11366000000000001</v>
      </c>
      <c r="L79" s="1">
        <f t="shared" si="26"/>
        <v>4.3230980210955221E-2</v>
      </c>
      <c r="N79">
        <f t="shared" si="27"/>
        <v>0.56830000000000003</v>
      </c>
      <c r="O79">
        <f t="shared" si="28"/>
        <v>-0.43169999999999997</v>
      </c>
    </row>
    <row r="80" spans="6:16" x14ac:dyDescent="0.2">
      <c r="F80">
        <v>8.8224999999999998E-2</v>
      </c>
      <c r="G80">
        <v>9.0274999999999994E-2</v>
      </c>
      <c r="H80">
        <v>9.4350000000000003E-2</v>
      </c>
      <c r="I80">
        <v>0.19355</v>
      </c>
      <c r="J80">
        <v>7.7899999999999997E-2</v>
      </c>
      <c r="K80" s="1">
        <f t="shared" si="25"/>
        <v>0.10886</v>
      </c>
      <c r="L80" s="1">
        <f t="shared" si="26"/>
        <v>4.2691130811914571E-2</v>
      </c>
      <c r="N80">
        <f t="shared" si="27"/>
        <v>0.54430000000000001</v>
      </c>
      <c r="O80">
        <f t="shared" si="28"/>
        <v>-0.45569999999999999</v>
      </c>
    </row>
    <row r="81" spans="6:16" x14ac:dyDescent="0.2">
      <c r="O81" s="2">
        <f>AVERAGE(O73:O80)</f>
        <v>-0.45764375000000002</v>
      </c>
      <c r="P81">
        <f t="shared" si="15"/>
        <v>0.10079636243281535</v>
      </c>
    </row>
    <row r="82" spans="6:16" x14ac:dyDescent="0.2">
      <c r="F82">
        <v>2.8987499999999999E-2</v>
      </c>
      <c r="G82">
        <v>2.1687499999999998E-2</v>
      </c>
      <c r="H82">
        <v>2.5375000000000002E-2</v>
      </c>
      <c r="I82">
        <v>3.4106249999999998E-2</v>
      </c>
      <c r="J82">
        <v>3.1224999999999999E-2</v>
      </c>
      <c r="K82" s="1">
        <f t="shared" ref="K82:K89" si="29">AVERAGE(F82:J82)</f>
        <v>2.8276250000000003E-2</v>
      </c>
      <c r="L82" s="1">
        <f t="shared" ref="L82:L89" si="30">_xlfn.STDEV.P(F82:J82)</f>
        <v>4.3593297936724172E-3</v>
      </c>
      <c r="M82" t="s">
        <v>11</v>
      </c>
      <c r="N82">
        <f>K82/0.02</f>
        <v>1.4138125000000001</v>
      </c>
      <c r="O82">
        <f t="shared" si="28"/>
        <v>0.41381250000000014</v>
      </c>
    </row>
    <row r="83" spans="6:16" x14ac:dyDescent="0.2">
      <c r="F83">
        <v>3.061875E-2</v>
      </c>
      <c r="G83">
        <v>1.9868750000000001E-2</v>
      </c>
      <c r="H83">
        <v>3.5868749999999998E-2</v>
      </c>
      <c r="I83">
        <v>2.7962500000000001E-2</v>
      </c>
      <c r="J83">
        <v>3.014375E-2</v>
      </c>
      <c r="K83" s="1">
        <f t="shared" si="29"/>
        <v>2.8892499999999998E-2</v>
      </c>
      <c r="L83" s="1">
        <f t="shared" si="30"/>
        <v>5.2058926948218964E-3</v>
      </c>
      <c r="M83" t="s">
        <v>12</v>
      </c>
      <c r="N83">
        <f t="shared" ref="N83:N89" si="31">K83/0.02</f>
        <v>1.4446249999999998</v>
      </c>
      <c r="O83">
        <f t="shared" si="28"/>
        <v>0.44462499999999983</v>
      </c>
    </row>
    <row r="84" spans="6:16" x14ac:dyDescent="0.2">
      <c r="F84">
        <v>1.6687500000000001E-2</v>
      </c>
      <c r="G84">
        <v>1.849375E-2</v>
      </c>
      <c r="H84">
        <v>1.7350000000000001E-2</v>
      </c>
      <c r="I84">
        <v>1.9650000000000001E-2</v>
      </c>
      <c r="J84">
        <v>1.6587500000000002E-2</v>
      </c>
      <c r="K84" s="1">
        <f t="shared" si="29"/>
        <v>1.7753750000000002E-2</v>
      </c>
      <c r="L84" s="1">
        <f t="shared" si="30"/>
        <v>1.1664824259284832E-3</v>
      </c>
      <c r="M84" s="1">
        <f>AVERAGE(K82:K89)</f>
        <v>2.2543437499999999E-2</v>
      </c>
      <c r="N84">
        <f t="shared" si="31"/>
        <v>0.88768750000000007</v>
      </c>
      <c r="O84">
        <f t="shared" si="28"/>
        <v>-0.11231249999999993</v>
      </c>
    </row>
    <row r="85" spans="6:16" x14ac:dyDescent="0.2">
      <c r="F85">
        <v>2.0743749999999998E-2</v>
      </c>
      <c r="G85">
        <v>2.0268749999999999E-2</v>
      </c>
      <c r="H85">
        <v>2.1624999999999998E-2</v>
      </c>
      <c r="I85">
        <v>1.7943750000000001E-2</v>
      </c>
      <c r="J85">
        <v>1.8249999999999999E-2</v>
      </c>
      <c r="K85" s="1">
        <f t="shared" si="29"/>
        <v>1.9766249999999999E-2</v>
      </c>
      <c r="L85" s="1">
        <f t="shared" si="30"/>
        <v>1.4341188496773891E-3</v>
      </c>
      <c r="N85">
        <f t="shared" si="31"/>
        <v>0.98831249999999993</v>
      </c>
      <c r="O85">
        <f t="shared" si="28"/>
        <v>-1.1687500000000073E-2</v>
      </c>
    </row>
    <row r="86" spans="6:16" x14ac:dyDescent="0.2">
      <c r="F86">
        <v>1.7718749999999998E-2</v>
      </c>
      <c r="G86">
        <v>2.0406250000000001E-2</v>
      </c>
      <c r="H86">
        <v>2.02875E-2</v>
      </c>
      <c r="I86">
        <v>2.06625E-2</v>
      </c>
      <c r="J86">
        <v>2.0112499999999998E-2</v>
      </c>
      <c r="K86" s="1">
        <f t="shared" si="29"/>
        <v>1.9837500000000001E-2</v>
      </c>
      <c r="L86" s="1">
        <f t="shared" si="30"/>
        <v>1.0743675465128316E-3</v>
      </c>
      <c r="N86">
        <f t="shared" si="31"/>
        <v>0.99187500000000006</v>
      </c>
      <c r="O86">
        <f t="shared" si="28"/>
        <v>-8.1249999999999378E-3</v>
      </c>
    </row>
    <row r="87" spans="6:16" x14ac:dyDescent="0.2">
      <c r="F87">
        <v>2.091875E-2</v>
      </c>
      <c r="G87">
        <v>2.06375E-2</v>
      </c>
      <c r="H87">
        <v>2.0312500000000001E-2</v>
      </c>
      <c r="I87">
        <v>2.139375E-2</v>
      </c>
      <c r="J87">
        <v>2.1000000000000001E-2</v>
      </c>
      <c r="K87" s="1">
        <f t="shared" si="29"/>
        <v>2.0852500000000003E-2</v>
      </c>
      <c r="L87" s="1">
        <f t="shared" si="30"/>
        <v>3.6246982633041314E-4</v>
      </c>
      <c r="N87">
        <f t="shared" si="31"/>
        <v>1.0426250000000001</v>
      </c>
      <c r="O87">
        <f t="shared" si="28"/>
        <v>4.2625000000000135E-2</v>
      </c>
    </row>
    <row r="88" spans="6:16" x14ac:dyDescent="0.2">
      <c r="F88">
        <v>2.5406249999999998E-2</v>
      </c>
      <c r="G88">
        <v>2.4093750000000001E-2</v>
      </c>
      <c r="H88">
        <v>2.52625E-2</v>
      </c>
      <c r="I88">
        <v>1.7131250000000001E-2</v>
      </c>
      <c r="J88">
        <v>1.9493750000000001E-2</v>
      </c>
      <c r="K88" s="1">
        <f t="shared" si="29"/>
        <v>2.2277500000000002E-2</v>
      </c>
      <c r="L88" s="1">
        <f t="shared" si="30"/>
        <v>3.3535419708123522E-3</v>
      </c>
      <c r="N88">
        <f t="shared" si="31"/>
        <v>1.1138750000000002</v>
      </c>
      <c r="O88">
        <f t="shared" si="28"/>
        <v>0.11387500000000017</v>
      </c>
    </row>
    <row r="89" spans="6:16" x14ac:dyDescent="0.2">
      <c r="F89">
        <v>2.4406250000000001E-2</v>
      </c>
      <c r="G89">
        <v>2.5874999999999999E-2</v>
      </c>
      <c r="H89">
        <v>2.0462500000000002E-2</v>
      </c>
      <c r="I89">
        <v>2.5318750000000001E-2</v>
      </c>
      <c r="J89">
        <v>1.7393749999999999E-2</v>
      </c>
      <c r="K89" s="1">
        <f t="shared" si="29"/>
        <v>2.269125E-2</v>
      </c>
      <c r="L89" s="1">
        <f t="shared" si="30"/>
        <v>3.2561350747473609E-3</v>
      </c>
      <c r="N89">
        <f t="shared" si="31"/>
        <v>1.1345624999999999</v>
      </c>
      <c r="O89">
        <f t="shared" si="28"/>
        <v>0.13456249999999992</v>
      </c>
    </row>
    <row r="90" spans="6:16" x14ac:dyDescent="0.2">
      <c r="O90" s="2">
        <f>AVERAGE(O82:O89)</f>
        <v>0.12717187500000005</v>
      </c>
      <c r="P90">
        <f t="shared" si="15"/>
        <v>0.18883156285658223</v>
      </c>
    </row>
    <row r="91" spans="6:16" x14ac:dyDescent="0.2">
      <c r="F91">
        <v>2.5725000000000001E-2</v>
      </c>
      <c r="G91">
        <v>8.2749999999999994E-3</v>
      </c>
      <c r="H91">
        <v>2.7525000000000001E-2</v>
      </c>
      <c r="I91">
        <v>1.3825E-2</v>
      </c>
      <c r="J91">
        <v>2.9499999999999998E-2</v>
      </c>
      <c r="K91" s="1">
        <f t="shared" ref="K91:K98" si="32">AVERAGE(F91:J91)</f>
        <v>2.0969999999999999E-2</v>
      </c>
      <c r="L91" s="1">
        <f t="shared" ref="L91:L98" si="33">_xlfn.STDEV.P(F91:J91)</f>
        <v>8.3732072708132526E-3</v>
      </c>
      <c r="M91" t="s">
        <v>13</v>
      </c>
      <c r="N91">
        <f>K91/0.002</f>
        <v>10.484999999999999</v>
      </c>
      <c r="O91">
        <f t="shared" si="28"/>
        <v>9.4849999999999994</v>
      </c>
    </row>
    <row r="92" spans="6:16" x14ac:dyDescent="0.2">
      <c r="F92">
        <v>1.6049999999999998E-2</v>
      </c>
      <c r="G92">
        <v>1.3875E-2</v>
      </c>
      <c r="H92">
        <v>1.4324999999999999E-2</v>
      </c>
      <c r="I92">
        <v>1.8149999999999999E-2</v>
      </c>
      <c r="J92">
        <v>1.8149999999999999E-2</v>
      </c>
      <c r="K92" s="1">
        <f t="shared" si="32"/>
        <v>1.6109999999999999E-2</v>
      </c>
      <c r="L92" s="1">
        <f t="shared" si="33"/>
        <v>1.8170443032573531E-3</v>
      </c>
      <c r="M92" t="s">
        <v>14</v>
      </c>
      <c r="N92">
        <f t="shared" ref="N92:N98" si="34">K92/0.002</f>
        <v>8.0549999999999997</v>
      </c>
      <c r="O92">
        <f t="shared" si="28"/>
        <v>7.0549999999999997</v>
      </c>
    </row>
    <row r="93" spans="6:16" x14ac:dyDescent="0.2">
      <c r="F93">
        <v>1.2775E-2</v>
      </c>
      <c r="G93">
        <v>1.4175E-2</v>
      </c>
      <c r="H93">
        <v>9.9249999999999998E-3</v>
      </c>
      <c r="I93">
        <v>1.7649999999999999E-2</v>
      </c>
      <c r="J93">
        <v>8.4749999999999999E-3</v>
      </c>
      <c r="K93" s="1">
        <f t="shared" si="32"/>
        <v>1.26E-2</v>
      </c>
      <c r="L93" s="1">
        <f t="shared" si="33"/>
        <v>3.230634612580011E-3</v>
      </c>
      <c r="M93" s="1">
        <f>AVERAGE(K91:K98)</f>
        <v>1.1181875000000001E-2</v>
      </c>
      <c r="N93">
        <f t="shared" si="34"/>
        <v>6.3</v>
      </c>
      <c r="O93">
        <f t="shared" si="28"/>
        <v>5.3</v>
      </c>
    </row>
    <row r="94" spans="6:16" x14ac:dyDescent="0.2">
      <c r="F94">
        <v>6.4250000000000002E-3</v>
      </c>
      <c r="G94">
        <v>1.9E-2</v>
      </c>
      <c r="H94">
        <v>6.2500000000000003E-3</v>
      </c>
      <c r="I94">
        <v>6.4999999999999997E-3</v>
      </c>
      <c r="J94">
        <v>6.5750000000000001E-3</v>
      </c>
      <c r="K94" s="1">
        <f t="shared" si="32"/>
        <v>8.9499999999999996E-3</v>
      </c>
      <c r="L94" s="1">
        <f t="shared" si="33"/>
        <v>5.0261565833149289E-3</v>
      </c>
      <c r="N94">
        <f t="shared" si="34"/>
        <v>4.4749999999999996</v>
      </c>
      <c r="O94">
        <f t="shared" si="28"/>
        <v>3.4749999999999996</v>
      </c>
    </row>
    <row r="95" spans="6:16" x14ac:dyDescent="0.2">
      <c r="F95">
        <v>6.2249999999999996E-3</v>
      </c>
      <c r="G95">
        <v>6.3499999999999997E-3</v>
      </c>
      <c r="H95">
        <v>1.125E-2</v>
      </c>
      <c r="I95">
        <v>6.4999999999999997E-3</v>
      </c>
      <c r="J95">
        <v>6.3249999999999999E-3</v>
      </c>
      <c r="K95" s="1">
        <f t="shared" si="32"/>
        <v>7.3299999999999988E-3</v>
      </c>
      <c r="L95" s="1">
        <f t="shared" si="33"/>
        <v>1.9619760447059488E-3</v>
      </c>
      <c r="N95">
        <f t="shared" si="34"/>
        <v>3.6649999999999991</v>
      </c>
      <c r="O95">
        <f t="shared" si="28"/>
        <v>2.6649999999999991</v>
      </c>
    </row>
    <row r="96" spans="6:16" x14ac:dyDescent="0.2">
      <c r="F96">
        <v>1.6574999999999999E-2</v>
      </c>
      <c r="G96">
        <v>6.5250000000000004E-3</v>
      </c>
      <c r="H96">
        <v>1.34E-2</v>
      </c>
      <c r="I96">
        <v>6.1500000000000001E-3</v>
      </c>
      <c r="J96">
        <v>1.04E-2</v>
      </c>
      <c r="K96" s="1">
        <f t="shared" si="32"/>
        <v>1.061E-2</v>
      </c>
      <c r="L96" s="1">
        <f t="shared" si="33"/>
        <v>3.9997062392130743E-3</v>
      </c>
      <c r="N96">
        <f t="shared" si="34"/>
        <v>5.3049999999999997</v>
      </c>
      <c r="O96">
        <f t="shared" si="28"/>
        <v>4.3049999999999997</v>
      </c>
    </row>
    <row r="97" spans="6:16" x14ac:dyDescent="0.2">
      <c r="F97">
        <v>6.3499999999999997E-3</v>
      </c>
      <c r="G97">
        <v>6.4000000000000003E-3</v>
      </c>
      <c r="H97">
        <v>6.1999999999999998E-3</v>
      </c>
      <c r="I97">
        <v>6.2750000000000002E-3</v>
      </c>
      <c r="J97">
        <v>6.5750000000000001E-3</v>
      </c>
      <c r="K97" s="1">
        <f t="shared" si="32"/>
        <v>6.3600000000000002E-3</v>
      </c>
      <c r="L97" s="1">
        <f t="shared" si="33"/>
        <v>1.2708265027138843E-4</v>
      </c>
      <c r="N97">
        <f t="shared" si="34"/>
        <v>3.18</v>
      </c>
      <c r="O97">
        <f t="shared" si="28"/>
        <v>2.1800000000000002</v>
      </c>
    </row>
    <row r="98" spans="6:16" x14ac:dyDescent="0.2">
      <c r="F98">
        <v>6.3499999999999997E-3</v>
      </c>
      <c r="G98">
        <v>6.025E-3</v>
      </c>
      <c r="H98">
        <v>6.8250000000000003E-3</v>
      </c>
      <c r="I98">
        <v>6.5500000000000003E-3</v>
      </c>
      <c r="J98">
        <v>6.875E-3</v>
      </c>
      <c r="K98" s="1">
        <f t="shared" si="32"/>
        <v>6.5250000000000004E-3</v>
      </c>
      <c r="L98" s="1">
        <f t="shared" si="33"/>
        <v>3.1424512724941348E-4</v>
      </c>
      <c r="N98">
        <f t="shared" si="34"/>
        <v>3.2625000000000002</v>
      </c>
      <c r="O98">
        <f t="shared" si="28"/>
        <v>2.2625000000000002</v>
      </c>
    </row>
    <row r="99" spans="6:16" x14ac:dyDescent="0.2">
      <c r="O99" s="2">
        <f>AVERAGE(O91:O98)</f>
        <v>4.5909374999999999</v>
      </c>
      <c r="P99">
        <f t="shared" si="15"/>
        <v>2.4185939670278995</v>
      </c>
    </row>
    <row r="100" spans="6:16" x14ac:dyDescent="0.2">
      <c r="F100">
        <v>0.13466875</v>
      </c>
      <c r="G100">
        <v>0.15482499999999999</v>
      </c>
      <c r="H100">
        <v>0.14920625000000001</v>
      </c>
      <c r="I100">
        <v>0.15170624999999999</v>
      </c>
      <c r="J100">
        <v>0.15330625000000001</v>
      </c>
      <c r="K100" s="1">
        <v>0.12870000000000001</v>
      </c>
      <c r="L100" s="1">
        <f t="shared" ref="L100:L107" si="35">_xlfn.STDEV.P(F100:J100)</f>
        <v>7.2786528629960054E-3</v>
      </c>
      <c r="M100" t="s">
        <v>15</v>
      </c>
      <c r="N100">
        <f>K100/0.2</f>
        <v>0.64349999999999996</v>
      </c>
      <c r="O100">
        <f t="shared" si="28"/>
        <v>-0.35650000000000004</v>
      </c>
    </row>
    <row r="101" spans="6:16" x14ac:dyDescent="0.2">
      <c r="F101">
        <v>0.12556249999999999</v>
      </c>
      <c r="G101">
        <v>0.12770000000000001</v>
      </c>
      <c r="H101">
        <v>0.1189875</v>
      </c>
      <c r="I101">
        <v>0.12524374999999999</v>
      </c>
      <c r="J101">
        <v>0.12606249999999999</v>
      </c>
      <c r="K101" s="1">
        <f t="shared" ref="K101:K107" si="36">AVERAGE(F101:J101)</f>
        <v>0.12471124999999998</v>
      </c>
      <c r="L101" s="1">
        <f t="shared" si="35"/>
        <v>2.9842251925751196E-3</v>
      </c>
      <c r="M101" t="s">
        <v>16</v>
      </c>
      <c r="N101">
        <f t="shared" ref="N101:N107" si="37">K101/0.2</f>
        <v>0.62355624999999992</v>
      </c>
      <c r="O101">
        <f t="shared" si="28"/>
        <v>-0.37644375000000008</v>
      </c>
    </row>
    <row r="102" spans="6:16" x14ac:dyDescent="0.2">
      <c r="F102">
        <v>7.749375E-2</v>
      </c>
      <c r="G102">
        <v>7.1818750000000001E-2</v>
      </c>
      <c r="H102">
        <v>6.8400000000000002E-2</v>
      </c>
      <c r="I102">
        <v>6.8087499999999995E-2</v>
      </c>
      <c r="J102">
        <v>5.4850000000000003E-2</v>
      </c>
      <c r="K102" s="1">
        <f t="shared" si="36"/>
        <v>6.813000000000001E-2</v>
      </c>
      <c r="L102" s="1">
        <f t="shared" si="35"/>
        <v>7.4527819889622414E-3</v>
      </c>
      <c r="M102" s="1">
        <f>AVERAGE(K100:K107)</f>
        <v>9.9105312499999987E-2</v>
      </c>
      <c r="N102">
        <f t="shared" si="37"/>
        <v>0.34065000000000001</v>
      </c>
      <c r="O102">
        <f t="shared" si="28"/>
        <v>-0.65934999999999999</v>
      </c>
    </row>
    <row r="103" spans="6:16" x14ac:dyDescent="0.2">
      <c r="F103">
        <v>6.7699999999999996E-2</v>
      </c>
      <c r="G103">
        <v>8.2906250000000001E-2</v>
      </c>
      <c r="H103">
        <v>7.6962500000000003E-2</v>
      </c>
      <c r="I103">
        <v>6.9643750000000004E-2</v>
      </c>
      <c r="J103">
        <v>5.8131250000000002E-2</v>
      </c>
      <c r="K103" s="1">
        <f t="shared" si="36"/>
        <v>7.106875E-2</v>
      </c>
      <c r="L103" s="1">
        <f t="shared" si="35"/>
        <v>8.4335129468685582E-3</v>
      </c>
      <c r="N103">
        <f t="shared" si="37"/>
        <v>0.35534374999999996</v>
      </c>
      <c r="O103">
        <f t="shared" si="28"/>
        <v>-0.64465625000000004</v>
      </c>
    </row>
    <row r="104" spans="6:16" x14ac:dyDescent="0.2">
      <c r="F104">
        <v>0.18237500000000001</v>
      </c>
      <c r="G104">
        <v>7.3262499999999994E-2</v>
      </c>
      <c r="H104">
        <v>8.95875E-2</v>
      </c>
      <c r="I104">
        <v>9.4562499999999994E-2</v>
      </c>
      <c r="J104">
        <v>6.2193749999999999E-2</v>
      </c>
      <c r="K104" s="1">
        <f t="shared" si="36"/>
        <v>0.10039625000000001</v>
      </c>
      <c r="L104" s="1">
        <f t="shared" si="35"/>
        <v>4.2584148606024733E-2</v>
      </c>
      <c r="N104">
        <f t="shared" si="37"/>
        <v>0.50198125000000005</v>
      </c>
      <c r="O104">
        <f t="shared" si="28"/>
        <v>-0.49801874999999995</v>
      </c>
    </row>
    <row r="105" spans="6:16" x14ac:dyDescent="0.2">
      <c r="F105">
        <v>6.3412499999999997E-2</v>
      </c>
      <c r="G105">
        <v>7.8356250000000002E-2</v>
      </c>
      <c r="H105">
        <v>0.10434375</v>
      </c>
      <c r="I105">
        <v>7.63625E-2</v>
      </c>
      <c r="J105">
        <v>7.7268749999999997E-2</v>
      </c>
      <c r="K105" s="1">
        <f t="shared" si="36"/>
        <v>7.9948749999999999E-2</v>
      </c>
      <c r="L105" s="1">
        <f t="shared" si="35"/>
        <v>1.3350230218052398E-2</v>
      </c>
      <c r="N105">
        <f t="shared" si="37"/>
        <v>0.39974374999999995</v>
      </c>
      <c r="O105">
        <f t="shared" si="28"/>
        <v>-0.60025625000000005</v>
      </c>
    </row>
    <row r="106" spans="6:16" x14ac:dyDescent="0.2">
      <c r="F106">
        <v>0.10248125</v>
      </c>
      <c r="G106">
        <v>0.18481875</v>
      </c>
      <c r="H106">
        <v>8.2731250000000006E-2</v>
      </c>
      <c r="I106">
        <v>8.3931249999999999E-2</v>
      </c>
      <c r="J106">
        <v>8.9956250000000001E-2</v>
      </c>
      <c r="K106" s="1">
        <f t="shared" si="36"/>
        <v>0.10878375</v>
      </c>
      <c r="L106" s="1">
        <f t="shared" si="35"/>
        <v>3.8657203727119234E-2</v>
      </c>
      <c r="N106">
        <f t="shared" si="37"/>
        <v>0.54391875000000001</v>
      </c>
      <c r="O106">
        <f t="shared" si="28"/>
        <v>-0.45608124999999999</v>
      </c>
    </row>
    <row r="107" spans="6:16" x14ac:dyDescent="0.2">
      <c r="F107">
        <v>0.18531875</v>
      </c>
      <c r="G107">
        <v>9.6481250000000005E-2</v>
      </c>
      <c r="H107">
        <v>9.4225000000000003E-2</v>
      </c>
      <c r="I107">
        <v>0.105375</v>
      </c>
      <c r="J107">
        <v>7.4118749999999997E-2</v>
      </c>
      <c r="K107" s="1">
        <f t="shared" si="36"/>
        <v>0.11110374999999999</v>
      </c>
      <c r="L107" s="1">
        <f t="shared" si="35"/>
        <v>3.8489699230768247E-2</v>
      </c>
      <c r="N107">
        <f t="shared" si="37"/>
        <v>0.55551874999999995</v>
      </c>
      <c r="O107">
        <f t="shared" si="28"/>
        <v>-0.44448125000000005</v>
      </c>
    </row>
    <row r="108" spans="6:16" x14ac:dyDescent="0.2">
      <c r="O108" s="2">
        <f>AVERAGE(O100:O107)</f>
        <v>-0.50447343750000007</v>
      </c>
      <c r="P108">
        <f t="shared" ref="P108:P117" si="38">_xlfn.STDEV.P(O100:O107)</f>
        <v>0.11016044330449508</v>
      </c>
    </row>
    <row r="109" spans="6:16" x14ac:dyDescent="0.2">
      <c r="F109">
        <v>1.5956250000000002E-2</v>
      </c>
      <c r="G109">
        <v>6.8687499999999999E-3</v>
      </c>
      <c r="H109">
        <v>1.6556250000000002E-2</v>
      </c>
      <c r="I109">
        <v>1.2449999999999999E-2</v>
      </c>
      <c r="J109">
        <v>1.299375E-2</v>
      </c>
      <c r="K109" s="1">
        <f t="shared" ref="K109:K116" si="39">AVERAGE(F109:J109)</f>
        <v>1.2965000000000001E-2</v>
      </c>
      <c r="L109" s="1">
        <f t="shared" ref="L109:L116" si="40">_xlfn.STDEV.P(F109:J109)</f>
        <v>3.4431081525273066E-3</v>
      </c>
      <c r="M109" t="s">
        <v>23</v>
      </c>
      <c r="N109">
        <f>K109/0.002</f>
        <v>6.4824999999999999</v>
      </c>
      <c r="O109">
        <f>N109-1</f>
        <v>5.4824999999999999</v>
      </c>
    </row>
    <row r="110" spans="6:16" x14ac:dyDescent="0.2">
      <c r="F110">
        <v>2.1062500000000001E-2</v>
      </c>
      <c r="G110">
        <v>1.5949999999999999E-2</v>
      </c>
      <c r="H110">
        <v>1.328125E-2</v>
      </c>
      <c r="I110">
        <v>1.9981249999999999E-2</v>
      </c>
      <c r="J110">
        <v>8.9562500000000007E-3</v>
      </c>
      <c r="K110" s="1">
        <f t="shared" si="39"/>
        <v>1.5846249999999999E-2</v>
      </c>
      <c r="L110" s="1">
        <f t="shared" si="40"/>
        <v>4.435528787529168E-3</v>
      </c>
      <c r="M110" t="s">
        <v>24</v>
      </c>
      <c r="N110">
        <f t="shared" ref="N110:N116" si="41">K110/0.002</f>
        <v>7.9231249999999998</v>
      </c>
      <c r="O110">
        <f t="shared" ref="O110:O116" si="42">N110-1</f>
        <v>6.9231249999999998</v>
      </c>
    </row>
    <row r="111" spans="6:16" x14ac:dyDescent="0.2">
      <c r="F111">
        <v>8.3999999999999995E-3</v>
      </c>
      <c r="G111">
        <v>1.3081250000000001E-2</v>
      </c>
      <c r="H111">
        <v>1.59375E-2</v>
      </c>
      <c r="I111">
        <v>1.1443750000000001E-2</v>
      </c>
      <c r="J111">
        <v>9.3500000000000007E-3</v>
      </c>
      <c r="K111" s="1">
        <f t="shared" si="39"/>
        <v>1.16425E-2</v>
      </c>
      <c r="L111" s="1">
        <f t="shared" si="40"/>
        <v>2.6953994370037255E-3</v>
      </c>
      <c r="M111" s="1">
        <f>AVERAGE(K109:K116)</f>
        <v>8.0978124999999991E-3</v>
      </c>
      <c r="N111">
        <f t="shared" si="41"/>
        <v>5.82125</v>
      </c>
      <c r="O111">
        <f t="shared" si="42"/>
        <v>4.82125</v>
      </c>
    </row>
    <row r="112" spans="6:16" x14ac:dyDescent="0.2">
      <c r="F112">
        <v>3.9187500000000004E-3</v>
      </c>
      <c r="G112">
        <v>3.7937499999999998E-3</v>
      </c>
      <c r="H112">
        <v>1.070625E-2</v>
      </c>
      <c r="I112">
        <v>4.0499999999999998E-3</v>
      </c>
      <c r="J112">
        <v>1.6137499999999999E-2</v>
      </c>
      <c r="K112" s="1">
        <f t="shared" si="39"/>
        <v>7.7212500000000007E-3</v>
      </c>
      <c r="L112" s="1">
        <f t="shared" si="40"/>
        <v>4.9619719492355035E-3</v>
      </c>
      <c r="N112">
        <f t="shared" si="41"/>
        <v>3.8606250000000002</v>
      </c>
      <c r="O112">
        <f t="shared" si="42"/>
        <v>2.8606250000000002</v>
      </c>
    </row>
    <row r="113" spans="6:22" x14ac:dyDescent="0.2">
      <c r="F113">
        <v>4.0812499999999998E-3</v>
      </c>
      <c r="G113">
        <v>3.9687500000000001E-3</v>
      </c>
      <c r="H113">
        <v>4.1062499999999997E-3</v>
      </c>
      <c r="I113">
        <v>3.9437500000000002E-3</v>
      </c>
      <c r="J113">
        <v>3.9375E-3</v>
      </c>
      <c r="K113" s="1">
        <f t="shared" si="39"/>
        <v>4.0074999999999998E-3</v>
      </c>
      <c r="L113" s="1">
        <f t="shared" si="40"/>
        <v>7.1632743909471832E-5</v>
      </c>
      <c r="N113">
        <f t="shared" si="41"/>
        <v>2.0037499999999997</v>
      </c>
      <c r="O113">
        <f t="shared" si="42"/>
        <v>1.0037499999999997</v>
      </c>
    </row>
    <row r="114" spans="6:22" x14ac:dyDescent="0.2">
      <c r="F114">
        <v>4.1000000000000003E-3</v>
      </c>
      <c r="G114">
        <v>3.9312499999999998E-3</v>
      </c>
      <c r="H114">
        <v>3.9187500000000004E-3</v>
      </c>
      <c r="I114">
        <v>4.1812500000000001E-3</v>
      </c>
      <c r="J114">
        <v>3.9874999999999997E-3</v>
      </c>
      <c r="K114" s="1">
        <f t="shared" si="39"/>
        <v>4.0237499999999995E-3</v>
      </c>
      <c r="L114" s="1">
        <f t="shared" si="40"/>
        <v>1.01504310253309E-4</v>
      </c>
      <c r="N114">
        <f t="shared" si="41"/>
        <v>2.0118749999999999</v>
      </c>
      <c r="O114">
        <f t="shared" si="42"/>
        <v>1.0118749999999999</v>
      </c>
    </row>
    <row r="115" spans="6:22" x14ac:dyDescent="0.2">
      <c r="F115">
        <v>4.05625E-3</v>
      </c>
      <c r="G115">
        <v>4.0312500000000001E-3</v>
      </c>
      <c r="H115">
        <v>5.4999999999999997E-3</v>
      </c>
      <c r="I115">
        <v>3.9375E-3</v>
      </c>
      <c r="J115">
        <v>3.8874999999999999E-3</v>
      </c>
      <c r="K115" s="1">
        <f t="shared" si="39"/>
        <v>4.2824999999999998E-3</v>
      </c>
      <c r="L115" s="1">
        <f t="shared" si="40"/>
        <v>6.1182871377535059E-4</v>
      </c>
      <c r="N115">
        <f t="shared" si="41"/>
        <v>2.1412499999999999</v>
      </c>
      <c r="O115">
        <f t="shared" si="42"/>
        <v>1.1412499999999999</v>
      </c>
    </row>
    <row r="116" spans="6:22" x14ac:dyDescent="0.2">
      <c r="F116">
        <v>3.9437500000000002E-3</v>
      </c>
      <c r="G116">
        <v>5.1062499999999997E-3</v>
      </c>
      <c r="H116">
        <v>3.8437499999999999E-3</v>
      </c>
      <c r="I116">
        <v>4.2437500000000001E-3</v>
      </c>
      <c r="J116">
        <v>4.33125E-3</v>
      </c>
      <c r="K116" s="1">
        <f t="shared" si="39"/>
        <v>4.2937500000000007E-3</v>
      </c>
      <c r="L116" s="1">
        <f t="shared" si="40"/>
        <v>4.4476117186642973E-4</v>
      </c>
      <c r="N116">
        <f t="shared" si="41"/>
        <v>2.1468750000000001</v>
      </c>
      <c r="O116">
        <f t="shared" si="42"/>
        <v>1.1468750000000001</v>
      </c>
    </row>
    <row r="117" spans="6:22" x14ac:dyDescent="0.2">
      <c r="O117" s="2">
        <f>AVERAGE(O109:O116)</f>
        <v>3.0489062499999999</v>
      </c>
      <c r="P117">
        <f t="shared" si="38"/>
        <v>2.2276006516173257</v>
      </c>
    </row>
    <row r="120" spans="6:22" x14ac:dyDescent="0.2">
      <c r="K120" s="8"/>
      <c r="L120"/>
    </row>
    <row r="121" spans="6:22" x14ac:dyDescent="0.2">
      <c r="K121" s="8"/>
      <c r="L121"/>
    </row>
    <row r="122" spans="6:22" x14ac:dyDescent="0.2">
      <c r="K122" s="8"/>
      <c r="L122"/>
    </row>
    <row r="123" spans="6:22" x14ac:dyDescent="0.2">
      <c r="K123" s="8"/>
      <c r="L123"/>
    </row>
    <row r="124" spans="6:22" x14ac:dyDescent="0.2">
      <c r="K124" s="8"/>
      <c r="L124"/>
    </row>
    <row r="125" spans="6:22" x14ac:dyDescent="0.2">
      <c r="K125" s="8"/>
      <c r="L125"/>
    </row>
    <row r="126" spans="6:22" x14ac:dyDescent="0.2">
      <c r="K126" s="8"/>
      <c r="L126"/>
    </row>
    <row r="127" spans="6:22" x14ac:dyDescent="0.2">
      <c r="K127" s="8"/>
      <c r="L127"/>
    </row>
    <row r="128" spans="6:22" x14ac:dyDescent="0.2">
      <c r="K128" s="9"/>
      <c r="V128" s="2"/>
    </row>
    <row r="129" spans="11:22" x14ac:dyDescent="0.2">
      <c r="K129" s="8"/>
      <c r="L129"/>
    </row>
    <row r="130" spans="11:22" x14ac:dyDescent="0.2">
      <c r="K130" s="8"/>
      <c r="L130"/>
    </row>
    <row r="131" spans="11:22" x14ac:dyDescent="0.2">
      <c r="K131" s="8"/>
      <c r="L131"/>
    </row>
    <row r="132" spans="11:22" x14ac:dyDescent="0.2">
      <c r="K132" s="8"/>
      <c r="L132"/>
    </row>
    <row r="133" spans="11:22" x14ac:dyDescent="0.2">
      <c r="K133" s="8"/>
      <c r="L133"/>
    </row>
    <row r="134" spans="11:22" x14ac:dyDescent="0.2">
      <c r="K134" s="8"/>
      <c r="L134"/>
    </row>
    <row r="135" spans="11:22" x14ac:dyDescent="0.2">
      <c r="K135" s="8"/>
      <c r="L135"/>
    </row>
    <row r="136" spans="11:22" x14ac:dyDescent="0.2">
      <c r="K136" s="8"/>
      <c r="L136"/>
    </row>
    <row r="137" spans="11:22" x14ac:dyDescent="0.2">
      <c r="K137" s="9"/>
      <c r="V137" s="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 Xing</dc:creator>
  <cp:lastModifiedBy>Fu Xing</cp:lastModifiedBy>
  <dcterms:created xsi:type="dcterms:W3CDTF">2019-01-06T10:17:10Z</dcterms:created>
  <dcterms:modified xsi:type="dcterms:W3CDTF">2019-01-08T15:14:25Z</dcterms:modified>
</cp:coreProperties>
</file>