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数模录课\第6讲 灰色关联分析\"/>
    </mc:Choice>
  </mc:AlternateContent>
  <xr:revisionPtr revIDLastSave="0" documentId="13_ncr:1_{79F4A617-E8B6-458D-A770-02A46ED7E3CB}" xr6:coauthVersionLast="47" xr6:coauthVersionMax="47" xr10:uidLastSave="{00000000-0000-0000-0000-000000000000}"/>
  <bookViews>
    <workbookView xWindow="-108" yWindow="-108" windowWidth="23256" windowHeight="12576" xr2:uid="{75EC4F1E-DFE0-444E-AD62-9450F0052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" i="1" l="1"/>
  <c r="B37" i="1"/>
  <c r="B26" i="1"/>
  <c r="B19" i="1"/>
  <c r="B12" i="1"/>
  <c r="B8" i="1"/>
  <c r="B16" i="1" s="1"/>
  <c r="B23" i="1" s="1"/>
  <c r="B30" i="1" s="1"/>
  <c r="D12" i="1"/>
  <c r="C14" i="1"/>
  <c r="C12" i="1"/>
  <c r="E12" i="1"/>
  <c r="E13" i="1"/>
  <c r="E14" i="1"/>
  <c r="E15" i="1"/>
  <c r="E16" i="1"/>
  <c r="E17" i="1"/>
  <c r="D13" i="1"/>
  <c r="D14" i="1"/>
  <c r="D15" i="1"/>
  <c r="D16" i="1"/>
  <c r="D17" i="1"/>
  <c r="C13" i="1"/>
  <c r="C15" i="1"/>
  <c r="C16" i="1"/>
  <c r="C17" i="1"/>
  <c r="C8" i="1"/>
  <c r="D8" i="1"/>
  <c r="E8" i="1"/>
  <c r="B13" i="1" l="1"/>
  <c r="C20" i="1"/>
  <c r="C27" i="1" s="1"/>
  <c r="D20" i="1"/>
  <c r="D27" i="1" s="1"/>
  <c r="C19" i="1"/>
  <c r="C26" i="1" s="1"/>
  <c r="B14" i="1"/>
  <c r="D21" i="1" s="1"/>
  <c r="D28" i="1" s="1"/>
  <c r="C23" i="1"/>
  <c r="C30" i="1" s="1"/>
  <c r="B15" i="1"/>
  <c r="B17" i="1"/>
  <c r="B24" i="1" s="1"/>
  <c r="B31" i="1" s="1"/>
  <c r="D23" i="1"/>
  <c r="D30" i="1" s="1"/>
  <c r="C21" i="1"/>
  <c r="C28" i="1" s="1"/>
  <c r="B21" i="1"/>
  <c r="B28" i="1" s="1"/>
  <c r="B20" i="1"/>
  <c r="B27" i="1" s="1"/>
  <c r="D19" i="1" l="1"/>
  <c r="D26" i="1" s="1"/>
  <c r="D22" i="1"/>
  <c r="D29" i="1" s="1"/>
  <c r="C22" i="1"/>
  <c r="C29" i="1" s="1"/>
  <c r="B33" i="1" s="1"/>
  <c r="B22" i="1"/>
  <c r="B29" i="1" s="1"/>
  <c r="D24" i="1"/>
  <c r="D31" i="1" s="1"/>
  <c r="C24" i="1"/>
  <c r="C31" i="1" s="1"/>
  <c r="C33" i="1"/>
  <c r="D40" i="1" l="1"/>
  <c r="C39" i="1"/>
  <c r="C36" i="1"/>
  <c r="D38" i="1"/>
  <c r="C37" i="1"/>
  <c r="C41" i="1"/>
  <c r="B39" i="1"/>
  <c r="D39" i="1"/>
  <c r="B41" i="1"/>
  <c r="B40" i="1"/>
  <c r="D37" i="1"/>
  <c r="D41" i="1"/>
  <c r="C40" i="1"/>
  <c r="B38" i="1"/>
  <c r="D36" i="1"/>
  <c r="C38" i="1"/>
  <c r="B42" i="1" l="1"/>
  <c r="D42" i="1"/>
  <c r="C42" i="1"/>
</calcChain>
</file>

<file path=xl/sharedStrings.xml><?xml version="1.0" encoding="utf-8"?>
<sst xmlns="http://schemas.openxmlformats.org/spreadsheetml/2006/main" count="14" uniqueCount="9">
  <si>
    <t>结婚对数</t>
  </si>
  <si>
    <t>房价</t>
  </si>
  <si>
    <t>人均收入</t>
  </si>
  <si>
    <t>女性失业数</t>
  </si>
  <si>
    <t>平均值</t>
    <phoneticPr fontId="1" type="noConversion"/>
  </si>
  <si>
    <t>xi-xk</t>
    <phoneticPr fontId="1" type="noConversion"/>
  </si>
  <si>
    <t>|xi-xk|</t>
    <phoneticPr fontId="1" type="noConversion"/>
  </si>
  <si>
    <t>b a</t>
    <phoneticPr fontId="1" type="noConversion"/>
  </si>
  <si>
    <t>gamma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</si>
</sst>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0.000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Arial"/>
      <family val="2"/>
    </font>
    <font>
      <sz val="11"/>
      <color rgb="FF00000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E9EBF5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176" fontId="3" fillId="2" borderId="1" xfId="0" applyNumberFormat="1" applyFont="1" applyFill="1" applyBorder="1" applyAlignment="1">
      <alignment horizontal="center" vertical="center" wrapText="1" readingOrder="1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结婚对数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Sheet1!$A$2:$A$7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cat>
          <c:val>
            <c:numRef>
              <c:f>Sheet1!$B$2:$B$7</c:f>
              <c:numCache>
                <c:formatCode>General</c:formatCode>
                <c:ptCount val="6"/>
                <c:pt idx="0">
                  <c:v>3806</c:v>
                </c:pt>
                <c:pt idx="1">
                  <c:v>3356</c:v>
                </c:pt>
                <c:pt idx="2">
                  <c:v>2750</c:v>
                </c:pt>
                <c:pt idx="3">
                  <c:v>2335</c:v>
                </c:pt>
                <c:pt idx="4">
                  <c:v>2061</c:v>
                </c:pt>
                <c:pt idx="5">
                  <c:v>1988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88-4F2D-903A-76BBEEB7AB3D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房价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Sheet1!$A$2:$A$7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cat>
          <c:val>
            <c:numRef>
              <c:f>Sheet1!$C$2:$C$7</c:f>
              <c:numCache>
                <c:formatCode>General</c:formatCode>
                <c:ptCount val="6"/>
                <c:pt idx="0">
                  <c:v>398</c:v>
                </c:pt>
                <c:pt idx="1">
                  <c:v>455</c:v>
                </c:pt>
                <c:pt idx="2">
                  <c:v>482</c:v>
                </c:pt>
                <c:pt idx="3">
                  <c:v>422</c:v>
                </c:pt>
                <c:pt idx="4">
                  <c:v>561</c:v>
                </c:pt>
                <c:pt idx="5">
                  <c:v>511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88-4F2D-903A-76BBEEB7AB3D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人均收入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Sheet1!$A$2:$A$7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cat>
          <c:val>
            <c:numRef>
              <c:f>Sheet1!$D$2:$D$7</c:f>
              <c:numCache>
                <c:formatCode>General</c:formatCode>
                <c:ptCount val="6"/>
                <c:pt idx="0">
                  <c:v>850</c:v>
                </c:pt>
                <c:pt idx="1">
                  <c:v>846</c:v>
                </c:pt>
                <c:pt idx="2">
                  <c:v>960</c:v>
                </c:pt>
                <c:pt idx="3">
                  <c:v>900</c:v>
                </c:pt>
                <c:pt idx="4">
                  <c:v>1024</c:v>
                </c:pt>
                <c:pt idx="5">
                  <c:v>1100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88-4F2D-903A-76BBEEB7AB3D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女性失业数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Sheet1!$A$2:$A$7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cat>
          <c:val>
            <c:numRef>
              <c:f>Sheet1!$E$2:$E$7</c:f>
              <c:numCache>
                <c:formatCode>General</c:formatCode>
                <c:ptCount val="6"/>
                <c:pt idx="0">
                  <c:v>1352</c:v>
                </c:pt>
                <c:pt idx="1">
                  <c:v>1268</c:v>
                </c:pt>
                <c:pt idx="2">
                  <c:v>1010</c:v>
                </c:pt>
                <c:pt idx="3">
                  <c:v>953</c:v>
                </c:pt>
                <c:pt idx="4">
                  <c:v>808</c:v>
                </c:pt>
                <c:pt idx="5">
                  <c:v>763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F88-4F2D-903A-76BBEEB7AB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6466904"/>
        <c:axId val="696469200"/>
      </c:lineChart>
      <c:catAx>
        <c:axId val="696466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6469200"/>
        <c:crosses val="autoZero"/>
        <c:auto val="1"/>
        <c:lblAlgn val="ctr"/>
        <c:lblOffset val="100"/>
        <c:noMultiLvlLbl val="0"/>
      </c:catAx>
      <c:valAx>
        <c:axId val="69646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6466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267286</xdr:colOff>
      <xdr:row>2</xdr:row>
      <xdr:rowOff>60081</xdr:rowOff>
    </xdr:from>
    <xdr:to>
      <xdr:col>17</xdr:col>
      <xdr:colOff>572086</xdr:colOff>
      <xdr:row>17</xdr:row>
      <xdr:rowOff>136281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1AD9F2C0-6DB2-1F8B-AEBE-50A477B74A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DF32C-9271-468F-946B-7A1135223588}">
  <dimension ref="A1:E42"/>
  <sheetViews>
    <sheetView tabSelected="1" topLeftCell="A25" zoomScale="130" zoomScaleNormal="130" workbookViewId="0">
      <selection activeCell="B37" sqref="B37"/>
    </sheetView>
  </sheetViews>
  <sheetFormatPr defaultRowHeight="13.8" x14ac:dyDescent="0.25"/>
  <cols>
    <col min="2" max="3" width="20.77734375" bestFit="1" customWidth="1"/>
    <col min="4" max="4" width="22" bestFit="1" customWidth="1"/>
    <col min="5" max="5" width="13.109375" bestFit="1" customWidth="1"/>
  </cols>
  <sheetData>
    <row r="1" spans="1:5" ht="14.4" thickBot="1" x14ac:dyDescent="0.3">
      <c r="A1" s="1"/>
      <c r="B1" s="1" t="s">
        <v>0</v>
      </c>
      <c r="C1" s="1" t="s">
        <v>1</v>
      </c>
      <c r="D1" s="1" t="s">
        <v>2</v>
      </c>
      <c r="E1" s="2" t="s">
        <v>3</v>
      </c>
    </row>
    <row r="2" spans="1:5" ht="14.4" thickBot="1" x14ac:dyDescent="0.3">
      <c r="A2" s="2">
        <v>2017</v>
      </c>
      <c r="B2" s="2">
        <v>3806</v>
      </c>
      <c r="C2" s="2">
        <v>398</v>
      </c>
      <c r="D2" s="2">
        <v>850</v>
      </c>
      <c r="E2" s="2">
        <v>1352</v>
      </c>
    </row>
    <row r="3" spans="1:5" ht="14.4" thickBot="1" x14ac:dyDescent="0.3">
      <c r="A3" s="2">
        <v>2018</v>
      </c>
      <c r="B3" s="2">
        <v>3356</v>
      </c>
      <c r="C3" s="2">
        <v>455</v>
      </c>
      <c r="D3" s="2">
        <v>846</v>
      </c>
      <c r="E3" s="2">
        <v>1268</v>
      </c>
    </row>
    <row r="4" spans="1:5" ht="14.4" thickBot="1" x14ac:dyDescent="0.3">
      <c r="A4" s="2">
        <v>2019</v>
      </c>
      <c r="B4" s="2">
        <v>2750</v>
      </c>
      <c r="C4" s="2">
        <v>482</v>
      </c>
      <c r="D4" s="2">
        <v>960</v>
      </c>
      <c r="E4" s="2">
        <v>1010</v>
      </c>
    </row>
    <row r="5" spans="1:5" ht="14.4" thickBot="1" x14ac:dyDescent="0.3">
      <c r="A5" s="2">
        <v>2020</v>
      </c>
      <c r="B5" s="2">
        <v>2335</v>
      </c>
      <c r="C5" s="2">
        <v>422</v>
      </c>
      <c r="D5" s="2">
        <v>900</v>
      </c>
      <c r="E5" s="2">
        <v>953</v>
      </c>
    </row>
    <row r="6" spans="1:5" ht="14.4" thickBot="1" x14ac:dyDescent="0.3">
      <c r="A6" s="2">
        <v>2021</v>
      </c>
      <c r="B6" s="2">
        <v>2061</v>
      </c>
      <c r="C6" s="2">
        <v>561</v>
      </c>
      <c r="D6" s="2">
        <v>1024</v>
      </c>
      <c r="E6" s="2">
        <v>808</v>
      </c>
    </row>
    <row r="7" spans="1:5" ht="14.4" thickBot="1" x14ac:dyDescent="0.3">
      <c r="A7" s="2">
        <v>2022</v>
      </c>
      <c r="B7" s="2">
        <v>1988</v>
      </c>
      <c r="C7" s="2">
        <v>511</v>
      </c>
      <c r="D7" s="2">
        <v>1100</v>
      </c>
      <c r="E7" s="2">
        <v>763</v>
      </c>
    </row>
    <row r="8" spans="1:5" x14ac:dyDescent="0.25">
      <c r="A8" t="s">
        <v>4</v>
      </c>
      <c r="B8">
        <f>AVERAGE(B2:B7)</f>
        <v>2716</v>
      </c>
      <c r="C8">
        <f>AVERAGE(C2:C7)</f>
        <v>471.5</v>
      </c>
      <c r="D8">
        <f t="shared" ref="D8:E8" si="0">AVERAGE(D2:D7)</f>
        <v>946.66666666666663</v>
      </c>
      <c r="E8">
        <f t="shared" si="0"/>
        <v>1025.6666666666667</v>
      </c>
    </row>
    <row r="10" spans="1:5" ht="14.4" thickBot="1" x14ac:dyDescent="0.3"/>
    <row r="11" spans="1:5" ht="14.4" thickBot="1" x14ac:dyDescent="0.3">
      <c r="A11" s="1"/>
      <c r="B11" s="1" t="s">
        <v>0</v>
      </c>
      <c r="C11" s="1" t="s">
        <v>1</v>
      </c>
      <c r="D11" s="1" t="s">
        <v>2</v>
      </c>
      <c r="E11" s="2" t="s">
        <v>3</v>
      </c>
    </row>
    <row r="12" spans="1:5" ht="14.4" thickBot="1" x14ac:dyDescent="0.3">
      <c r="A12" s="2">
        <v>2017</v>
      </c>
      <c r="B12" s="3">
        <f>B2/$B$8</f>
        <v>1.4013254786450662</v>
      </c>
      <c r="C12" s="3">
        <f>C2/$C$8</f>
        <v>0.84411452810180276</v>
      </c>
      <c r="D12" s="3">
        <f>D2/$D$8</f>
        <v>0.897887323943662</v>
      </c>
      <c r="E12" s="3">
        <f>E2/$E$8</f>
        <v>1.3181670458238544</v>
      </c>
    </row>
    <row r="13" spans="1:5" ht="14.4" thickBot="1" x14ac:dyDescent="0.3">
      <c r="A13" s="2">
        <v>2018</v>
      </c>
      <c r="B13" s="3">
        <f>B3/$B$8</f>
        <v>1.2356406480117821</v>
      </c>
      <c r="C13" s="3">
        <f t="shared" ref="C13:C17" si="1">C3/$C$8</f>
        <v>0.96500530222693526</v>
      </c>
      <c r="D13" s="3">
        <f t="shared" ref="D13:D17" si="2">D3/$D$8</f>
        <v>0.89366197183098595</v>
      </c>
      <c r="E13" s="3">
        <f t="shared" ref="E13:E17" si="3">E3/$E$8</f>
        <v>1.2362690932726681</v>
      </c>
    </row>
    <row r="14" spans="1:5" ht="14.4" thickBot="1" x14ac:dyDescent="0.3">
      <c r="A14" s="2">
        <v>2019</v>
      </c>
      <c r="B14" s="3">
        <f t="shared" ref="B14:B17" si="4">B4/$B$8</f>
        <v>1.0125184094256259</v>
      </c>
      <c r="C14" s="3">
        <f>C4/$C$8</f>
        <v>1.0222693531283138</v>
      </c>
      <c r="D14" s="3">
        <f t="shared" si="2"/>
        <v>1.0140845070422535</v>
      </c>
      <c r="E14" s="3">
        <f t="shared" si="3"/>
        <v>0.98472538186545333</v>
      </c>
    </row>
    <row r="15" spans="1:5" ht="14.4" thickBot="1" x14ac:dyDescent="0.3">
      <c r="A15" s="2">
        <v>2020</v>
      </c>
      <c r="B15" s="3">
        <f t="shared" si="4"/>
        <v>0.85972017673048606</v>
      </c>
      <c r="C15" s="3">
        <f t="shared" si="1"/>
        <v>0.89501590668080588</v>
      </c>
      <c r="D15" s="3">
        <f t="shared" si="2"/>
        <v>0.95070422535211274</v>
      </c>
      <c r="E15" s="3">
        <f t="shared" si="3"/>
        <v>0.92915177120571979</v>
      </c>
    </row>
    <row r="16" spans="1:5" ht="14.4" thickBot="1" x14ac:dyDescent="0.3">
      <c r="A16" s="2">
        <v>2021</v>
      </c>
      <c r="B16" s="3">
        <f t="shared" si="4"/>
        <v>0.75883652430044179</v>
      </c>
      <c r="C16" s="3">
        <f t="shared" si="1"/>
        <v>1.1898197242841995</v>
      </c>
      <c r="D16" s="3">
        <f t="shared" si="2"/>
        <v>1.0816901408450705</v>
      </c>
      <c r="E16" s="3">
        <f t="shared" si="3"/>
        <v>0.78778030549236266</v>
      </c>
    </row>
    <row r="17" spans="1:5" ht="14.4" thickBot="1" x14ac:dyDescent="0.3">
      <c r="A17" s="2">
        <v>2022</v>
      </c>
      <c r="B17" s="3">
        <f t="shared" si="4"/>
        <v>0.73195876288659789</v>
      </c>
      <c r="C17" s="3">
        <f t="shared" si="1"/>
        <v>1.0837751855779427</v>
      </c>
      <c r="D17" s="3">
        <f t="shared" si="2"/>
        <v>1.1619718309859155</v>
      </c>
      <c r="E17" s="3">
        <f t="shared" si="3"/>
        <v>0.74390640233994143</v>
      </c>
    </row>
    <row r="19" spans="1:5" x14ac:dyDescent="0.25">
      <c r="A19" t="s">
        <v>5</v>
      </c>
      <c r="B19" s="4">
        <f>$B12-C12</f>
        <v>0.55721095054326342</v>
      </c>
      <c r="C19" s="4">
        <f>$B12-D12</f>
        <v>0.50343815470140418</v>
      </c>
      <c r="D19" s="4">
        <f>$B12-E12</f>
        <v>8.3158432821211825E-2</v>
      </c>
    </row>
    <row r="20" spans="1:5" x14ac:dyDescent="0.25">
      <c r="B20" s="4">
        <f>$B13-C13</f>
        <v>0.27063534578484683</v>
      </c>
      <c r="C20" s="4">
        <f t="shared" ref="C20:D24" si="5">$B13-D13</f>
        <v>0.34197867618079614</v>
      </c>
      <c r="D20" s="4">
        <f t="shared" si="5"/>
        <v>-6.2844526088601249E-4</v>
      </c>
    </row>
    <row r="21" spans="1:5" x14ac:dyDescent="0.25">
      <c r="B21" s="4">
        <f>$B14-C14</f>
        <v>-9.7509437026879198E-3</v>
      </c>
      <c r="C21" s="4">
        <f t="shared" si="5"/>
        <v>-1.5660976166276264E-3</v>
      </c>
      <c r="D21" s="4">
        <f t="shared" si="5"/>
        <v>2.7793027560172545E-2</v>
      </c>
    </row>
    <row r="22" spans="1:5" x14ac:dyDescent="0.25">
      <c r="B22" s="4">
        <f>$B15-C15</f>
        <v>-3.5295729950319821E-2</v>
      </c>
      <c r="C22" s="4">
        <f>$B15-D15</f>
        <v>-9.0984048621626679E-2</v>
      </c>
      <c r="D22" s="4">
        <f t="shared" ref="D22:D24" si="6">$B15-E15</f>
        <v>-6.9431594475233727E-2</v>
      </c>
    </row>
    <row r="23" spans="1:5" x14ac:dyDescent="0.25">
      <c r="B23" s="4">
        <f>$B16-C16</f>
        <v>-0.43098319998375767</v>
      </c>
      <c r="C23" s="4">
        <f t="shared" si="5"/>
        <v>-0.32285361654462874</v>
      </c>
      <c r="D23" s="4">
        <f>$B16-E16</f>
        <v>-2.894378119192087E-2</v>
      </c>
    </row>
    <row r="24" spans="1:5" x14ac:dyDescent="0.25">
      <c r="B24" s="4">
        <f>$B17-C17</f>
        <v>-0.35181642269134483</v>
      </c>
      <c r="C24" s="4">
        <f t="shared" si="5"/>
        <v>-0.43001306809931761</v>
      </c>
      <c r="D24" s="4">
        <f t="shared" si="6"/>
        <v>-1.1947639453343539E-2</v>
      </c>
    </row>
    <row r="26" spans="1:5" x14ac:dyDescent="0.25">
      <c r="A26" t="s">
        <v>6</v>
      </c>
      <c r="B26" s="4">
        <f>ABS(B19)</f>
        <v>0.55721095054326342</v>
      </c>
      <c r="C26" s="4">
        <f t="shared" ref="C26:D26" si="7">ABS(C19)</f>
        <v>0.50343815470140418</v>
      </c>
      <c r="D26" s="4">
        <f t="shared" si="7"/>
        <v>8.3158432821211825E-2</v>
      </c>
    </row>
    <row r="27" spans="1:5" x14ac:dyDescent="0.25">
      <c r="B27" s="4">
        <f t="shared" ref="B27:D31" si="8">ABS(B20)</f>
        <v>0.27063534578484683</v>
      </c>
      <c r="C27" s="4">
        <f t="shared" si="8"/>
        <v>0.34197867618079614</v>
      </c>
      <c r="D27" s="4">
        <f t="shared" si="8"/>
        <v>6.2844526088601249E-4</v>
      </c>
    </row>
    <row r="28" spans="1:5" x14ac:dyDescent="0.25">
      <c r="B28" s="4">
        <f t="shared" si="8"/>
        <v>9.7509437026879198E-3</v>
      </c>
      <c r="C28" s="4">
        <f t="shared" si="8"/>
        <v>1.5660976166276264E-3</v>
      </c>
      <c r="D28" s="4">
        <f t="shared" si="8"/>
        <v>2.7793027560172545E-2</v>
      </c>
    </row>
    <row r="29" spans="1:5" x14ac:dyDescent="0.25">
      <c r="B29" s="4">
        <f t="shared" si="8"/>
        <v>3.5295729950319821E-2</v>
      </c>
      <c r="C29" s="4">
        <f t="shared" si="8"/>
        <v>9.0984048621626679E-2</v>
      </c>
      <c r="D29" s="4">
        <f t="shared" si="8"/>
        <v>6.9431594475233727E-2</v>
      </c>
    </row>
    <row r="30" spans="1:5" x14ac:dyDescent="0.25">
      <c r="B30" s="4">
        <f t="shared" si="8"/>
        <v>0.43098319998375767</v>
      </c>
      <c r="C30" s="4">
        <f t="shared" si="8"/>
        <v>0.32285361654462874</v>
      </c>
      <c r="D30" s="4">
        <f t="shared" si="8"/>
        <v>2.894378119192087E-2</v>
      </c>
    </row>
    <row r="31" spans="1:5" x14ac:dyDescent="0.25">
      <c r="B31" s="4">
        <f t="shared" si="8"/>
        <v>0.35181642269134483</v>
      </c>
      <c r="C31" s="4">
        <f t="shared" si="8"/>
        <v>0.43001306809931761</v>
      </c>
      <c r="D31" s="4">
        <f t="shared" si="8"/>
        <v>1.1947639453343539E-2</v>
      </c>
    </row>
    <row r="33" spans="1:4" x14ac:dyDescent="0.25">
      <c r="A33" t="s">
        <v>7</v>
      </c>
      <c r="B33" s="4">
        <f>MAX(B26:D31)</f>
        <v>0.55721095054326342</v>
      </c>
      <c r="C33" s="4">
        <f>MIN(B26:D31)</f>
        <v>6.2844526088601249E-4</v>
      </c>
    </row>
    <row r="36" spans="1:4" x14ac:dyDescent="0.25">
      <c r="A36" t="s">
        <v>8</v>
      </c>
      <c r="B36" s="5">
        <f>($C$33+0.5*$B$33)/(B26+0.5*$B$33)</f>
        <v>0.33408522721992845</v>
      </c>
      <c r="C36" s="5">
        <f>($C$33+0.5*$B$33)/(C26+0.5*$B$33)</f>
        <v>0.35705670352707231</v>
      </c>
      <c r="D36" s="5">
        <f t="shared" ref="D36" si="9">($C$33+0.5*$B$33)/(D26+0.5*$B$33)</f>
        <v>0.77186782397556031</v>
      </c>
    </row>
    <row r="37" spans="1:4" x14ac:dyDescent="0.25">
      <c r="B37" s="5">
        <f>($C$33+0.5*$B$33)/(B27+0.5*$B$33)</f>
        <v>0.50839979445701844</v>
      </c>
      <c r="C37" s="5">
        <f t="shared" ref="B37:D40" si="10">($C$33+0.5*$B$33)/(C27+0.5*$B$33)</f>
        <v>0.44995335423728261</v>
      </c>
      <c r="D37" s="5">
        <f t="shared" si="10"/>
        <v>1</v>
      </c>
    </row>
    <row r="38" spans="1:4" x14ac:dyDescent="0.25">
      <c r="B38" s="5">
        <f t="shared" si="10"/>
        <v>0.96836381005753047</v>
      </c>
      <c r="C38" s="5">
        <f t="shared" si="10"/>
        <v>0.99665329231629229</v>
      </c>
      <c r="D38" s="5">
        <f t="shared" si="10"/>
        <v>0.91134231385523978</v>
      </c>
    </row>
    <row r="39" spans="1:4" x14ac:dyDescent="0.25">
      <c r="B39" s="5">
        <f t="shared" si="10"/>
        <v>0.88955988663719388</v>
      </c>
      <c r="C39" s="5">
        <f t="shared" si="10"/>
        <v>0.7555244466646831</v>
      </c>
      <c r="D39" s="5">
        <f t="shared" si="10"/>
        <v>0.80231085940244906</v>
      </c>
    </row>
    <row r="40" spans="1:4" x14ac:dyDescent="0.25">
      <c r="B40" s="5">
        <f t="shared" si="10"/>
        <v>0.39351518741758124</v>
      </c>
      <c r="C40" s="5">
        <f t="shared" si="10"/>
        <v>0.46426086883032902</v>
      </c>
      <c r="D40" s="5">
        <f t="shared" si="10"/>
        <v>0.90793235445721043</v>
      </c>
    </row>
    <row r="41" spans="1:4" x14ac:dyDescent="0.25">
      <c r="B41" s="5">
        <f>($C$33+0.5*$B$33)/(B31+0.5*$B$33)</f>
        <v>0.44293182301373135</v>
      </c>
      <c r="C41" s="5">
        <f t="shared" ref="C41:D41" si="11">($C$33+0.5*$B$33)/(C31+0.5*$B$33)</f>
        <v>0.39405392808969109</v>
      </c>
      <c r="D41" s="5">
        <f t="shared" si="11"/>
        <v>0.96104259903332379</v>
      </c>
    </row>
    <row r="42" spans="1:4" x14ac:dyDescent="0.25">
      <c r="A42" t="s">
        <v>4</v>
      </c>
      <c r="B42" s="5">
        <f>AVERAGE(B36:B41)</f>
        <v>0.58947595480049719</v>
      </c>
      <c r="C42" s="5">
        <f t="shared" ref="C42" si="12">AVERAGE(C36:C41)</f>
        <v>0.56958376561089175</v>
      </c>
      <c r="D42" s="5">
        <f>AVERAGE(D36:D41)</f>
        <v>0.89241599178729702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</dc:creator>
  <cp:lastModifiedBy>top</cp:lastModifiedBy>
  <dcterms:created xsi:type="dcterms:W3CDTF">2022-08-25T13:17:02Z</dcterms:created>
  <dcterms:modified xsi:type="dcterms:W3CDTF">2023-01-09T12:00:03Z</dcterms:modified>
</cp:coreProperties>
</file>