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ilo\Documents\IELET2112\Prosjekt 1\"/>
    </mc:Choice>
  </mc:AlternateContent>
  <xr:revisionPtr revIDLastSave="0" documentId="8_{EBFDBB15-0732-445B-BE47-F2791EC7F6F6}" xr6:coauthVersionLast="46" xr6:coauthVersionMax="46" xr10:uidLastSave="{00000000-0000-0000-0000-000000000000}"/>
  <bookViews>
    <workbookView xWindow="-120" yWindow="-120" windowWidth="29040" windowHeight="15840" xr2:uid="{B58145D1-2B14-4F40-B637-A01B830410BC}"/>
  </bookViews>
  <sheets>
    <sheet name="Cup" sheetId="1" r:id="rId1"/>
    <sheet name="BoilLAverage" sheetId="3" r:id="rId2"/>
    <sheet name="BoilHAver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F19" i="1"/>
  <c r="B32" i="3"/>
  <c r="B34" i="1"/>
  <c r="B31" i="3"/>
  <c r="B32" i="2"/>
  <c r="B31" i="2"/>
  <c r="B21" i="2"/>
  <c r="B26" i="2" s="1"/>
  <c r="B7" i="2"/>
  <c r="B12" i="2" s="1"/>
  <c r="B25" i="3"/>
  <c r="B21" i="3"/>
  <c r="B24" i="3" s="1"/>
  <c r="B7" i="3"/>
  <c r="B11" i="3" s="1"/>
  <c r="E30" i="1"/>
  <c r="F30" i="1"/>
  <c r="C31" i="1"/>
  <c r="E32" i="1"/>
  <c r="F32" i="1"/>
  <c r="G25" i="1"/>
  <c r="G28" i="1"/>
  <c r="G27" i="1"/>
  <c r="E33" i="1"/>
  <c r="F33" i="1"/>
  <c r="C29" i="1"/>
  <c r="C30" i="1" s="1"/>
  <c r="D29" i="1"/>
  <c r="D31" i="1" s="1"/>
  <c r="E29" i="1"/>
  <c r="E31" i="1" s="1"/>
  <c r="F29" i="1"/>
  <c r="F31" i="1" s="1"/>
  <c r="E34" i="1"/>
  <c r="F34" i="1"/>
  <c r="B29" i="1"/>
  <c r="B33" i="1" s="1"/>
  <c r="C10" i="1"/>
  <c r="E10" i="1"/>
  <c r="D11" i="1"/>
  <c r="E11" i="1"/>
  <c r="F11" i="1"/>
  <c r="C12" i="1"/>
  <c r="E12" i="1"/>
  <c r="B10" i="1"/>
  <c r="C9" i="1"/>
  <c r="D9" i="1"/>
  <c r="E9" i="1"/>
  <c r="F9" i="1"/>
  <c r="E8" i="1"/>
  <c r="F8" i="1"/>
  <c r="B8" i="1"/>
  <c r="G5" i="1"/>
  <c r="C7" i="1"/>
  <c r="C8" i="1" s="1"/>
  <c r="D7" i="1"/>
  <c r="D10" i="1" s="1"/>
  <c r="E7" i="1"/>
  <c r="F7" i="1"/>
  <c r="B7" i="1"/>
  <c r="B9" i="1" s="1"/>
  <c r="G3" i="1"/>
  <c r="G4" i="1"/>
  <c r="G6" i="1"/>
  <c r="G2" i="1"/>
  <c r="B4" i="1"/>
  <c r="C4" i="1"/>
  <c r="D4" i="1"/>
  <c r="E4" i="1"/>
  <c r="F4" i="1"/>
  <c r="B26" i="3" l="1"/>
  <c r="B23" i="3"/>
  <c r="B22" i="3"/>
  <c r="B22" i="2"/>
  <c r="B23" i="2"/>
  <c r="B8" i="2"/>
  <c r="B24" i="2"/>
  <c r="B9" i="2"/>
  <c r="B25" i="2"/>
  <c r="B10" i="2"/>
  <c r="B11" i="2"/>
  <c r="G7" i="1"/>
  <c r="D8" i="1"/>
  <c r="B12" i="1"/>
  <c r="C11" i="1"/>
  <c r="D34" i="1"/>
  <c r="D33" i="1"/>
  <c r="B32" i="1"/>
  <c r="G32" i="1" s="1"/>
  <c r="D30" i="1"/>
  <c r="B11" i="1"/>
  <c r="C32" i="1"/>
  <c r="F12" i="1"/>
  <c r="F10" i="1"/>
  <c r="G10" i="1" s="1"/>
  <c r="C34" i="1"/>
  <c r="C33" i="1"/>
  <c r="G33" i="1" s="1"/>
  <c r="G34" i="1"/>
  <c r="D32" i="1"/>
  <c r="B30" i="1"/>
  <c r="G30" i="1" s="1"/>
  <c r="B31" i="1"/>
  <c r="G31" i="1" s="1"/>
  <c r="G29" i="1"/>
  <c r="D12" i="1"/>
  <c r="G12" i="1" s="1"/>
  <c r="B9" i="3"/>
  <c r="B10" i="3"/>
  <c r="B12" i="3"/>
  <c r="B8" i="3"/>
  <c r="G9" i="1"/>
  <c r="G8" i="1"/>
  <c r="G11" i="1" l="1"/>
</calcChain>
</file>

<file path=xl/sharedStrings.xml><?xml version="1.0" encoding="utf-8"?>
<sst xmlns="http://schemas.openxmlformats.org/spreadsheetml/2006/main" count="101" uniqueCount="30">
  <si>
    <t>cup1</t>
  </si>
  <si>
    <t>cup2</t>
  </si>
  <si>
    <t>cup3</t>
  </si>
  <si>
    <t>cup4</t>
  </si>
  <si>
    <t>cup5</t>
  </si>
  <si>
    <t>lowTime</t>
  </si>
  <si>
    <t>5tau</t>
  </si>
  <si>
    <t>4tau</t>
  </si>
  <si>
    <t>3tau</t>
  </si>
  <si>
    <t>2tau</t>
  </si>
  <si>
    <t>1tau</t>
  </si>
  <si>
    <t>highTime</t>
  </si>
  <si>
    <t>hundred</t>
  </si>
  <si>
    <t>UP</t>
  </si>
  <si>
    <t>DOWN</t>
  </si>
  <si>
    <t>AVG</t>
  </si>
  <si>
    <t>to100Time</t>
  </si>
  <si>
    <t>lowTemp</t>
  </si>
  <si>
    <t>highTemp</t>
  </si>
  <si>
    <t>5tauTime</t>
  </si>
  <si>
    <t>4tauTime</t>
  </si>
  <si>
    <t>3tauTime</t>
  </si>
  <si>
    <t>2tauTime</t>
  </si>
  <si>
    <t>1tauTime</t>
  </si>
  <si>
    <t>MEDIUM</t>
  </si>
  <si>
    <t>BoilHAvg</t>
  </si>
  <si>
    <t>4TauTime</t>
  </si>
  <si>
    <t>3TauTime</t>
  </si>
  <si>
    <t>2TauTime</t>
  </si>
  <si>
    <t>1TauTime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</si>
</sst>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FC96-9476-455C-877C-0B9FACF1002B}">
  <dimension ref="A1:G44"/>
  <sheetViews>
    <sheetView tabSelected="1" workbookViewId="0">
      <selection activeCell="E16" sqref="E16"/>
    </sheetView>
  </sheetViews>
  <sheetFormatPr baseColWidth="10" defaultColWidth="11.5703125" defaultRowHeight="15" x14ac:dyDescent="0.25"/>
  <sheetData>
    <row r="1" spans="1:7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15</v>
      </c>
    </row>
    <row r="2" spans="1:7" x14ac:dyDescent="0.25">
      <c r="A2" t="s">
        <v>5</v>
      </c>
      <c r="B2">
        <v>5.7</v>
      </c>
      <c r="C2">
        <v>4</v>
      </c>
      <c r="D2">
        <v>7.2</v>
      </c>
      <c r="E2">
        <v>4.5</v>
      </c>
      <c r="F2">
        <v>5.9</v>
      </c>
      <c r="G2">
        <f>AVERAGE(B2:F2)</f>
        <v>5.4599999999999991</v>
      </c>
    </row>
    <row r="3" spans="1:7" x14ac:dyDescent="0.25">
      <c r="A3" t="s">
        <v>11</v>
      </c>
      <c r="B3">
        <v>22.6</v>
      </c>
      <c r="C3">
        <v>22.5</v>
      </c>
      <c r="D3">
        <v>24.6</v>
      </c>
      <c r="E3">
        <v>22.1</v>
      </c>
      <c r="F3">
        <v>29.4</v>
      </c>
      <c r="G3">
        <f t="shared" ref="G3:G5" si="0">AVERAGE(B3:F3)</f>
        <v>24.240000000000002</v>
      </c>
    </row>
    <row r="4" spans="1:7" x14ac:dyDescent="0.25">
      <c r="A4" t="s">
        <v>16</v>
      </c>
      <c r="B4">
        <f t="shared" ref="B4:E4" si="1">(B3-B2)</f>
        <v>16.900000000000002</v>
      </c>
      <c r="C4">
        <f t="shared" si="1"/>
        <v>18.5</v>
      </c>
      <c r="D4">
        <f t="shared" si="1"/>
        <v>17.400000000000002</v>
      </c>
      <c r="E4">
        <f t="shared" si="1"/>
        <v>17.600000000000001</v>
      </c>
      <c r="F4">
        <f>(F3-F2)</f>
        <v>23.5</v>
      </c>
      <c r="G4">
        <f t="shared" si="0"/>
        <v>18.78</v>
      </c>
    </row>
    <row r="5" spans="1:7" x14ac:dyDescent="0.25">
      <c r="A5" t="s">
        <v>17</v>
      </c>
      <c r="B5">
        <v>22</v>
      </c>
      <c r="C5">
        <v>29.9</v>
      </c>
      <c r="D5">
        <v>29.7</v>
      </c>
      <c r="E5">
        <v>29.9</v>
      </c>
      <c r="F5">
        <v>29.4</v>
      </c>
      <c r="G5">
        <f t="shared" si="0"/>
        <v>28.18</v>
      </c>
    </row>
    <row r="6" spans="1:7" x14ac:dyDescent="0.25">
      <c r="A6" t="s">
        <v>18</v>
      </c>
      <c r="B6">
        <v>88.4</v>
      </c>
      <c r="C6">
        <v>92</v>
      </c>
      <c r="D6">
        <v>95.6</v>
      </c>
      <c r="E6">
        <v>93.7</v>
      </c>
      <c r="F6">
        <v>90.2</v>
      </c>
      <c r="G6">
        <f t="shared" ref="G6:G12" si="2">AVERAGE(B6:F6)</f>
        <v>91.97999999999999</v>
      </c>
    </row>
    <row r="7" spans="1:7" x14ac:dyDescent="0.25">
      <c r="A7" t="s">
        <v>12</v>
      </c>
      <c r="B7">
        <f>B6-B5</f>
        <v>66.400000000000006</v>
      </c>
      <c r="C7">
        <f t="shared" ref="C7:F7" si="3">C6-C5</f>
        <v>62.1</v>
      </c>
      <c r="D7">
        <f t="shared" si="3"/>
        <v>65.899999999999991</v>
      </c>
      <c r="E7">
        <f t="shared" si="3"/>
        <v>63.800000000000004</v>
      </c>
      <c r="F7">
        <f t="shared" si="3"/>
        <v>60.800000000000004</v>
      </c>
      <c r="G7">
        <f t="shared" si="2"/>
        <v>63.8</v>
      </c>
    </row>
    <row r="8" spans="1:7" x14ac:dyDescent="0.25">
      <c r="A8" t="s">
        <v>6</v>
      </c>
      <c r="B8">
        <f>0.993*(B7)+B5</f>
        <v>87.935200000000009</v>
      </c>
      <c r="C8">
        <f t="shared" ref="C8:F8" si="4">0.993*(C7)+C5</f>
        <v>91.565300000000008</v>
      </c>
      <c r="D8">
        <f t="shared" si="4"/>
        <v>95.1387</v>
      </c>
      <c r="E8">
        <f t="shared" si="4"/>
        <v>93.253399999999999</v>
      </c>
      <c r="F8">
        <f t="shared" si="4"/>
        <v>89.7744</v>
      </c>
      <c r="G8">
        <f t="shared" si="2"/>
        <v>91.5334</v>
      </c>
    </row>
    <row r="9" spans="1:7" x14ac:dyDescent="0.25">
      <c r="A9" t="s">
        <v>7</v>
      </c>
      <c r="B9">
        <f>0.982*(B7)+B5</f>
        <v>87.204800000000006</v>
      </c>
      <c r="C9">
        <f t="shared" ref="C9:F9" si="5">0.982*(C7)+C5</f>
        <v>90.882199999999997</v>
      </c>
      <c r="D9">
        <f t="shared" si="5"/>
        <v>94.413799999999995</v>
      </c>
      <c r="E9">
        <f t="shared" si="5"/>
        <v>92.551600000000008</v>
      </c>
      <c r="F9">
        <f t="shared" si="5"/>
        <v>89.10560000000001</v>
      </c>
      <c r="G9">
        <f t="shared" si="2"/>
        <v>90.831600000000009</v>
      </c>
    </row>
    <row r="10" spans="1:7" x14ac:dyDescent="0.25">
      <c r="A10" t="s">
        <v>8</v>
      </c>
      <c r="B10">
        <f>0.95*(B7)+B5</f>
        <v>85.080000000000013</v>
      </c>
      <c r="C10">
        <f t="shared" ref="C10:F10" si="6">0.95*(C7)+C5</f>
        <v>88.894999999999996</v>
      </c>
      <c r="D10">
        <f t="shared" si="6"/>
        <v>92.304999999999993</v>
      </c>
      <c r="E10">
        <f t="shared" si="6"/>
        <v>90.509999999999991</v>
      </c>
      <c r="F10">
        <f t="shared" si="6"/>
        <v>87.16</v>
      </c>
      <c r="G10">
        <f t="shared" si="2"/>
        <v>88.79</v>
      </c>
    </row>
    <row r="11" spans="1:7" x14ac:dyDescent="0.25">
      <c r="A11" t="s">
        <v>9</v>
      </c>
      <c r="B11">
        <f>0.865*(B7)+B5</f>
        <v>79.436000000000007</v>
      </c>
      <c r="C11">
        <f t="shared" ref="C11:F11" si="7">0.865*(C7)+C5</f>
        <v>83.616500000000002</v>
      </c>
      <c r="D11">
        <f t="shared" si="7"/>
        <v>86.703499999999991</v>
      </c>
      <c r="E11">
        <f t="shared" si="7"/>
        <v>85.087000000000003</v>
      </c>
      <c r="F11">
        <f t="shared" si="7"/>
        <v>81.992000000000004</v>
      </c>
      <c r="G11">
        <f t="shared" si="2"/>
        <v>83.367000000000004</v>
      </c>
    </row>
    <row r="12" spans="1:7" x14ac:dyDescent="0.25">
      <c r="A12" t="s">
        <v>10</v>
      </c>
      <c r="B12">
        <f>0.632*(B7)+B5</f>
        <v>63.964800000000004</v>
      </c>
      <c r="C12">
        <f t="shared" ref="C12:F12" si="8">0.632*(C7)+C5</f>
        <v>69.147199999999998</v>
      </c>
      <c r="D12">
        <f t="shared" si="8"/>
        <v>71.348799999999997</v>
      </c>
      <c r="E12">
        <f t="shared" si="8"/>
        <v>70.221599999999995</v>
      </c>
      <c r="F12">
        <f t="shared" si="8"/>
        <v>67.825600000000009</v>
      </c>
      <c r="G12">
        <f t="shared" si="2"/>
        <v>68.50160000000001</v>
      </c>
    </row>
    <row r="15" spans="1:7" x14ac:dyDescent="0.25">
      <c r="A15" t="s">
        <v>19</v>
      </c>
    </row>
    <row r="16" spans="1:7" x14ac:dyDescent="0.25">
      <c r="A16" t="s">
        <v>20</v>
      </c>
    </row>
    <row r="17" spans="1:7" x14ac:dyDescent="0.25">
      <c r="A17" t="s">
        <v>21</v>
      </c>
    </row>
    <row r="18" spans="1:7" x14ac:dyDescent="0.25">
      <c r="A18" t="s">
        <v>22</v>
      </c>
    </row>
    <row r="19" spans="1:7" x14ac:dyDescent="0.25">
      <c r="A19" t="s">
        <v>23</v>
      </c>
      <c r="F19">
        <f>9.14-F2</f>
        <v>3.24</v>
      </c>
    </row>
    <row r="23" spans="1:7" x14ac:dyDescent="0.25">
      <c r="A23" s="1" t="s">
        <v>14</v>
      </c>
    </row>
    <row r="24" spans="1:7" x14ac:dyDescent="0.25">
      <c r="A24" t="s">
        <v>5</v>
      </c>
    </row>
    <row r="25" spans="1:7" x14ac:dyDescent="0.25">
      <c r="A25" t="s">
        <v>11</v>
      </c>
      <c r="B25">
        <v>377.3</v>
      </c>
      <c r="C25">
        <v>405.4</v>
      </c>
      <c r="D25">
        <v>536.1</v>
      </c>
      <c r="E25">
        <v>483.2</v>
      </c>
      <c r="F25">
        <v>443.5</v>
      </c>
      <c r="G25">
        <f t="shared" ref="G25" si="9">AVERAGE(B25:F25)</f>
        <v>449.1</v>
      </c>
    </row>
    <row r="26" spans="1:7" x14ac:dyDescent="0.25">
      <c r="A26" t="s">
        <v>16</v>
      </c>
    </row>
    <row r="27" spans="1:7" x14ac:dyDescent="0.25">
      <c r="A27" t="s">
        <v>17</v>
      </c>
      <c r="B27">
        <v>22</v>
      </c>
      <c r="C27">
        <v>22</v>
      </c>
      <c r="D27">
        <v>22</v>
      </c>
      <c r="E27">
        <v>22</v>
      </c>
      <c r="F27">
        <v>22</v>
      </c>
      <c r="G27">
        <f>AVERAGE(B27:F27)</f>
        <v>22</v>
      </c>
    </row>
    <row r="28" spans="1:7" x14ac:dyDescent="0.25">
      <c r="A28" t="s">
        <v>18</v>
      </c>
      <c r="B28">
        <v>74.5</v>
      </c>
      <c r="C28">
        <v>74.599999999999994</v>
      </c>
      <c r="D28">
        <v>75</v>
      </c>
      <c r="E28">
        <v>75</v>
      </c>
      <c r="F28">
        <v>75.8</v>
      </c>
      <c r="G28">
        <f t="shared" ref="G28:G34" si="10">AVERAGE(B28:F28)</f>
        <v>74.98</v>
      </c>
    </row>
    <row r="29" spans="1:7" x14ac:dyDescent="0.25">
      <c r="A29" t="s">
        <v>12</v>
      </c>
      <c r="B29">
        <f>B28-B27</f>
        <v>52.5</v>
      </c>
      <c r="C29">
        <f t="shared" ref="C29:F29" si="11">C28-C27</f>
        <v>52.599999999999994</v>
      </c>
      <c r="D29">
        <f t="shared" si="11"/>
        <v>53</v>
      </c>
      <c r="E29">
        <f t="shared" si="11"/>
        <v>53</v>
      </c>
      <c r="F29">
        <f t="shared" si="11"/>
        <v>53.8</v>
      </c>
      <c r="G29">
        <f t="shared" si="10"/>
        <v>52.98</v>
      </c>
    </row>
    <row r="30" spans="1:7" x14ac:dyDescent="0.25">
      <c r="A30" t="s">
        <v>6</v>
      </c>
      <c r="B30">
        <f>B28-B29*0.993</f>
        <v>22.3675</v>
      </c>
      <c r="C30">
        <f t="shared" ref="C30:F30" si="12">C28-C29*0.993</f>
        <v>22.368200000000002</v>
      </c>
      <c r="D30">
        <f t="shared" si="12"/>
        <v>22.371000000000002</v>
      </c>
      <c r="E30">
        <f t="shared" si="12"/>
        <v>22.371000000000002</v>
      </c>
      <c r="F30">
        <f t="shared" si="12"/>
        <v>22.376600000000003</v>
      </c>
      <c r="G30">
        <f t="shared" si="10"/>
        <v>22.37086</v>
      </c>
    </row>
    <row r="31" spans="1:7" x14ac:dyDescent="0.25">
      <c r="A31" t="s">
        <v>7</v>
      </c>
      <c r="B31">
        <f>B28-B29*0.982</f>
        <v>22.945</v>
      </c>
      <c r="C31">
        <f t="shared" ref="C31:F31" si="13">C28-C29*0.982</f>
        <v>22.946800000000003</v>
      </c>
      <c r="D31">
        <f t="shared" si="13"/>
        <v>22.954000000000001</v>
      </c>
      <c r="E31">
        <f t="shared" si="13"/>
        <v>22.954000000000001</v>
      </c>
      <c r="F31">
        <f t="shared" si="13"/>
        <v>22.968400000000003</v>
      </c>
      <c r="G31">
        <f t="shared" si="10"/>
        <v>22.95364</v>
      </c>
    </row>
    <row r="32" spans="1:7" x14ac:dyDescent="0.25">
      <c r="A32" t="s">
        <v>8</v>
      </c>
      <c r="B32">
        <f>B28-B29*0.95</f>
        <v>24.625</v>
      </c>
      <c r="C32">
        <f t="shared" ref="C32:F32" si="14">C28-C29*0.95</f>
        <v>24.630000000000003</v>
      </c>
      <c r="D32">
        <f t="shared" si="14"/>
        <v>24.650000000000006</v>
      </c>
      <c r="E32">
        <f t="shared" si="14"/>
        <v>24.650000000000006</v>
      </c>
      <c r="F32">
        <f t="shared" si="14"/>
        <v>24.690000000000005</v>
      </c>
      <c r="G32">
        <f t="shared" si="10"/>
        <v>24.649000000000001</v>
      </c>
    </row>
    <row r="33" spans="1:7" x14ac:dyDescent="0.25">
      <c r="A33" t="s">
        <v>9</v>
      </c>
      <c r="B33">
        <f>B28-B29*0.865</f>
        <v>29.087499999999999</v>
      </c>
      <c r="C33">
        <f t="shared" ref="C33:F33" si="15">C28-C29*0.865</f>
        <v>29.100999999999999</v>
      </c>
      <c r="D33">
        <f t="shared" si="15"/>
        <v>29.155000000000001</v>
      </c>
      <c r="E33">
        <f t="shared" si="15"/>
        <v>29.155000000000001</v>
      </c>
      <c r="F33">
        <f t="shared" si="15"/>
        <v>29.262999999999998</v>
      </c>
      <c r="G33">
        <f t="shared" si="10"/>
        <v>29.152300000000004</v>
      </c>
    </row>
    <row r="34" spans="1:7" x14ac:dyDescent="0.25">
      <c r="A34" t="s">
        <v>10</v>
      </c>
      <c r="B34">
        <f>B28-B29*0.632</f>
        <v>41.32</v>
      </c>
      <c r="C34">
        <f t="shared" ref="C34:F34" si="16">C28-C29*0.632</f>
        <v>41.3568</v>
      </c>
      <c r="D34">
        <f t="shared" si="16"/>
        <v>41.503999999999998</v>
      </c>
      <c r="E34">
        <f t="shared" si="16"/>
        <v>41.503999999999998</v>
      </c>
      <c r="F34">
        <f t="shared" si="16"/>
        <v>41.798400000000001</v>
      </c>
      <c r="G34">
        <f t="shared" si="10"/>
        <v>41.496639999999999</v>
      </c>
    </row>
    <row r="37" spans="1:7" x14ac:dyDescent="0.25">
      <c r="A37" t="s">
        <v>19</v>
      </c>
    </row>
    <row r="38" spans="1:7" x14ac:dyDescent="0.25">
      <c r="A38" t="s">
        <v>20</v>
      </c>
    </row>
    <row r="39" spans="1:7" x14ac:dyDescent="0.25">
      <c r="A39" t="s">
        <v>21</v>
      </c>
    </row>
    <row r="40" spans="1:7" x14ac:dyDescent="0.25">
      <c r="A40" t="s">
        <v>22</v>
      </c>
    </row>
    <row r="41" spans="1:7" x14ac:dyDescent="0.25">
      <c r="A41" t="s">
        <v>23</v>
      </c>
      <c r="E41">
        <f>512.3-E25</f>
        <v>29.099999999999966</v>
      </c>
    </row>
    <row r="44" spans="1:7" x14ac:dyDescent="0.25">
      <c r="A44" s="1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6A79-D68C-401B-8A45-F4F682C44893}">
  <dimension ref="A1:B32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0.85546875" customWidth="1"/>
  </cols>
  <sheetData>
    <row r="1" spans="1:2" x14ac:dyDescent="0.25">
      <c r="A1" s="1" t="s">
        <v>24</v>
      </c>
      <c r="B1" t="s">
        <v>25</v>
      </c>
    </row>
    <row r="2" spans="1:2" x14ac:dyDescent="0.25">
      <c r="A2" t="s">
        <v>5</v>
      </c>
    </row>
    <row r="3" spans="1:2" x14ac:dyDescent="0.25">
      <c r="A3" t="s">
        <v>11</v>
      </c>
      <c r="B3">
        <v>0.4</v>
      </c>
    </row>
    <row r="4" spans="1:2" x14ac:dyDescent="0.25">
      <c r="A4" t="s">
        <v>16</v>
      </c>
    </row>
    <row r="5" spans="1:2" x14ac:dyDescent="0.25">
      <c r="A5" t="s">
        <v>17</v>
      </c>
      <c r="B5">
        <v>18.600000000000001</v>
      </c>
    </row>
    <row r="6" spans="1:2" x14ac:dyDescent="0.25">
      <c r="A6" t="s">
        <v>18</v>
      </c>
      <c r="B6">
        <v>91.4</v>
      </c>
    </row>
    <row r="7" spans="1:2" x14ac:dyDescent="0.25">
      <c r="A7" t="s">
        <v>12</v>
      </c>
      <c r="B7">
        <f>B6-B5</f>
        <v>72.800000000000011</v>
      </c>
    </row>
    <row r="8" spans="1:2" x14ac:dyDescent="0.25">
      <c r="A8" t="s">
        <v>6</v>
      </c>
      <c r="B8">
        <f>B6-B7*0.993</f>
        <v>19.1096</v>
      </c>
    </row>
    <row r="9" spans="1:2" x14ac:dyDescent="0.25">
      <c r="A9" t="s">
        <v>7</v>
      </c>
      <c r="B9">
        <f>B6-B7*0.982</f>
        <v>19.910399999999996</v>
      </c>
    </row>
    <row r="10" spans="1:2" x14ac:dyDescent="0.25">
      <c r="A10" t="s">
        <v>8</v>
      </c>
      <c r="B10">
        <f>B6-B7*0.95</f>
        <v>22.239999999999995</v>
      </c>
    </row>
    <row r="11" spans="1:2" x14ac:dyDescent="0.25">
      <c r="A11" t="s">
        <v>9</v>
      </c>
      <c r="B11">
        <f>B6-B7*0.865</f>
        <v>28.427999999999997</v>
      </c>
    </row>
    <row r="12" spans="1:2" x14ac:dyDescent="0.25">
      <c r="A12" t="s">
        <v>10</v>
      </c>
      <c r="B12">
        <f>B6-B7*0.632</f>
        <v>45.3904</v>
      </c>
    </row>
    <row r="14" spans="1:2" x14ac:dyDescent="0.25">
      <c r="A14" s="1" t="s">
        <v>14</v>
      </c>
    </row>
    <row r="16" spans="1:2" x14ac:dyDescent="0.25">
      <c r="A16" t="s">
        <v>5</v>
      </c>
    </row>
    <row r="17" spans="1:2" x14ac:dyDescent="0.25">
      <c r="A17" t="s">
        <v>11</v>
      </c>
      <c r="B17">
        <v>857.6</v>
      </c>
    </row>
    <row r="18" spans="1:2" x14ac:dyDescent="0.25">
      <c r="A18" t="s">
        <v>16</v>
      </c>
    </row>
    <row r="19" spans="1:2" x14ac:dyDescent="0.25">
      <c r="A19" t="s">
        <v>17</v>
      </c>
      <c r="B19">
        <v>18.600000000000001</v>
      </c>
    </row>
    <row r="20" spans="1:2" x14ac:dyDescent="0.25">
      <c r="A20" t="s">
        <v>18</v>
      </c>
      <c r="B20">
        <v>75.2</v>
      </c>
    </row>
    <row r="21" spans="1:2" x14ac:dyDescent="0.25">
      <c r="A21" t="s">
        <v>12</v>
      </c>
      <c r="B21">
        <f>B20-B19</f>
        <v>56.6</v>
      </c>
    </row>
    <row r="22" spans="1:2" x14ac:dyDescent="0.25">
      <c r="A22" t="s">
        <v>6</v>
      </c>
      <c r="B22">
        <f>B20-B21*0.993</f>
        <v>18.996200000000002</v>
      </c>
    </row>
    <row r="23" spans="1:2" x14ac:dyDescent="0.25">
      <c r="A23" t="s">
        <v>7</v>
      </c>
      <c r="B23">
        <f>B20-B21*0.982</f>
        <v>19.6188</v>
      </c>
    </row>
    <row r="24" spans="1:2" x14ac:dyDescent="0.25">
      <c r="A24" t="s">
        <v>8</v>
      </c>
      <c r="B24">
        <f>B20-B21*0.95</f>
        <v>21.430000000000007</v>
      </c>
    </row>
    <row r="25" spans="1:2" x14ac:dyDescent="0.25">
      <c r="A25" t="s">
        <v>9</v>
      </c>
      <c r="B25">
        <f>B20-B21*0.865</f>
        <v>26.241</v>
      </c>
    </row>
    <row r="26" spans="1:2" x14ac:dyDescent="0.25">
      <c r="A26" t="s">
        <v>10</v>
      </c>
      <c r="B26">
        <f>B20-B21*0.632</f>
        <v>39.428800000000003</v>
      </c>
    </row>
    <row r="28" spans="1:2" x14ac:dyDescent="0.25">
      <c r="A28" t="s">
        <v>19</v>
      </c>
    </row>
    <row r="29" spans="1:2" x14ac:dyDescent="0.25">
      <c r="A29" t="s">
        <v>26</v>
      </c>
    </row>
    <row r="30" spans="1:2" x14ac:dyDescent="0.25">
      <c r="A30" t="s">
        <v>27</v>
      </c>
    </row>
    <row r="31" spans="1:2" x14ac:dyDescent="0.25">
      <c r="A31" t="s">
        <v>28</v>
      </c>
      <c r="B31">
        <f>978-B17</f>
        <v>120.39999999999998</v>
      </c>
    </row>
    <row r="32" spans="1:2" x14ac:dyDescent="0.25">
      <c r="A32" t="s">
        <v>29</v>
      </c>
      <c r="B32">
        <f>908-B17</f>
        <v>50.399999999999977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3D22-7FBE-4F5B-8B53-DA78D463C6D6}">
  <dimension ref="A1:B32"/>
  <sheetViews>
    <sheetView topLeftCell="A13" workbookViewId="0">
      <selection activeCell="B30" sqref="B30"/>
    </sheetView>
  </sheetViews>
  <sheetFormatPr baseColWidth="10" defaultColWidth="9.140625" defaultRowHeight="15" x14ac:dyDescent="0.25"/>
  <sheetData>
    <row r="1" spans="1:2" x14ac:dyDescent="0.25">
      <c r="A1" s="1" t="s">
        <v>24</v>
      </c>
      <c r="B1" t="s">
        <v>25</v>
      </c>
    </row>
    <row r="2" spans="1:2" x14ac:dyDescent="0.25">
      <c r="A2" t="s">
        <v>5</v>
      </c>
    </row>
    <row r="3" spans="1:2" x14ac:dyDescent="0.25">
      <c r="A3" t="s">
        <v>11</v>
      </c>
      <c r="B3">
        <v>19.5</v>
      </c>
    </row>
    <row r="4" spans="1:2" x14ac:dyDescent="0.25">
      <c r="A4" t="s">
        <v>16</v>
      </c>
    </row>
    <row r="5" spans="1:2" x14ac:dyDescent="0.25">
      <c r="A5" t="s">
        <v>17</v>
      </c>
      <c r="B5">
        <v>18.600000000000001</v>
      </c>
    </row>
    <row r="6" spans="1:2" x14ac:dyDescent="0.25">
      <c r="A6" t="s">
        <v>18</v>
      </c>
      <c r="B6">
        <v>91.3</v>
      </c>
    </row>
    <row r="7" spans="1:2" x14ac:dyDescent="0.25">
      <c r="A7" t="s">
        <v>12</v>
      </c>
      <c r="B7">
        <f>B6-B5</f>
        <v>72.699999999999989</v>
      </c>
    </row>
    <row r="8" spans="1:2" x14ac:dyDescent="0.25">
      <c r="A8" t="s">
        <v>6</v>
      </c>
      <c r="B8">
        <f>B6-B7*0.993</f>
        <v>19.108900000000006</v>
      </c>
    </row>
    <row r="9" spans="1:2" x14ac:dyDescent="0.25">
      <c r="A9" t="s">
        <v>7</v>
      </c>
      <c r="B9">
        <f>B6-B7*0.982</f>
        <v>19.908600000000007</v>
      </c>
    </row>
    <row r="10" spans="1:2" x14ac:dyDescent="0.25">
      <c r="A10" t="s">
        <v>8</v>
      </c>
      <c r="B10">
        <f>B6-B7*0.95</f>
        <v>22.235000000000014</v>
      </c>
    </row>
    <row r="11" spans="1:2" x14ac:dyDescent="0.25">
      <c r="A11" t="s">
        <v>9</v>
      </c>
      <c r="B11">
        <f>B6-B7*0.865</f>
        <v>28.414500000000011</v>
      </c>
    </row>
    <row r="12" spans="1:2" x14ac:dyDescent="0.25">
      <c r="A12" t="s">
        <v>10</v>
      </c>
      <c r="B12">
        <f>B6-B7*0.632</f>
        <v>45.353600000000007</v>
      </c>
    </row>
    <row r="14" spans="1:2" x14ac:dyDescent="0.25">
      <c r="A14" s="1" t="s">
        <v>14</v>
      </c>
    </row>
    <row r="16" spans="1:2" x14ac:dyDescent="0.25">
      <c r="A16" t="s">
        <v>5</v>
      </c>
    </row>
    <row r="17" spans="1:2" x14ac:dyDescent="0.25">
      <c r="A17" t="s">
        <v>11</v>
      </c>
      <c r="B17">
        <v>862</v>
      </c>
    </row>
    <row r="18" spans="1:2" x14ac:dyDescent="0.25">
      <c r="A18" t="s">
        <v>16</v>
      </c>
    </row>
    <row r="19" spans="1:2" x14ac:dyDescent="0.25">
      <c r="A19" t="s">
        <v>17</v>
      </c>
      <c r="B19">
        <v>18.600000000000001</v>
      </c>
    </row>
    <row r="20" spans="1:2" x14ac:dyDescent="0.25">
      <c r="A20" t="s">
        <v>18</v>
      </c>
      <c r="B20">
        <v>75</v>
      </c>
    </row>
    <row r="21" spans="1:2" x14ac:dyDescent="0.25">
      <c r="A21" t="s">
        <v>12</v>
      </c>
      <c r="B21">
        <f>B20-B19</f>
        <v>56.4</v>
      </c>
    </row>
    <row r="22" spans="1:2" x14ac:dyDescent="0.25">
      <c r="A22" t="s">
        <v>6</v>
      </c>
      <c r="B22">
        <f>B20-B21*0.993</f>
        <v>18.994800000000005</v>
      </c>
    </row>
    <row r="23" spans="1:2" x14ac:dyDescent="0.25">
      <c r="A23" t="s">
        <v>7</v>
      </c>
      <c r="B23">
        <f>B20-B21*0.982</f>
        <v>19.615200000000002</v>
      </c>
    </row>
    <row r="24" spans="1:2" x14ac:dyDescent="0.25">
      <c r="A24" t="s">
        <v>8</v>
      </c>
      <c r="B24">
        <f>B20-B21*0.95</f>
        <v>21.42</v>
      </c>
    </row>
    <row r="25" spans="1:2" x14ac:dyDescent="0.25">
      <c r="A25" t="s">
        <v>9</v>
      </c>
      <c r="B25">
        <f>B20-B21*0.865</f>
        <v>26.213999999999999</v>
      </c>
    </row>
    <row r="26" spans="1:2" x14ac:dyDescent="0.25">
      <c r="A26" t="s">
        <v>10</v>
      </c>
      <c r="B26">
        <f>B20-B21*0.632</f>
        <v>39.355200000000004</v>
      </c>
    </row>
    <row r="28" spans="1:2" x14ac:dyDescent="0.25">
      <c r="A28" t="s">
        <v>19</v>
      </c>
    </row>
    <row r="29" spans="1:2" x14ac:dyDescent="0.25">
      <c r="A29" t="s">
        <v>26</v>
      </c>
    </row>
    <row r="30" spans="1:2" x14ac:dyDescent="0.25">
      <c r="A30" t="s">
        <v>27</v>
      </c>
    </row>
    <row r="31" spans="1:2" x14ac:dyDescent="0.25">
      <c r="A31" t="s">
        <v>28</v>
      </c>
      <c r="B31">
        <f>976-B17</f>
        <v>114</v>
      </c>
    </row>
    <row r="32" spans="1:2" x14ac:dyDescent="0.25">
      <c r="A32" t="s">
        <v>29</v>
      </c>
      <c r="B32">
        <f>903.2-B17</f>
        <v>41.200000000000045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Cup</vt:lpstr>
      <vt:lpstr>BoilLAverage</vt:lpstr>
      <vt:lpstr>BoilHAverage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 Caguicla</dc:creator>
  <cp:lastModifiedBy>Nilo Caguicla</cp:lastModifiedBy>
  <dcterms:created xsi:type="dcterms:W3CDTF">2021-02-25T19:51:04Z</dcterms:created>
  <dcterms:modified xsi:type="dcterms:W3CDTF">2021-03-03T21:28:47Z</dcterms:modified>
</cp:coreProperties>
</file>