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xinleibai/Desktop/"/>
    </mc:Choice>
  </mc:AlternateContent>
  <xr:revisionPtr revIDLastSave="0" documentId="13_ncr:1_{CFD5A1EE-5FF0-1140-A74E-56C5F838A45B}" xr6:coauthVersionLast="41" xr6:coauthVersionMax="41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parent categary" sheetId="2" r:id="rId2"/>
    <sheet name="sub category" sheetId="3" r:id="rId3"/>
    <sheet name="month line chart" sheetId="4" r:id="rId4"/>
    <sheet name="Goals line chart" sheetId="5" r:id="rId5"/>
    <sheet name="conclusion" sheetId="6" r:id="rId6"/>
  </sheets>
  <definedNames>
    <definedName name="_xlnm._FilterDatabase" localSheetId="0" hidden="1">Data!$A$1:$R$4115</definedName>
  </definedNames>
  <calcPr calcId="191029"/>
  <pivotCaches>
    <pivotCache cacheId="17" r:id="rId7"/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3" i="5" l="1"/>
  <c r="G13" i="5"/>
  <c r="H13" i="5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6" i="5"/>
  <c r="C6" i="5"/>
  <c r="B7" i="5"/>
  <c r="B6" i="5" l="1"/>
  <c r="D5" i="5"/>
  <c r="C5" i="5"/>
  <c r="B5" i="5"/>
  <c r="C7" i="5"/>
  <c r="D7" i="5"/>
  <c r="D4" i="5"/>
  <c r="C4" i="5"/>
  <c r="B4" i="5"/>
  <c r="D3" i="5"/>
  <c r="C3" i="5"/>
  <c r="B3" i="5"/>
  <c r="B2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<sst xmlns="http://schemas.openxmlformats.org/spreadsheetml/2006/main" count="24825" uniqueCount="8407">
  <si>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</si>
  <si>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</si>
  <si>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</si>
  <si>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</si>
  <si>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</si>
  <si>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</si>
  <si>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</si>
  <si>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</si>
  <si>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</si>
  <si>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</si>
  <si>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</si>
  <si>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</si>
  <si>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</si>
  <si>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</si>
  <si>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</si>
  <si>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</si>
  <si>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</si>
  <si>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</si>
  <si>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</si>
  <si>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</si>
  <si>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</si>
  <si>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</si>
  <si>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</si>
  <si>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</si>
  <si>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</si>
  <si>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</si>
  <si>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</si>
  <si>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</si>
  <si>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</si>
  <si>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</si>
  <si>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</si>
  <si>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</si>
  <si>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</si>
  <si>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</si>
  <si>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</si>
  <si>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</si>
  <si>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</si>
  <si>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</si>
  <si>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</si>
  <si>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</si>
  <si>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</si>
  <si>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</si>
  <si>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</si>
  <si>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</si>
  <si>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</si>
  <si>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</si>
  <si>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</si>
  <si>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</si>
  <si>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</si>
  <si>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</si>
  <si>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</si>
  <si>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</si>
  <si>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</si>
  <si>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</si>
  <si>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</si>
  <si>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</si>
  <si>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</si>
  <si>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</si>
  <si>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</si>
  <si>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</si>
  <si>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</si>
  <si>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</si>
  <si>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</si>
  <si>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</si>
  <si>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</si>
  <si>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</si>
  <si>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</si>
  <si>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</si>
  <si>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</si>
  <si>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</si>
  <si>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</si>
  <si>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</si>
  <si>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</si>
  <si>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</si>
  <si>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</si>
  <si>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</si>
  <si>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</si>
  <si>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</si>
  <si>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</si>
  <si>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</si>
  <si>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</si>
  <si>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</si>
  <si>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</si>
  <si>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</si>
  <si>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</si>
  <si>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</si>
  <si>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</si>
  <si>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</si>
  <si>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</si>
  <si>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</si>
  <si>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</si>
  <si>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</si>
  <si>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</si>
  <si>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</si>
  <si>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</si>
  <si>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</si>
  <si>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</si>
  <si>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</si>
  <si>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</si>
  <si>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</si>
  <si>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</si>
  <si>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</si>
  <si>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</si>
  <si>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</si>
  <si>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</si>
  <si>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</si>
  <si>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</si>
  <si>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</si>
  <si>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</si>
  <si>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</si>
  <si>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</si>
  <si>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</si>
  <si>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</si>
  <si>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</si>
  <si>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</si>
  <si>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</si>
  <si>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</si>
  <si>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</si>
  <si>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</si>
  <si>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</si>
  <si>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</si>
  <si>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</si>
  <si>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</si>
  <si>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</si>
  <si>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</si>
  <si>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</si>
  <si>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</si>
  <si>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</si>
  <si>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</si>
  <si>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</si>
  <si>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</si>
  <si>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</si>
  <si>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</si>
  <si>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</si>
  <si>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</si>
  <si>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</si>
  <si>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</si>
  <si>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</si>
  <si>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</si>
  <si>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</si>
  <si>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</si>
  <si>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</si>
  <si>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</si>
  <si>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</si>
  <si>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</si>
  <si>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</si>
  <si>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</si>
  <si>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</si>
  <si>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</si>
  <si>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</si>
  <si>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</si>
  <si>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</si>
  <si>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</si>
  <si>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</si>
  <si>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</si>
  <si>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</si>
  <si>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</si>
  <si>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</si>
  <si>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</si>
  <si>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</si>
  <si>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</si>
  <si>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</si>
  <si>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</si>
  <si>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</si>
  <si>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</si>
  <si>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</si>
  <si>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</si>
  <si>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</si>
  <si>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</si>
  <si>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</si>
  <si>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</si>
  <si>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</si>
  <si>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</si>
  <si>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</si>
  <si>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</si>
  <si>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</si>
  <si>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</si>
  <si>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</si>
  <si>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</si>
  <si>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</si>
  <si>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</si>
  <si>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</si>
  <si>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</si>
  <si>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</si>
  <si>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</si>
  <si>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</si>
  <si>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</si>
  <si>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</si>
  <si>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</si>
  <si>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</si>
  <si>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</si>
  <si>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</si>
  <si>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</si>
  <si>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</si>
  <si>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</si>
  <si>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</si>
  <si>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</si>
  <si>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</si>
  <si>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</si>
  <si>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</si>
  <si>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</si>
  <si>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</si>
  <si>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</si>
  <si>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</si>
  <si>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</si>
  <si>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</si>
  <si>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</si>
  <si>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</si>
  <si>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</si>
  <si>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</si>
  <si>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</si>
  <si>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</si>
  <si>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</si>
  <si>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</si>
  <si>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</si>
  <si>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</si>
  <si>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</si>
  <si>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</si>
  <si>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</si>
  <si>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</si>
  <si>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</si>
  <si>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</si>
  <si>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</si>
  <si>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</si>
  <si>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</si>
  <si>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</si>
  <si>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</si>
  <si>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</si>
  <si>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</si>
  <si>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</si>
  <si>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</si>
  <si>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</si>
  <si>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</si>
  <si>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</si>
  <si>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</si>
  <si>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</si>
  <si>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</si>
  <si>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</si>
  <si>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</si>
  <si>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</si>
  <si>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</si>
  <si>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</si>
  <si>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</si>
  <si>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</si>
  <si>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</si>
  <si>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</si>
  <si>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</si>
  <si>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</si>
  <si>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</si>
  <si>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</si>
  <si>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</si>
  <si>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</si>
  <si>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</si>
  <si>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</si>
  <si>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</si>
  <si>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</si>
  <si>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</si>
  <si>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</si>
  <si>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</si>
  <si>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</si>
  <si>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</si>
  <si>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</si>
  <si>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</si>
  <si>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</si>
  <si>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</si>
  <si>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</si>
  <si>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</si>
  <si>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</si>
  <si>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</si>
  <si>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</si>
  <si>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</si>
  <si>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</si>
  <si>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</si>
  <si>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</si>
  <si>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</si>
  <si>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</si>
  <si>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</si>
  <si>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</si>
  <si>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</si>
  <si>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</si>
  <si>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</si>
  <si>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</si>
  <si>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</si>
  <si>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</si>
  <si>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</si>
  <si>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</si>
  <si>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</si>
  <si>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</si>
  <si>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</si>
  <si>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</si>
  <si>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</si>
  <si>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</si>
  <si>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</si>
  <si>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</si>
  <si>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</si>
  <si>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</si>
  <si>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</si>
  <si>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</si>
  <si>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</si>
  <si>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</si>
  <si>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</si>
  <si>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</si>
  <si>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</si>
  <si>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</si>
  <si>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</si>
  <si>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</si>
  <si>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</si>
  <si>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</si>
  <si>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</si>
  <si>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</si>
  <si>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</si>
  <si>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</si>
  <si>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</si>
  <si>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</si>
  <si>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</si>
  <si>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</si>
  <si>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</si>
  <si>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</si>
  <si>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</si>
  <si>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</si>
  <si>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</si>
  <si>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</si>
  <si>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</si>
  <si>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</si>
  <si>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</si>
  <si>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</si>
  <si>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</si>
  <si>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</si>
  <si>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</si>
  <si>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</si>
  <si>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</si>
  <si>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</si>
  <si>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</si>
  <si>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</si>
  <si>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</si>
  <si>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</si>
  <si>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</si>
  <si>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</si>
  <si>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</si>
  <si>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</si>
  <si>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</si>
  <si>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</si>
  <si>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</si>
  <si>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</si>
  <si>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</si>
  <si>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</si>
  <si>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</si>
  <si>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</si>
  <si>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</si>
  <si>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</si>
  <si>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</si>
  <si>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</si>
  <si>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</si>
  <si>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</si>
  <si>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</si>
  <si>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</si>
  <si>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</si>
  <si>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</si>
  <si>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</si>
  <si>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</si>
  <si>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</si>
  <si>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</si>
  <si>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</si>
  <si>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</si>
  <si>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</si>
  <si>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</si>
  <si>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</si>
  <si>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</si>
  <si>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</si>
  <si>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</si>
  <si>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</si>
  <si>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</si>
  <si>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</si>
  <si>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</si>
  <si>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</si>
  <si>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</si>
  <si>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</si>
  <si>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</si>
  <si>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</si>
  <si>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</si>
  <si>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</si>
  <si>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</si>
  <si>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</si>
  <si>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</si>
  <si>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</si>
  <si>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</si>
  <si>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</si>
  <si>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</si>
  <si>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</si>
  <si>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</si>
  <si>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</si>
  <si>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</si>
  <si>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</si>
  <si>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</si>
  <si>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</si>
  <si>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</si>
  <si>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</si>
  <si>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</si>
  <si>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</si>
  <si>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</si>
  <si>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</si>
  <si>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</si>
  <si>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</si>
  <si>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</si>
  <si>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</si>
  <si>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</si>
  <si>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</si>
  <si>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</si>
  <si>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</si>
  <si>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</si>
  <si>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</si>
  <si>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</si>
  <si>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</si>
  <si>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</si>
  <si>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</si>
  <si>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</si>
  <si>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</si>
  <si>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</si>
  <si>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</si>
  <si>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</si>
  <si>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</si>
  <si>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</si>
  <si>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</si>
  <si>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</si>
  <si>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</si>
  <si>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</si>
  <si>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</si>
  <si>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</si>
  <si>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</si>
  <si>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</si>
  <si>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</si>
  <si>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</si>
  <si>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</si>
  <si>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</si>
  <si>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</si>
  <si>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</si>
  <si>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</si>
  <si>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</si>
  <si>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</si>
  <si>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</si>
  <si>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</si>
  <si>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</si>
  <si>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</si>
  <si>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</si>
  <si>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</si>
  <si>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</si>
  <si>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</si>
  <si>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</si>
  <si>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</si>
  <si>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</si>
  <si>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</si>
  <si>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</si>
  <si>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</si>
  <si>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</si>
  <si>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</si>
  <si>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</si>
  <si>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</si>
  <si>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</si>
  <si>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</si>
  <si>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</si>
  <si>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</si>
  <si>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</si>
  <si>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</si>
  <si>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</si>
  <si>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</si>
  <si>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</si>
  <si>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</si>
  <si>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</si>
  <si>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</si>
  <si>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</si>
  <si>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</si>
  <si>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</si>
  <si>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</si>
  <si>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</si>
  <si>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</si>
  <si>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</si>
  <si>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</si>
  <si>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</si>
  <si>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</si>
  <si>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</si>
  <si>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</si>
  <si>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</si>
  <si>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</si>
  <si>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</si>
  <si>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</si>
  <si>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</si>
  <si>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</si>
  <si>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</si>
  <si>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</si>
  <si>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</si>
  <si>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</si>
  <si>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</si>
  <si>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</si>
  <si>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</si>
  <si>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</si>
  <si>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</si>
  <si>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</si>
  <si>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</si>
  <si>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</si>
  <si>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</si>
  <si>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</si>
  <si>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</si>
  <si>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</si>
  <si>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</si>
  <si>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</si>
  <si>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</si>
  <si>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</si>
  <si>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</si>
  <si>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</si>
  <si>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</si>
  <si>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</si>
  <si>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</si>
  <si>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</si>
  <si>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</si>
  <si>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</si>
  <si>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</si>
  <si>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</si>
  <si>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</si>
  <si>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</si>
  <si>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</si>
  <si>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</si>
  <si>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</si>
  <si>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</si>
  <si>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</si>
  <si>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</si>
  <si>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</si>
  <si>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</si>
  <si>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</si>
  <si>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</si>
  <si>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</si>
  <si>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</si>
  <si>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</si>
  <si>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</si>
  <si>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</si>
  <si>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</si>
  <si>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</si>
  <si>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</si>
  <si>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</si>
  <si>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</si>
  <si>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</si>
  <si>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</si>
  <si>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</si>
  <si>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</si>
  <si>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</si>
  <si>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</si>
  <si>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</si>
  <si>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</si>
  <si>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</si>
  <si>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</si>
  <si>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</si>
  <si>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</si>
  <si>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</si>
  <si>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</si>
  <si>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</si>
  <si>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</si>
  <si>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</si>
  <si>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</si>
  <si>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</si>
  <si>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</si>
  <si>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</si>
  <si>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</si>
  <si>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</si>
  <si>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</si>
  <si>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</si>
  <si>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</si>
  <si>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</si>
  <si>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</si>
  <si>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</si>
  <si>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</si>
  <si>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</si>
  <si>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</si>
  <si>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</si>
  <si>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</si>
  <si>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</si>
  <si>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</si>
  <si>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</si>
  <si>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</si>
  <si>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</si>
  <si>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</si>
  <si>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</si>
  <si>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</si>
  <si>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</si>
  <si>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</si>
  <si>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</si>
  <si>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</si>
  <si>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</si>
  <si>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</si>
  <si>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</si>
  <si>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</si>
  <si>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</si>
  <si>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</si>
  <si>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</si>
  <si>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</si>
  <si>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</si>
  <si>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</si>
  <si>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</si>
  <si>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</si>
  <si>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</si>
  <si>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</si>
  <si>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</si>
  <si>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</si>
  <si>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</si>
  <si>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</si>
  <si>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</si>
  <si>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</si>
  <si>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</si>
  <si>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</si>
  <si>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</si>
  <si>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</si>
  <si>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</si>
  <si>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</si>
  <si>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</si>
  <si>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</si>
  <si>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</si>
  <si>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</si>
  <si>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</si>
  <si>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</si>
  <si>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</si>
  <si>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</si>
  <si>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</si>
  <si>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</si>
  <si>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</si>
  <si>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</si>
  <si>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</si>
  <si>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</si>
  <si>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</si>
  <si>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</si>
  <si>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</si>
  <si>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</si>
  <si>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</si>
  <si>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</si>
  <si>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</si>
  <si>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</si>
  <si>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</si>
  <si>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</si>
  <si>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</si>
  <si>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</si>
  <si>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</si>
  <si>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</si>
  <si>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</si>
  <si>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</si>
  <si>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</si>
  <si>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</si>
  <si>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</si>
  <si>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</si>
  <si>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</si>
  <si>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</si>
  <si>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</si>
  <si>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</si>
  <si>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</si>
  <si>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</si>
  <si>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</si>
  <si>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</si>
  <si>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</si>
  <si>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</si>
  <si>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</si>
  <si>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</si>
  <si>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</si>
  <si>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</si>
  <si>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</si>
  <si>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</si>
  <si>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</si>
  <si>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</si>
  <si>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</si>
  <si>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</si>
  <si>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</si>
  <si>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</si>
  <si>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</si>
  <si>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</si>
  <si>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</si>
  <si>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</si>
  <si>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</si>
  <si>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</si>
  <si>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</si>
  <si>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</si>
  <si>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</si>
  <si>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</si>
  <si>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</si>
  <si>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</si>
  <si>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</si>
  <si>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</si>
  <si>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</si>
  <si>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</si>
  <si>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</si>
  <si>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</si>
  <si>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</si>
  <si>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</si>
  <si>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</si>
  <si>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</si>
  <si>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</si>
  <si>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</si>
  <si>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</si>
  <si>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</si>
  <si>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</si>
  <si>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</si>
  <si>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</si>
  <si>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</si>
  <si>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</si>
  <si>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</si>
  <si>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</si>
  <si>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</si>
  <si>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</si>
  <si>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</si>
  <si>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</si>
  <si>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</si>
  <si>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</si>
  <si>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</si>
  <si>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</si>
  <si>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</si>
  <si>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</si>
  <si>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</si>
  <si>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</si>
  <si>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</si>
  <si>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</si>
  <si>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</si>
  <si>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</si>
  <si>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</si>
  <si>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</si>
  <si>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</si>
  <si>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</si>
  <si>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</si>
  <si>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</si>
  <si>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</si>
  <si>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</si>
  <si>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</si>
  <si>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</si>
  <si>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</si>
  <si>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</si>
  <si>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</si>
  <si>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</si>
  <si>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</si>
  <si>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</si>
  <si>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</si>
  <si>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</si>
  <si>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</si>
  <si>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</si>
  <si>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</si>
  <si>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</si>
  <si>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</si>
  <si>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</si>
  <si>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</si>
  <si>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</si>
  <si>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</si>
  <si>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</si>
  <si>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</si>
  <si>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</si>
  <si>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</si>
  <si>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</si>
  <si>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</si>
  <si>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</si>
  <si>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</si>
  <si>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</si>
  <si>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</si>
  <si>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</si>
  <si>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</si>
  <si>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</si>
  <si>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</si>
  <si>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</si>
  <si>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</si>
  <si>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</si>
  <si>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</si>
  <si>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</si>
  <si>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</si>
  <si>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</si>
  <si>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</si>
  <si>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</si>
  <si>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</si>
  <si>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</si>
  <si>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</si>
  <si>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</si>
  <si>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</si>
  <si>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</si>
  <si>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</si>
  <si>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</si>
  <si>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</si>
  <si>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</si>
  <si>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</si>
  <si>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</si>
  <si>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</si>
  <si>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</si>
  <si>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</si>
  <si>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</si>
  <si>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</si>
  <si>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</si>
  <si>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</si>
  <si>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</si>
  <si>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</si>
  <si>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</si>
  <si>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</si>
  <si>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</si>
  <si>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</si>
  <si>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</si>
  <si>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</si>
  <si>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</si>
  <si>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</si>
  <si>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</si>
  <si>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</si>
  <si>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</si>
  <si>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</si>
  <si>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</si>
  <si>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</si>
  <si>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</si>
  <si>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</si>
  <si>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</si>
  <si>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</si>
  <si>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</si>
  <si>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</si>
  <si>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</si>
  <si>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</si>
  <si>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</si>
  <si>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</si>
  <si>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</si>
  <si>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</si>
  <si>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</si>
  <si>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</si>
  <si>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</si>
  <si>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</si>
  <si>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</si>
  <si>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</si>
  <si>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</si>
  <si>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</si>
  <si>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</si>
  <si>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</si>
  <si>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</si>
  <si>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</si>
  <si>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</si>
  <si>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</si>
  <si>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</si>
  <si>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</si>
  <si>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</si>
  <si>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</si>
  <si>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</si>
  <si>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</si>
  <si>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</si>
  <si>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</si>
  <si>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</si>
  <si>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</si>
  <si>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</si>
  <si>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</si>
  <si>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</si>
  <si>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</si>
  <si>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</si>
  <si>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</si>
  <si>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</si>
  <si>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</si>
  <si>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</si>
  <si>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</si>
  <si>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</si>
  <si>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</si>
  <si>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</si>
  <si>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</si>
  <si>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</si>
  <si>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</si>
  <si>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</si>
  <si>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</si>
  <si>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</si>
  <si>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</si>
  <si>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</si>
  <si>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</si>
  <si>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</si>
  <si>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</si>
  <si>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</si>
  <si>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</si>
  <si>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</si>
  <si>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</si>
  <si>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</si>
  <si>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</si>
  <si>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</si>
  <si>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</si>
  <si>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</si>
  <si>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</si>
  <si>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</si>
  <si>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</si>
  <si>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</si>
  <si>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</si>
  <si>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</si>
  <si>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</si>
  <si>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</si>
  <si>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</si>
  <si>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</si>
  <si>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</si>
  <si>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</si>
  <si>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</si>
  <si>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</si>
  <si>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</si>
  <si>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</si>
  <si>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</si>
  <si>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</si>
  <si>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</si>
  <si>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</si>
  <si>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</si>
  <si>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</si>
  <si>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</si>
  <si>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</si>
  <si>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</si>
  <si>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</si>
  <si>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</si>
  <si>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</si>
  <si>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</si>
  <si>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</si>
  <si>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</si>
  <si>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</si>
  <si>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</si>
  <si>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</si>
  <si>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</si>
  <si>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</si>
  <si>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</si>
  <si>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</si>
  <si>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</si>
  <si>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</si>
  <si>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</si>
  <si>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</si>
  <si>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</si>
  <si>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</si>
  <si>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</si>
  <si>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</si>
  <si>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</si>
  <si>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</si>
  <si>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</si>
  <si>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</si>
  <si>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</si>
  <si>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</si>
  <si>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</si>
  <si>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</si>
  <si>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</si>
  <si>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</si>
  <si>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</si>
  <si>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</si>
  <si>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</si>
  <si>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</si>
  <si>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</si>
  <si>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</si>
  <si>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</si>
  <si>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</si>
  <si>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</si>
  <si>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</si>
  <si>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</si>
  <si>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</si>
  <si>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</si>
  <si>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</si>
  <si>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</si>
  <si>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</si>
  <si>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</si>
  <si>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</si>
  <si>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</si>
  <si>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</si>
  <si>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</si>
  <si>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</si>
  <si>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</si>
  <si>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</si>
  <si>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</si>
  <si>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</si>
  <si>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</si>
  <si>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</si>
  <si>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</si>
  <si>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</si>
  <si>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</si>
  <si>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</si>
  <si>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</si>
  <si>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</si>
  <si>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</si>
  <si>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</si>
  <si>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</si>
  <si>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</si>
  <si>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</si>
  <si>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</si>
  <si>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</si>
  <si>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</si>
  <si>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</si>
  <si>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</si>
  <si>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</si>
  <si>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</si>
  <si>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</si>
  <si>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</si>
  <si>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</si>
  <si>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</si>
  <si>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</si>
  <si>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</si>
  <si>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</si>
  <si>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</si>
  <si>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</si>
  <si>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</si>
  <si>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</si>
  <si>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</si>
  <si>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</si>
  <si>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</si>
  <si>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</si>
  <si>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</si>
  <si>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</si>
  <si>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</si>
  <si>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</si>
  <si>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</si>
  <si>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</si>
  <si>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</si>
  <si>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</si>
  <si>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</si>
  <si>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</si>
  <si>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</si>
  <si>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</si>
  <si>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</si>
  <si>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</si>
  <si>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</si>
  <si>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</si>
  <si>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</si>
  <si>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</si>
  <si>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</si>
  <si>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</si>
  <si>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</si>
  <si>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</si>
  <si>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</si>
  <si>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</si>
  <si>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</si>
  <si>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</si>
  <si>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</si>
  <si>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</si>
  <si>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</si>
  <si>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</si>
  <si>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</si>
  <si>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</si>
  <si>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</si>
  <si>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</si>
  <si>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</si>
  <si>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</si>
  <si>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</si>
  <si>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</si>
  <si>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</si>
  <si>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</si>
  <si>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</si>
  <si>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</si>
  <si>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</si>
  <si>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</si>
  <si>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</si>
  <si>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</si>
  <si>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</si>
  <si>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</si>
  <si>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</si>
  <si>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</si>
  <si>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</si>
  <si>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</si>
  <si>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</si>
  <si>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</si>
  <si>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</si>
  <si>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</si>
  <si>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</si>
  <si>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</si>
  <si>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</si>
  <si>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</si>
  <si>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</si>
  <si>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</si>
  <si>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</si>
  <si>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</si>
  <si>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</si>
  <si>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</si>
  <si>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</si>
  <si>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</si>
  <si>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</si>
  <si>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</si>
  <si>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</si>
  <si>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</si>
  <si>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</si>
  <si>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</si>
  <si>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</si>
  <si>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</si>
  <si>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</si>
  <si>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</si>
  <si>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</si>
  <si>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</si>
  <si>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</si>
  <si>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</si>
  <si>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</si>
  <si>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</si>
  <si>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</si>
  <si>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</si>
  <si>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</si>
  <si>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</si>
  <si>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</si>
  <si>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</si>
  <si>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</si>
  <si>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</si>
  <si>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</si>
  <si>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</si>
  <si>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</si>
  <si>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</si>
  <si>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</si>
  <si>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</si>
  <si>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</si>
  <si>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</si>
  <si>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</si>
  <si>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</si>
  <si>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</si>
  <si>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</si>
  <si>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</si>
  <si>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</si>
  <si>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</si>
  <si>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</si>
  <si>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</si>
  <si>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</si>
  <si>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</si>
  <si>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</si>
  <si>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</si>
  <si>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</si>
  <si>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</si>
  <si>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</si>
  <si>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</si>
  <si>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</si>
  <si>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</si>
  <si>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</si>
  <si>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</si>
  <si>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</si>
  <si>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</si>
  <si>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</si>
  <si>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</si>
  <si>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</si>
  <si>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</si>
  <si>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</si>
  <si>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</si>
  <si>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</si>
  <si>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</si>
  <si>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</si>
  <si>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</si>
  <si>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</si>
  <si>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</si>
  <si>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</si>
  <si>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</si>
  <si>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</si>
  <si>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</si>
  <si>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</si>
  <si>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</si>
  <si>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</si>
  <si>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</si>
  <si>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</si>
  <si>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</si>
  <si>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</si>
  <si>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</si>
  <si>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</si>
  <si>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</si>
  <si>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</si>
  <si>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</si>
  <si>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</si>
  <si>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</si>
  <si>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</si>
  <si>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</si>
  <si>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</si>
  <si>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</si>
  <si>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</si>
  <si>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</si>
  <si>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</si>
  <si>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</si>
  <si>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</si>
  <si>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</si>
  <si>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</si>
  <si>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</si>
  <si>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</si>
  <si>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</si>
  <si>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</si>
  <si>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</si>
  <si>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</si>
  <si>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</si>
  <si>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</si>
  <si>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</si>
  <si>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</si>
  <si>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</si>
  <si>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</si>
  <si>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</si>
  <si>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</si>
  <si>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</si>
  <si>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</si>
  <si>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</si>
  <si>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</si>
  <si>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</si>
  <si>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</si>
  <si>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</si>
  <si>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</si>
  <si>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</si>
  <si>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</si>
  <si>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</si>
  <si>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</si>
  <si>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</si>
  <si>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</si>
  <si>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</si>
  <si>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</si>
  <si>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</si>
  <si>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</si>
  <si>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</si>
  <si>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</si>
  <si>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</si>
  <si>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</si>
  <si>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</si>
  <si>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</si>
  <si>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</si>
  <si>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</si>
  <si>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</si>
  <si>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</si>
  <si>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</si>
  <si>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</si>
  <si>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</si>
  <si>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</si>
  <si>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</si>
  <si>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</si>
  <si>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</si>
  <si>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</si>
  <si>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</si>
  <si>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</si>
  <si>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</si>
  <si>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</si>
  <si>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</si>
  <si>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</si>
  <si>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</si>
  <si>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</si>
  <si>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</si>
  <si>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</si>
  <si>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</si>
  <si>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</si>
  <si>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</si>
  <si>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</si>
  <si>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</si>
  <si>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</si>
  <si>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</si>
  <si>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</si>
  <si>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</si>
  <si>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</si>
  <si>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</si>
  <si>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</si>
  <si>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</si>
  <si>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</si>
  <si>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</si>
  <si>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</si>
  <si>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</si>
  <si>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</si>
  <si>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</si>
  <si>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</si>
  <si>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</si>
  <si>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</si>
  <si>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</si>
  <si>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</si>
  <si>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</si>
  <si>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</si>
  <si>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</si>
  <si>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</si>
  <si>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</si>
  <si>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</si>
  <si>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</si>
  <si>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</si>
  <si>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</si>
  <si>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</si>
  <si>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</si>
  <si>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</si>
  <si>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</si>
  <si>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</si>
  <si>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</si>
  <si>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</si>
  <si>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</si>
  <si>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</si>
  <si>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</si>
  <si>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</si>
  <si>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</si>
  <si>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</si>
  <si>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</si>
  <si>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</si>
  <si>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</si>
  <si>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</si>
  <si>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</si>
  <si>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</si>
  <si>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</si>
  <si>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</si>
  <si>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</si>
  <si>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</si>
  <si>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</si>
  <si>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</si>
  <si>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</si>
  <si>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</si>
  <si>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</si>
  <si>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</si>
  <si>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</si>
  <si>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</si>
  <si>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</si>
  <si>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</si>
  <si>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</si>
  <si>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</si>
  <si>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</si>
  <si>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</si>
  <si>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</si>
  <si>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</si>
  <si>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</si>
  <si>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</si>
  <si>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</si>
  <si>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</si>
  <si>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</si>
  <si>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</si>
  <si>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</si>
  <si>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</si>
  <si>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</si>
  <si>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</si>
  <si>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</si>
  <si>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</si>
  <si>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</si>
  <si>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</si>
  <si>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</si>
  <si>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</si>
  <si>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</si>
  <si>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</si>
  <si>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</si>
  <si>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</si>
  <si>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</si>
  <si>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</si>
  <si>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</si>
  <si>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</si>
  <si>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</si>
  <si>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</si>
  <si>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</si>
  <si>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</si>
  <si>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</si>
  <si>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</si>
  <si>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</si>
  <si>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</si>
  <si>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</si>
  <si>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</si>
  <si>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</si>
  <si>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</si>
  <si>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</si>
  <si>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</si>
  <si>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</si>
  <si>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</si>
  <si>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</si>
  <si>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</si>
  <si>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</si>
  <si>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</si>
  <si>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</si>
  <si>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</si>
  <si>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</si>
  <si>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</si>
  <si>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</si>
  <si>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</si>
  <si>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</si>
  <si>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</si>
  <si>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</si>
  <si>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</si>
  <si>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</si>
  <si>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</si>
  <si>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</si>
  <si>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</si>
  <si>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</si>
  <si>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</si>
  <si>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</si>
  <si>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</si>
  <si>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</si>
  <si>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</si>
  <si>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</si>
  <si>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</si>
  <si>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</si>
  <si>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</si>
  <si>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</si>
  <si>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</si>
  <si>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</si>
  <si>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</si>
  <si>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</si>
  <si>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</si>
  <si>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</si>
  <si>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</si>
  <si>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</si>
  <si>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</si>
  <si>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</si>
  <si>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</si>
  <si>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</si>
  <si>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</si>
  <si>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</si>
  <si>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</si>
  <si>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</si>
  <si>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</si>
  <si>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</si>
  <si>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</si>
  <si>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</si>
  <si>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</si>
  <si>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</si>
  <si>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</si>
  <si>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</si>
  <si>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</si>
  <si>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</si>
  <si>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</si>
  <si>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</si>
  <si>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</si>
  <si>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</si>
  <si>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</si>
  <si>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</si>
  <si>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</si>
  <si>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</si>
  <si>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</si>
  <si>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</si>
  <si>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</si>
  <si>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</si>
  <si>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</si>
  <si>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</si>
  <si>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</si>
  <si>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</si>
  <si>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</si>
  <si>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</si>
  <si>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</si>
  <si>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</si>
  <si>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</si>
  <si>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</si>
  <si>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</si>
  <si>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</si>
  <si>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</si>
  <si>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</si>
  <si>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</si>
  <si>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</si>
  <si>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</si>
  <si>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</si>
  <si>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</si>
  <si>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</si>
  <si>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</si>
  <si>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</si>
  <si>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</si>
  <si>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</si>
  <si>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</si>
  <si>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</si>
  <si>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</si>
  <si>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</si>
  <si>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</si>
  <si>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</si>
  <si>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</si>
  <si>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</si>
  <si>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</si>
  <si>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</si>
  <si>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</si>
  <si>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</si>
  <si>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</si>
  <si>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</si>
  <si>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</si>
  <si>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</si>
  <si>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</si>
  <si>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</si>
  <si>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</si>
  <si>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</si>
  <si>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</si>
  <si>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</si>
  <si>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</si>
  <si>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</si>
  <si>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</si>
  <si>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</si>
  <si>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</si>
  <si>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</si>
  <si>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</si>
  <si>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</si>
  <si>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</si>
  <si>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</si>
  <si>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</si>
  <si>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</si>
  <si>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</si>
  <si>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</si>
  <si>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</si>
  <si>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</si>
  <si>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</si>
  <si>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</si>
  <si>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</si>
  <si>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</si>
  <si>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</si>
  <si>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</si>
  <si>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</si>
  <si>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</si>
  <si>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</si>
  <si>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</si>
  <si>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</si>
  <si>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</si>
  <si>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</si>
  <si>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</si>
  <si>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</si>
  <si>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</si>
  <si>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</si>
  <si>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</si>
  <si>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</si>
  <si>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</si>
  <si>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</si>
  <si>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</si>
  <si>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</si>
  <si>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</si>
  <si>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</si>
  <si>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</si>
  <si>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</si>
  <si>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</si>
  <si>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</si>
  <si>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</si>
  <si>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</si>
  <si>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</si>
  <si>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</si>
  <si>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</si>
  <si>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</si>
  <si>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</si>
  <si>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</si>
  <si>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</si>
  <si>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</si>
  <si>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</si>
  <si>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</si>
  <si>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</si>
  <si>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</si>
  <si>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</si>
  <si>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</si>
  <si>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</si>
  <si>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</si>
  <si>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</si>
  <si>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</si>
  <si>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</si>
  <si>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</si>
  <si>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</si>
  <si>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</si>
  <si>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</si>
  <si>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</si>
  <si>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</si>
  <si>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</si>
  <si>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</si>
  <si>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</si>
  <si>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</si>
  <si>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</si>
  <si>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</si>
  <si>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</si>
  <si>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</si>
  <si>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</si>
  <si>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</si>
  <si>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</si>
  <si>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</si>
  <si>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</si>
  <si>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</si>
  <si>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</si>
  <si>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</si>
  <si>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</si>
  <si>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</si>
  <si>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</si>
  <si>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</si>
  <si>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</si>
  <si>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</si>
  <si>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</si>
  <si>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</si>
  <si>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</si>
  <si>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</si>
  <si>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</si>
  <si>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</si>
  <si>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</si>
  <si>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</si>
  <si>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</si>
  <si>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</si>
  <si>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</si>
  <si>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</si>
  <si>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</si>
  <si>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</si>
  <si>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</si>
  <si>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</si>
  <si>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</si>
  <si>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</si>
  <si>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</si>
  <si>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</si>
  <si>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</si>
  <si>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</si>
  <si>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</si>
  <si>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</si>
  <si>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</si>
  <si>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</si>
  <si>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</si>
  <si>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</si>
  <si>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</si>
  <si>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</si>
  <si>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</si>
  <si>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</si>
  <si>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</si>
  <si>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</si>
  <si>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</si>
  <si>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</si>
  <si>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</si>
  <si>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</si>
  <si>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</si>
  <si>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</si>
  <si>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</si>
  <si>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</si>
  <si>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</si>
  <si>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</si>
  <si>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</si>
  <si>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</si>
  <si>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</si>
  <si>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</si>
  <si>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</si>
  <si>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</si>
  <si>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</si>
  <si>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</si>
  <si>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</si>
  <si>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</si>
  <si>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</si>
  <si>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</si>
  <si>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</si>
  <si>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</si>
  <si>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</si>
  <si>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</si>
  <si>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</si>
  <si>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</si>
  <si>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</si>
  <si>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</si>
  <si>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</si>
  <si>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</si>
  <si>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</si>
  <si>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</si>
  <si>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</si>
  <si>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</si>
  <si>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</si>
  <si>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</si>
  <si>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</si>
  <si>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</si>
  <si>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</si>
  <si>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</si>
  <si>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</si>
  <si>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</si>
  <si>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</si>
  <si>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</si>
  <si>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</si>
  <si>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</si>
  <si>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</si>
  <si>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</si>
  <si>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</si>
  <si>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</si>
  <si>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</si>
  <si>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</si>
  <si>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</si>
  <si>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</si>
  <si>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</si>
  <si>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</si>
  <si>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</si>
  <si>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</si>
  <si>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</si>
  <si>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</si>
  <si>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</si>
  <si>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</si>
  <si>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</si>
  <si>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</si>
  <si>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</si>
  <si>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</si>
  <si>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</si>
  <si>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</si>
  <si>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</si>
  <si>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</si>
  <si>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</si>
  <si>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</si>
  <si>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</si>
  <si>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</si>
  <si>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</si>
  <si>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</si>
  <si>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</si>
  <si>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</si>
  <si>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</si>
  <si>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</si>
  <si>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</si>
  <si>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</si>
  <si>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</si>
  <si>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</si>
  <si>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</si>
  <si>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</si>
  <si>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</si>
  <si>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</si>
  <si>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</si>
  <si>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</si>
  <si>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</si>
  <si>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</si>
  <si>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</si>
  <si>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</si>
  <si>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</si>
  <si>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</si>
  <si>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</si>
  <si>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</si>
  <si>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</si>
  <si>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</si>
  <si>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</si>
  <si>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</si>
  <si>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</si>
  <si>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</si>
  <si>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</si>
  <si>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</si>
  <si>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</si>
  <si>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</si>
  <si>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</si>
  <si>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</si>
  <si>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</si>
  <si>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</si>
  <si>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</si>
  <si>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</si>
  <si>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</si>
  <si>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</si>
  <si>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</si>
  <si>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</si>
  <si>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</si>
  <si>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</si>
  <si>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</si>
  <si>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</si>
  <si>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</si>
  <si>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</si>
  <si>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</si>
  <si>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</si>
  <si>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</si>
  <si>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</si>
  <si>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</si>
  <si>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</si>
  <si>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</si>
  <si>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</si>
  <si>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</si>
  <si>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</si>
  <si>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</si>
  <si>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</si>
  <si>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</si>
  <si>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</si>
  <si>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</si>
  <si>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</si>
  <si>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</si>
  <si>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</si>
  <si>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</si>
  <si>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</si>
  <si>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</si>
  <si>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</si>
  <si>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</si>
  <si>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</si>
  <si>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</si>
  <si>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</si>
  <si>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</si>
  <si>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</si>
  <si>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</si>
  <si>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</si>
  <si>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</si>
  <si>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</si>
  <si>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</si>
  <si>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</si>
  <si>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</si>
  <si>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</si>
  <si>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</si>
  <si>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</si>
  <si>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</si>
  <si>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</si>
  <si>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</si>
  <si>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</si>
  <si>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</si>
  <si>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</si>
  <si>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</si>
  <si>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</si>
  <si>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</si>
  <si>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</si>
  <si>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</si>
  <si>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</si>
  <si>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</si>
  <si>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</si>
  <si>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</si>
  <si>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</si>
  <si>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</si>
  <si>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</si>
  <si>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</si>
  <si>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</si>
  <si>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</si>
  <si>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</si>
  <si>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</si>
  <si>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</si>
  <si>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</si>
  <si>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</si>
  <si>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</si>
  <si>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</si>
  <si>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</si>
  <si>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</si>
  <si>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</si>
  <si>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</si>
  <si>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</si>
  <si>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</si>
  <si>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</si>
  <si>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</si>
  <si>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</si>
  <si>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</si>
  <si>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</si>
  <si>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</si>
  <si>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</si>
  <si>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</si>
  <si>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</si>
  <si>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</si>
  <si>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</si>
  <si>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</si>
  <si>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</si>
  <si>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</si>
  <si>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</si>
  <si>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</si>
  <si>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</si>
  <si>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</si>
  <si>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</si>
  <si>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</si>
  <si>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</si>
  <si>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</si>
  <si>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</si>
  <si>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</si>
  <si>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</si>
  <si>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</si>
  <si>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</si>
  <si>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</si>
  <si>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</si>
  <si>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</si>
  <si>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</si>
  <si>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</si>
  <si>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</si>
  <si>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</si>
  <si>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</si>
  <si>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</si>
  <si>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</si>
  <si>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</si>
  <si>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</si>
  <si>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</si>
  <si>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</si>
  <si>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</si>
  <si>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</si>
  <si>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</si>
  <si>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</si>
  <si>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</si>
  <si>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</si>
  <si>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</si>
  <si>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</si>
  <si>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</si>
  <si>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</si>
  <si>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</si>
  <si>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</si>
  <si>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</si>
  <si>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</si>
  <si>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</si>
  <si>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</si>
  <si>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</si>
  <si>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</si>
  <si>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</si>
  <si>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</si>
  <si>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</si>
  <si>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</si>
  <si>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</si>
  <si>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</si>
  <si>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</si>
  <si>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</si>
  <si>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</si>
  <si>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</si>
  <si>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</si>
  <si>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</si>
  <si>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</si>
  <si>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</si>
  <si>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</si>
  <si>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</si>
  <si>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</si>
  <si>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</si>
  <si>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</si>
  <si>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</si>
  <si>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</si>
  <si>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</si>
  <si>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</si>
  <si>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</si>
  <si>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</si>
  <si>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</si>
  <si>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</si>
  <si>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</si>
  <si>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</si>
  <si>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</si>
  <si>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</si>
  <si>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</si>
  <si>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</si>
  <si>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</si>
  <si>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</si>
  <si>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</si>
  <si>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</si>
  <si>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</si>
  <si>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</si>
  <si>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</si>
  <si>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</si>
  <si>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</si>
  <si>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</si>
  <si>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</si>
  <si>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</si>
  <si>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</si>
  <si>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</si>
  <si>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</si>
  <si>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</si>
  <si>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</si>
  <si>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</si>
  <si>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</si>
  <si>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</si>
  <si>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</si>
  <si>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</si>
  <si>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</si>
  <si>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</si>
  <si>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</si>
  <si>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</si>
  <si>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</si>
  <si>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</si>
  <si>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</si>
  <si>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</si>
  <si>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</si>
  <si>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</si>
  <si>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</si>
  <si>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</si>
  <si>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</si>
  <si>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</si>
  <si>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</si>
  <si>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</si>
  <si>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</si>
  <si>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</si>
  <si>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</si>
  <si>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</si>
  <si>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</si>
  <si>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</si>
  <si>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</si>
  <si>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</si>
  <si>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</si>
  <si>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</si>
  <si>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</si>
  <si>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</si>
  <si>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</si>
  <si>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</si>
  <si>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</si>
  <si>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</si>
  <si>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</si>
  <si>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</si>
  <si>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</si>
  <si>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</si>
  <si>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</si>
  <si>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</si>
  <si>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</si>
  <si>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</si>
  <si>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</si>
  <si>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</si>
  <si>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</si>
  <si>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</si>
  <si>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</si>
  <si>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</si>
  <si>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</si>
  <si>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</si>
  <si>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</si>
  <si>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</si>
  <si>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</si>
  <si>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</si>
  <si>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</si>
  <si>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</si>
  <si>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</si>
  <si>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</si>
  <si>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</si>
  <si>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</si>
  <si>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</si>
  <si>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</si>
  <si>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</si>
  <si>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</si>
  <si>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</si>
  <si>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</si>
  <si>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</si>
  <si>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</si>
  <si>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</si>
  <si>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</si>
  <si>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</si>
  <si>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</si>
  <si>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</si>
  <si>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</si>
  <si>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</si>
  <si>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</si>
  <si>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</si>
  <si>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</si>
  <si>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</si>
  <si>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</si>
  <si>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</si>
  <si>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</si>
  <si>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</si>
  <si>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</si>
  <si>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</si>
  <si>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</si>
  <si>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</si>
  <si>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</si>
  <si>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</si>
  <si>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</si>
  <si>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</si>
  <si>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</si>
  <si>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</si>
  <si>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</si>
  <si>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</si>
  <si>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</si>
  <si>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</si>
  <si>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</si>
  <si>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</si>
  <si>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</si>
  <si>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</si>
  <si>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</si>
  <si>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</si>
  <si>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</si>
  <si>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</si>
  <si>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</si>
  <si>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</si>
  <si>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</si>
  <si>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</si>
  <si>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</si>
  <si>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</si>
  <si>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</si>
  <si>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</si>
  <si>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</si>
  <si>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</si>
  <si>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</si>
  <si>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</si>
  <si>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</si>
  <si>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</si>
  <si>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</si>
  <si>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</si>
  <si>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</si>
  <si>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</si>
  <si>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</si>
  <si>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</si>
  <si>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</si>
  <si>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</si>
  <si>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</si>
  <si>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</si>
  <si>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</si>
  <si>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</si>
  <si>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</si>
  <si>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</si>
  <si>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</si>
  <si>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</si>
  <si>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</si>
  <si>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</si>
  <si>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</si>
  <si>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</si>
  <si>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</si>
  <si>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</si>
  <si>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</si>
  <si>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</si>
  <si>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</si>
  <si>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</si>
  <si>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</si>
  <si>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</si>
  <si>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</si>
  <si>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</si>
  <si>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</si>
  <si>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</si>
  <si>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</si>
  <si>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</si>
  <si>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</si>
  <si>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</si>
  <si>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</si>
  <si>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</si>
  <si>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</si>
  <si>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</si>
  <si>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</si>
  <si>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</si>
  <si>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</si>
  <si>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</si>
  <si>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</si>
  <si>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</si>
  <si>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</si>
  <si>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</si>
  <si>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</si>
  <si>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</si>
  <si>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</si>
  <si>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</si>
  <si>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</si>
  <si>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</si>
  <si>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</si>
  <si>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</si>
  <si>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</si>
  <si>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</si>
  <si>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</si>
  <si>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</si>
  <si>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</si>
  <si>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</si>
  <si>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</si>
  <si>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</si>
  <si>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</si>
  <si>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</si>
  <si>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</si>
  <si>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</si>
  <si>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</si>
  <si>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</si>
  <si>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</si>
  <si>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</si>
  <si>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</si>
  <si>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</si>
  <si>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</si>
  <si>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</si>
  <si>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</si>
  <si>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</si>
  <si>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</si>
  <si>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</si>
  <si>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</si>
  <si>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</si>
  <si>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</si>
  <si>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</si>
  <si>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</si>
  <si>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</si>
  <si>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</si>
  <si>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</si>
  <si>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</si>
  <si>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</si>
  <si>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</si>
  <si>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</si>
  <si>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</si>
  <si>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</si>
  <si>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</si>
  <si>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</si>
  <si>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</si>
  <si>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</si>
  <si>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</si>
  <si>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</si>
  <si>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</si>
  <si>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</si>
  <si>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</si>
  <si>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</si>
  <si>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</si>
  <si>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</si>
  <si>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</si>
  <si>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</si>
  <si>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</si>
  <si>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</si>
  <si>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</si>
  <si>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</si>
  <si>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</si>
  <si>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</si>
  <si>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</si>
  <si>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</si>
  <si>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</si>
  <si>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</si>
  <si>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</si>
  <si>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</si>
  <si>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</si>
  <si>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</si>
  <si>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</si>
  <si>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</si>
  <si>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</si>
  <si>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</si>
  <si>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</si>
  <si>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</si>
  <si>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</si>
  <si>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</si>
  <si>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</si>
  <si>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</si>
  <si>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</si>
  <si>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</si>
  <si>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</si>
  <si>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</si>
  <si>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</si>
  <si>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</si>
  <si>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</si>
  <si>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</si>
  <si>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</si>
  <si>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</si>
  <si>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</si>
  <si>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</si>
  <si>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</si>
  <si>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</si>
  <si>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</si>
  <si>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</si>
  <si>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</si>
  <si>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</si>
  <si>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</si>
  <si>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</si>
  <si>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</si>
  <si>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</si>
  <si>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</si>
  <si>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</si>
  <si>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</si>
  <si>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</si>
  <si>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</si>
  <si>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</si>
  <si>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</si>
  <si>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</si>
  <si>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</si>
  <si>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</si>
  <si>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</si>
  <si>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</si>
  <si>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</si>
  <si>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</si>
  <si>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</si>
  <si>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</si>
  <si>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</si>
  <si>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</si>
  <si>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</si>
  <si>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</si>
  <si>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</si>
  <si>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</si>
  <si>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</si>
  <si>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</si>
  <si>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</si>
  <si>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</si>
  <si>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</si>
  <si>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</si>
  <si>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</si>
  <si>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</si>
  <si>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</si>
  <si>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</si>
  <si>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</si>
  <si>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</si>
  <si>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</si>
  <si>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</si>
  <si>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</si>
  <si>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</si>
  <si>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</si>
  <si>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</si>
  <si>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</si>
  <si>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</si>
  <si>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</si>
  <si>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</si>
  <si>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</si>
  <si>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</si>
  <si>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</si>
  <si>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</si>
  <si>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</si>
  <si>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</si>
  <si>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</si>
  <si>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</si>
  <si>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</si>
  <si>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</si>
  <si>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</si>
  <si>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</si>
  <si>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</si>
  <si>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</si>
  <si>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</si>
  <si>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</si>
  <si>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</si>
  <si>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</si>
  <si>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</si>
  <si>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</si>
  <si>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</si>
  <si>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</si>
  <si>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</si>
  <si>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</si>
  <si>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</si>
  <si>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</si>
  <si>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</si>
  <si>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</si>
  <si>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</si>
  <si>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</si>
  <si>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</si>
  <si>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</si>
  <si>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</si>
  <si>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</si>
  <si>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</si>
  <si>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</si>
  <si>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</si>
  <si>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</si>
  <si>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</si>
  <si>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</si>
  <si>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</si>
  <si>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</si>
  <si>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</si>
  <si>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</si>
  <si>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</si>
  <si>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</si>
  <si>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</si>
  <si>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</si>
  <si>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</si>
  <si>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</si>
  <si>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</si>
  <si>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</si>
  <si>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</si>
  <si>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</si>
  <si>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</si>
  <si>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</si>
  <si>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</si>
  <si>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</si>
  <si>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</si>
  <si>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</si>
  <si>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</si>
  <si>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</si>
  <si>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</si>
  <si>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</si>
  <si>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</si>
  <si>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</si>
  <si>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</si>
  <si>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</si>
  <si>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</si>
  <si>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</si>
  <si>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</si>
  <si>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</si>
  <si>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</si>
  <si>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</si>
  <si>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</si>
  <si>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</si>
  <si>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</si>
  <si>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</si>
  <si>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</si>
  <si>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</si>
  <si>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</si>
  <si>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</si>
  <si>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</si>
  <si>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</si>
  <si>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</si>
  <si>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</si>
  <si>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</si>
  <si>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</si>
  <si>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</si>
  <si>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</si>
  <si>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</si>
  <si>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</si>
  <si>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</si>
  <si>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</si>
  <si>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</si>
  <si>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</si>
  <si>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</si>
  <si>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</si>
  <si>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</si>
  <si>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</si>
  <si>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</si>
  <si>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</si>
  <si>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</si>
  <si>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</si>
  <si>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</si>
  <si>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</si>
  <si>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</si>
  <si>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</si>
  <si>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</si>
  <si>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</si>
  <si>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</si>
  <si>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</si>
  <si>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</si>
  <si>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</si>
  <si>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</si>
  <si>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</si>
  <si>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</si>
  <si>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</si>
  <si>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</si>
  <si>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</si>
  <si>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</si>
  <si>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</si>
  <si>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</si>
  <si>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</si>
  <si>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</si>
  <si>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</si>
  <si>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</si>
  <si>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</si>
  <si>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</si>
  <si>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</si>
  <si>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</si>
  <si>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</si>
  <si>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</si>
  <si>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</si>
  <si>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</si>
  <si>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</si>
  <si>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</si>
  <si>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</si>
  <si>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</si>
  <si>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</si>
  <si>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</si>
  <si>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</si>
  <si>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</si>
  <si>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</si>
  <si>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</si>
  <si>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</si>
  <si>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</si>
  <si>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</si>
  <si>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</si>
  <si>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</si>
  <si>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</si>
  <si>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</si>
  <si>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</si>
  <si>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</si>
  <si>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</si>
  <si>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</si>
  <si>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</si>
  <si>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</si>
  <si>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</si>
  <si>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</si>
  <si>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</si>
  <si>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</si>
  <si>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</si>
  <si>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</si>
  <si>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</si>
  <si>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</si>
  <si>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</si>
  <si>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</si>
  <si>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</si>
  <si>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</si>
  <si>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</si>
  <si>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</si>
  <si>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</si>
  <si>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</si>
  <si>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</si>
  <si>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</si>
  <si>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</si>
  <si>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</si>
  <si>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</si>
  <si>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</si>
  <si>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</si>
  <si>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</si>
  <si>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</si>
  <si>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</si>
  <si>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</si>
  <si>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</si>
  <si>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</si>
  <si>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</si>
  <si>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</si>
  <si>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</si>
  <si>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</si>
  <si>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</si>
  <si>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</si>
  <si>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</si>
  <si>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</si>
  <si>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</si>
  <si>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</si>
  <si>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</si>
  <si>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</si>
  <si>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</si>
  <si>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</si>
  <si>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</si>
  <si>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</si>
  <si>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</si>
  <si>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</si>
  <si>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</si>
  <si>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</si>
  <si>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</si>
  <si>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</si>
  <si>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</si>
  <si>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</si>
  <si>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</si>
  <si>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</si>
  <si>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</si>
  <si>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</si>
  <si>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</si>
  <si>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</si>
  <si>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</si>
  <si>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</si>
  <si>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</si>
  <si>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</si>
  <si>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</si>
  <si>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</si>
  <si>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</si>
  <si>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</si>
  <si>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</si>
  <si>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</si>
  <si>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</si>
  <si>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</si>
  <si>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</si>
  <si>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</si>
  <si>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</si>
  <si>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</si>
  <si>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</si>
  <si>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</si>
  <si>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</si>
  <si>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</si>
  <si>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</si>
  <si>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</si>
  <si>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</si>
  <si>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</si>
  <si>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</si>
  <si>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</si>
  <si>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</si>
  <si>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</si>
  <si>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</si>
  <si>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</si>
  <si>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</si>
  <si>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</si>
  <si>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</si>
  <si>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</si>
  <si>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</si>
  <si>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</si>
  <si>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</si>
  <si>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</si>
  <si>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</si>
  <si>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</si>
  <si>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</si>
  <si>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</si>
  <si>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</si>
  <si>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</si>
  <si>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</si>
  <si>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</si>
  <si>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</si>
  <si>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</si>
  <si>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</si>
  <si>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</si>
  <si>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</si>
  <si>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</si>
  <si>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</si>
  <si>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</si>
  <si>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</si>
  <si>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</si>
  <si>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</si>
  <si>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</si>
  <si>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</si>
  <si>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</si>
  <si>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</si>
  <si>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</si>
  <si>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</si>
  <si>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</si>
  <si>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</si>
  <si>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</si>
  <si>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</si>
  <si>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</si>
  <si>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</si>
  <si>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</si>
  <si>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</si>
  <si>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</si>
  <si>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</si>
  <si>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</si>
  <si>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</si>
  <si>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</si>
  <si>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</si>
  <si>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</si>
  <si>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</si>
  <si>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</si>
  <si>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</si>
  <si>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</si>
  <si>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</si>
  <si>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</si>
  <si>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</si>
  <si>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</si>
  <si>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</si>
  <si>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</si>
  <si>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</si>
  <si>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</si>
  <si>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</si>
  <si>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</si>
  <si>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</si>
  <si>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</si>
  <si>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</si>
  <si>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</si>
  <si>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</si>
  <si>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</si>
  <si>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</si>
  <si>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</si>
  <si>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</si>
  <si>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</si>
  <si>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</si>
  <si>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</si>
  <si>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</si>
  <si>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</si>
  <si>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</si>
  <si>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</si>
  <si>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</si>
  <si>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</si>
  <si>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</si>
  <si>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</si>
  <si>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</si>
  <si>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</si>
  <si>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</si>
  <si>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</si>
  <si>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</si>
  <si>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</si>
  <si>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</si>
  <si>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</si>
  <si>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</si>
  <si>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</si>
  <si>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</si>
  <si>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</si>
  <si>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</si>
  <si>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</si>
  <si>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</si>
  <si>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</si>
  <si>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</si>
  <si>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</si>
  <si>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</si>
  <si>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</si>
  <si>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</si>
  <si>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</si>
  <si>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</si>
  <si>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</si>
  <si>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</si>
  <si>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</si>
  <si>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</si>
  <si>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</si>
  <si>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</si>
  <si>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</si>
  <si>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</si>
  <si>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</si>
  <si>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</si>
  <si>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</si>
  <si>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</si>
  <si>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</si>
  <si>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</si>
  <si>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</si>
  <si>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</si>
  <si>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</si>
  <si>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</si>
  <si>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</si>
  <si>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</si>
  <si>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</si>
  <si>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</si>
  <si>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</si>
  <si>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</si>
  <si>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</si>
  <si>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</si>
  <si>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</si>
  <si>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</si>
  <si>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</si>
  <si>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</si>
  <si>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</si>
  <si>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</si>
  <si>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</si>
  <si>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</si>
  <si>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</si>
  <si>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</si>
  <si>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</si>
  <si>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</si>
  <si>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</si>
  <si>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</si>
  <si>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</si>
  <si>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</si>
  <si>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</si>
  <si>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</si>
  <si>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</si>
  <si>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</si>
  <si>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</si>
  <si>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</si>
  <si>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</si>
  <si>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</si>
  <si>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</si>
  <si>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</si>
  <si>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</si>
  <si>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</si>
  <si>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</si>
  <si>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</si>
  <si>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</si>
  <si>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</si>
  <si>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</si>
  <si>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</si>
  <si>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</si>
  <si>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</si>
  <si>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</si>
  <si>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</si>
  <si>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</si>
  <si>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</si>
  <si>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</si>
  <si>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</si>
  <si>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</si>
  <si>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</si>
  <si>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</si>
  <si>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</si>
  <si>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</si>
  <si>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</si>
  <si>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</si>
  <si>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</si>
  <si>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</si>
  <si>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</si>
  <si>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</si>
  <si>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</si>
  <si>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</si>
  <si>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</si>
  <si>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</si>
  <si>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</si>
  <si>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</si>
  <si>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</si>
  <si>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</si>
  <si>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</si>
  <si>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</si>
  <si>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</si>
  <si>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</si>
  <si>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</si>
  <si>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</si>
  <si>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</si>
  <si>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</si>
  <si>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</si>
  <si>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</si>
  <si>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</si>
  <si>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</si>
  <si>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</si>
  <si>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</si>
  <si>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</si>
  <si>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</si>
  <si>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</si>
  <si>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</si>
  <si>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</si>
  <si>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</si>
  <si>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</si>
  <si>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</si>
  <si>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</si>
  <si>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</si>
  <si>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</si>
  <si>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</si>
  <si>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</si>
  <si>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</si>
  <si>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</si>
  <si>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</si>
  <si>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</si>
  <si>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</si>
  <si>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</si>
  <si>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</si>
  <si>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</si>
  <si>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</si>
  <si>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</si>
  <si>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</si>
  <si>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</si>
  <si>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</si>
  <si>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</si>
  <si>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</si>
  <si>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</si>
  <si>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</si>
  <si>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</si>
  <si>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</si>
  <si>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</si>
  <si>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</si>
  <si>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</si>
  <si>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</si>
  <si>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</si>
  <si>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</si>
  <si>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</si>
  <si>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</si>
  <si>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</si>
  <si>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</si>
  <si>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</si>
  <si>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</si>
  <si>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</si>
  <si>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</si>
  <si>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</si>
  <si>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</si>
  <si>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</si>
  <si>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</si>
  <si>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</si>
  <si>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</si>
  <si>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</si>
  <si>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</si>
  <si>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</si>
  <si>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</si>
  <si>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</si>
  <si>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</si>
  <si>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</si>
  <si>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</si>
  <si>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</si>
  <si>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</si>
  <si>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</si>
  <si>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</si>
  <si>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</si>
  <si>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</si>
  <si>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</si>
  <si>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</si>
  <si>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</si>
  <si>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</si>
  <si>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</si>
  <si>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</si>
  <si>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</si>
  <si>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</si>
  <si>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</si>
  <si>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</si>
  <si>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</si>
  <si>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</si>
  <si>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</si>
  <si>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</si>
  <si>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</si>
  <si>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</si>
  <si>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</si>
  <si>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</si>
  <si>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</si>
  <si>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</si>
  <si>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</si>
  <si>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</si>
  <si>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</si>
  <si>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</si>
  <si>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</si>
  <si>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</si>
  <si>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</si>
  <si>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</si>
  <si>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</si>
  <si>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</si>
  <si>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</si>
  <si>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</si>
  <si>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</si>
  <si>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</si>
  <si>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</si>
  <si>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</si>
  <si>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</si>
  <si>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</si>
  <si>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</si>
  <si>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</si>
  <si>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</si>
  <si>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</si>
  <si>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</si>
  <si>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</si>
  <si>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</si>
  <si>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</si>
  <si>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</si>
  <si>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</si>
  <si>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</si>
  <si>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</si>
  <si>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</si>
  <si>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</si>
  <si>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</si>
  <si>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</si>
  <si>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</si>
  <si>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</si>
  <si>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</si>
  <si>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</si>
  <si>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</si>
  <si>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</si>
  <si>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</si>
  <si>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</si>
  <si>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</si>
  <si>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</si>
  <si>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</si>
  <si>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</si>
  <si>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</si>
  <si>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</si>
  <si>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</si>
  <si>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</si>
  <si>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</si>
  <si>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</si>
  <si>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</si>
  <si>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</si>
  <si>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</si>
  <si>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</si>
  <si>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</si>
  <si>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</si>
  <si>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</si>
  <si>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</si>
  <si>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</si>
  <si>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</si>
  <si>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</si>
  <si>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</si>
  <si>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</si>
  <si>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</si>
  <si>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</si>
  <si>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</si>
  <si>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</si>
  <si>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</si>
  <si>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</si>
  <si>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</si>
  <si>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</si>
  <si>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</si>
  <si>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</si>
  <si>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</si>
  <si>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</si>
  <si>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</si>
  <si>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</si>
  <si>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</si>
  <si>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</si>
  <si>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</si>
  <si>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</si>
  <si>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</si>
  <si>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</si>
  <si>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</si>
  <si>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</si>
  <si>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</si>
  <si>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</si>
  <si>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</si>
  <si>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</si>
  <si>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</si>
  <si>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</si>
  <si>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</si>
  <si>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</si>
  <si>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</si>
  <si>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</si>
  <si>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</si>
  <si>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</si>
  <si>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</si>
  <si>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</si>
  <si>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</si>
  <si>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</si>
  <si>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</si>
  <si>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</si>
  <si>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</si>
  <si>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</si>
  <si>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</si>
  <si>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</si>
  <si>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</si>
  <si>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</si>
  <si>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</si>
  <si>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</si>
  <si>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</si>
  <si>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</si>
  <si>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</si>
  <si>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</si>
  <si>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</si>
  <si>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</si>
  <si>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</si>
  <si>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</si>
  <si>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</si>
  <si>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</si>
  <si>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</si>
  <si>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</si>
  <si>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</si>
  <si>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</si>
  <si>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</si>
  <si>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</si>
  <si>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</si>
  <si>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</si>
  <si>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</si>
  <si>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</si>
  <si>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</si>
  <si>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</si>
  <si>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</si>
  <si>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</si>
  <si>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</si>
  <si>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</si>
  <si>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</si>
  <si>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</si>
  <si>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</si>
  <si>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</si>
  <si>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</si>
  <si>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</si>
  <si>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</si>
  <si>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</si>
  <si>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</si>
  <si>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</si>
  <si>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</si>
  <si>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</si>
  <si>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</si>
  <si>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</si>
  <si>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</si>
  <si>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</si>
  <si>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</si>
  <si>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</si>
  <si>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</si>
  <si>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</si>
  <si>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</si>
  <si>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</si>
  <si>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</si>
  <si>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</si>
  <si>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</si>
  <si>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</si>
  <si>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</si>
  <si>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</si>
  <si>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</si>
  <si>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</si>
  <si>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</si>
  <si>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</si>
  <si>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</si>
  <si>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</si>
  <si>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</si>
  <si>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</si>
  <si>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</si>
  <si>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</si>
  <si>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</si>
  <si>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</si>
  <si>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</si>
  <si>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</si>
  <si>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</si>
  <si>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</si>
  <si>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</si>
  <si>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</si>
  <si>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</si>
  <si>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</si>
  <si>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</si>
  <si>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</si>
  <si>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</si>
  <si>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</si>
  <si>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</si>
  <si>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</si>
  <si>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</si>
  <si>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</si>
  <si>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</si>
  <si>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</si>
  <si>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</si>
  <si>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</si>
  <si>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</si>
  <si>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</si>
  <si>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</si>
  <si>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</si>
  <si>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</si>
  <si>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</si>
  <si>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</si>
  <si>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</si>
  <si>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</si>
  <si>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</si>
  <si>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</si>
  <si>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</si>
  <si>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</si>
  <si>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</si>
  <si>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</si>
  <si>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</si>
  <si>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</si>
  <si>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</si>
  <si>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</si>
  <si>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</si>
  <si>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</si>
  <si>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</si>
  <si>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</si>
  <si>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</si>
  <si>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</si>
  <si>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</si>
  <si>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</si>
  <si>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</si>
  <si>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</si>
  <si>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</si>
  <si>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</si>
  <si>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</si>
  <si>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</si>
  <si>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</si>
  <si>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</si>
  <si>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</si>
  <si>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</si>
  <si>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</si>
  <si>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</si>
  <si>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</si>
  <si>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</si>
  <si>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</si>
  <si>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</si>
  <si>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</si>
  <si>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</si>
  <si>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</si>
  <si>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</si>
  <si>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</si>
  <si>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</si>
  <si>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</si>
  <si>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</si>
  <si>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</si>
  <si>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</si>
  <si>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</si>
  <si>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</si>
  <si>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</si>
  <si>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</si>
  <si>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</si>
  <si>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</si>
  <si>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</si>
  <si>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</si>
  <si>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</si>
  <si>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</si>
  <si>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</si>
  <si>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</si>
  <si>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</si>
  <si>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</si>
  <si>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</si>
  <si>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</si>
  <si>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</si>
  <si>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</si>
  <si>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</si>
  <si>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</si>
  <si>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</si>
  <si>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</si>
  <si>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</si>
  <si>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</si>
  <si>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</si>
  <si>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</si>
  <si>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</si>
  <si>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</si>
  <si>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</si>
  <si>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</si>
  <si>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</si>
  <si>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</si>
  <si>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</si>
  <si>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</si>
  <si>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</si>
  <si>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</si>
  <si>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</si>
  <si>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</si>
  <si>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</si>
  <si>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</si>
  <si>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</si>
  <si>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</si>
  <si>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</si>
  <si>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</si>
  <si>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</si>
  <si>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</si>
  <si>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</si>
  <si>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</si>
  <si>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</si>
  <si>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</si>
  <si>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</si>
  <si>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</si>
  <si>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</si>
  <si>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</si>
  <si>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</si>
  <si>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</si>
  <si>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</si>
  <si>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</si>
  <si>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</si>
  <si>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</si>
  <si>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</si>
  <si>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</si>
  <si>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</si>
  <si>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</si>
  <si>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</si>
  <si>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</si>
  <si>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</si>
  <si>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</si>
  <si>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</si>
  <si>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</si>
  <si>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</si>
  <si>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</si>
  <si>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</si>
  <si>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</si>
  <si>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</si>
  <si>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</si>
  <si>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</si>
  <si>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</si>
  <si>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</si>
  <si>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</si>
  <si>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</si>
  <si>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</si>
  <si>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</si>
  <si>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</si>
  <si>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</si>
  <si>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</si>
  <si>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</si>
  <si>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</si>
  <si>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</si>
  <si>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</si>
  <si>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</si>
  <si>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</si>
  <si>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</si>
  <si>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</si>
  <si>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</si>
  <si>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</si>
  <si>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</si>
  <si>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</si>
  <si>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</si>
  <si>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</si>
  <si>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</si>
  <si>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</si>
  <si>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</si>
  <si>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</si>
  <si>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</si>
  <si>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</si>
  <si>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</si>
  <si>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</si>
  <si>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</si>
  <si>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</si>
  <si>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</si>
  <si>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</si>
  <si>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</si>
  <si>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</si>
  <si>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</si>
  <si>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</si>
  <si>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</si>
  <si>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</si>
  <si>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</si>
  <si>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</si>
  <si>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</si>
  <si>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</si>
  <si>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</si>
  <si>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</si>
  <si>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</si>
  <si>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</si>
  <si>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</si>
  <si>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</si>
  <si>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</si>
  <si>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</si>
  <si>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</si>
  <si>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</si>
  <si>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</si>
  <si>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</si>
  <si>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</si>
  <si>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</si>
  <si>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</si>
  <si>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</si>
  <si>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</si>
  <si>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</si>
  <si>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</si>
  <si>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</si>
  <si>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</si>
  <si>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</si>
  <si>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</si>
  <si>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</si>
  <si>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</si>
  <si>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</si>
  <si>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</si>
  <si>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</si>
  <si>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</si>
  <si>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</si>
  <si>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</si>
  <si>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</si>
  <si>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</si>
  <si>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</si>
  <si>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</si>
  <si>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</si>
  <si>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</si>
  <si>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</si>
  <si>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</si>
  <si>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</si>
  <si>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</si>
  <si>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</si>
  <si>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</si>
  <si>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</si>
  <si>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</si>
  <si>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</si>
  <si>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</si>
  <si>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</si>
  <si>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</si>
  <si>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</si>
  <si>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</si>
  <si>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</si>
  <si>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</si>
  <si>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</si>
  <si>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</si>
  <si>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</si>
  <si>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</si>
  <si>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</si>
  <si>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</si>
  <si>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</si>
  <si>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</si>
  <si>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</si>
  <si>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</si>
  <si>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</si>
  <si>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</si>
  <si>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</si>
  <si>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</si>
  <si>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</si>
  <si>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</si>
  <si>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</si>
  <si>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</si>
  <si>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</si>
  <si>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</si>
  <si>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</si>
  <si>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</si>
  <si>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</si>
  <si>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</si>
  <si>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</si>
  <si>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</si>
  <si>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</si>
  <si>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</si>
  <si>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</si>
  <si>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</si>
  <si>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</si>
  <si>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</si>
  <si>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</si>
  <si>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</si>
  <si>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</si>
  <si>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</si>
  <si>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</si>
  <si>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</si>
  <si>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</si>
  <si>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</si>
  <si>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</si>
  <si>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</si>
  <si>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</si>
  <si>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</si>
  <si>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</si>
  <si>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</si>
  <si>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</si>
  <si>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</si>
  <si>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</si>
  <si>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</si>
  <si>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</si>
  <si>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</si>
  <si>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</si>
  <si>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</si>
  <si>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</si>
  <si>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</si>
  <si>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</si>
  <si>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</si>
  <si>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</si>
  <si>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</si>
  <si>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</si>
  <si>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</si>
  <si>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</si>
  <si>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</si>
  <si>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</si>
  <si>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</si>
  <si>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</si>
  <si>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</si>
  <si>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</si>
  <si>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</si>
  <si>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</si>
  <si>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</si>
  <si>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</si>
  <si>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</si>
  <si>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</si>
  <si>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</si>
  <si>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</si>
  <si>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</si>
  <si>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</si>
  <si>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</si>
  <si>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</si>
  <si>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</si>
  <si>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</si>
  <si>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</si>
  <si>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</si>
  <si>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</si>
  <si>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</si>
  <si>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</si>
  <si>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</si>
  <si>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</si>
  <si>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</si>
  <si>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</si>
  <si>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</si>
  <si>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</si>
  <si>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</si>
  <si>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</si>
  <si>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</si>
  <si>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</si>
  <si>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</si>
  <si>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</si>
  <si>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</si>
  <si>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</si>
  <si>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</si>
  <si>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</si>
  <si>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</si>
  <si>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</si>
  <si>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</si>
  <si>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</si>
  <si>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</si>
  <si>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</si>
  <si>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</si>
  <si>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</si>
  <si>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</si>
  <si>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</si>
  <si>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</si>
  <si>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</si>
  <si>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</si>
  <si>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</si>
  <si>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</si>
  <si>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</si>
  <si>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</si>
  <si>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</si>
  <si>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</si>
  <si>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</si>
  <si>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</si>
  <si>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</si>
  <si>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</si>
  <si>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</si>
  <si>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</si>
  <si>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</si>
  <si>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</si>
  <si>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</si>
  <si>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</si>
  <si>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</si>
  <si>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</si>
  <si>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</si>
  <si>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</si>
  <si>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</si>
  <si>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</si>
  <si>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</si>
  <si>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</si>
  <si>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</si>
  <si>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</si>
  <si>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</si>
  <si>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</si>
  <si>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</si>
  <si>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</si>
  <si>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</si>
  <si>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</si>
  <si>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</si>
  <si>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</si>
  <si>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</si>
  <si>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</si>
  <si>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</si>
  <si>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</si>
  <si>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</si>
  <si>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</si>
  <si>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</si>
  <si>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</si>
  <si>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</si>
  <si>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</si>
  <si>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</si>
  <si>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</si>
  <si>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</si>
  <si>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</si>
  <si>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</si>
  <si>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</si>
  <si>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</si>
  <si>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</si>
  <si>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</si>
  <si>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</si>
  <si>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</si>
  <si>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</si>
  <si>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</si>
  <si>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</si>
  <si>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</si>
  <si>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</si>
  <si>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</si>
  <si>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</si>
  <si>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</si>
  <si>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</si>
  <si>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</si>
  <si>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</si>
  <si>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</si>
  <si>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</si>
  <si>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</si>
  <si>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</si>
  <si>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</si>
  <si>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</si>
  <si>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</si>
  <si>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</si>
  <si>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</si>
  <si>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</si>
  <si>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</si>
  <si>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</si>
  <si>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</si>
  <si>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</si>
  <si>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</si>
  <si>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</si>
  <si>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</si>
  <si>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</si>
  <si>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</si>
  <si>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</si>
  <si>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</si>
  <si>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</si>
  <si>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</si>
  <si>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</si>
  <si>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</si>
  <si>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</si>
  <si>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</si>
  <si>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</si>
  <si>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</si>
  <si>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</si>
  <si>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</si>
  <si>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</si>
  <si>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</si>
  <si>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</si>
  <si>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</si>
  <si>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</si>
  <si>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</si>
  <si>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</si>
  <si>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</si>
  <si>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</si>
  <si>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</si>
  <si>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</si>
  <si>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</si>
  <si>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</si>
  <si>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</si>
  <si>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</si>
  <si>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</si>
  <si>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</si>
  <si>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</si>
  <si>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</si>
  <si>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</si>
  <si>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</si>
  <si>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</si>
  <si>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</si>
  <si>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</si>
  <si>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</si>
  <si>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</si>
  <si>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</si>
  <si>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</si>
  <si>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</si>
  <si>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</si>
  <si>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</si>
  <si>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</si>
  <si>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</si>
  <si>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</si>
  <si>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</si>
  <si>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</si>
  <si>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</si>
  <si>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</si>
  <si>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</si>
  <si>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</si>
  <si>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</si>
  <si>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</si>
  <si>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</si>
  <si>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</si>
  <si>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</si>
  <si>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</si>
  <si>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</si>
  <si>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</si>
  <si>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</si>
  <si>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</si>
  <si>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</si>
  <si>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</si>
  <si>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</si>
  <si>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</si>
  <si>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</si>
  <si>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</si>
  <si>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</si>
  <si>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</si>
  <si>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</si>
  <si>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</si>
  <si>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</si>
  <si>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</si>
  <si>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</si>
  <si>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</si>
  <si>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</si>
  <si>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</si>
  <si>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</si>
  <si>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</si>
  <si>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</si>
  <si>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</si>
  <si>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</si>
  <si>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</si>
  <si>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</si>
  <si>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</si>
  <si>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</si>
  <si>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</si>
  <si>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</si>
  <si>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</si>
  <si>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</si>
  <si>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</si>
  <si>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</si>
  <si>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</si>
  <si>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</si>
  <si>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</si>
  <si>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</si>
  <si>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</si>
  <si>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</si>
  <si>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</si>
  <si>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</si>
  <si>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</si>
  <si>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</si>
  <si>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</si>
  <si>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</si>
  <si>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</si>
  <si>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</si>
  <si>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</si>
  <si>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</si>
  <si>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</si>
  <si>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</si>
  <si>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</si>
  <si>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</si>
  <si>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</si>
  <si>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</si>
  <si>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</si>
  <si>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</si>
  <si>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</si>
  <si>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</si>
  <si>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</si>
  <si>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</si>
  <si>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</si>
  <si>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</si>
  <si>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</si>
  <si>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</si>
  <si>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</si>
  <si>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</si>
  <si>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</si>
  <si>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</si>
  <si>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</si>
  <si>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</si>
  <si>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</si>
  <si>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</si>
  <si>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</si>
  <si>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</si>
  <si>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</si>
  <si>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</si>
  <si>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</si>
  <si>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</si>
  <si>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</si>
  <si>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</si>
  <si>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</si>
  <si>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</si>
  <si>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</si>
  <si>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</si>
  <si>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</si>
  <si>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</si>
  <si>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</si>
  <si>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</si>
  <si>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</si>
  <si>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</si>
  <si>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</si>
  <si>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</si>
  <si>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</si>
  <si>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</si>
  <si>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</si>
  <si>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</si>
  <si>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</si>
  <si>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</si>
  <si>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</si>
  <si>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</si>
  <si>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</si>
  <si>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</si>
  <si>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</si>
  <si>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</si>
  <si>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</si>
  <si>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</si>
  <si>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</si>
  <si>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</si>
  <si>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</si>
  <si>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</si>
  <si>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</si>
  <si>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</si>
  <si>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</si>
  <si>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</si>
  <si>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</si>
  <si>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</si>
  <si>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</si>
  <si>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</si>
  <si>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</si>
  <si>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</si>
  <si>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</si>
  <si>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</si>
  <si>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</si>
  <si>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</si>
  <si>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</si>
  <si>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</si>
  <si>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</si>
  <si>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</si>
  <si>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</si>
  <si>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</si>
  <si>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</si>
  <si>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</si>
  <si>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</si>
  <si>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</si>
  <si>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</si>
  <si>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</si>
  <si>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</si>
  <si>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</si>
  <si>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</si>
  <si>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</si>
  <si>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</si>
  <si>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</si>
  <si>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</si>
  <si>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</si>
  <si>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</si>
  <si>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</si>
  <si>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</si>
  <si>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</si>
  <si>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</si>
  <si>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</si>
  <si>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</si>
  <si>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</si>
  <si>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</si>
  <si>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</si>
  <si>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</si>
  <si>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</si>
  <si>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</si>
  <si>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</si>
  <si>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</si>
  <si>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</si>
  <si>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</si>
  <si>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</si>
  <si>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</si>
  <si>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</si>
  <si>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</si>
  <si>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</si>
  <si>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</si>
  <si>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</si>
  <si>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</si>
  <si>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</si>
  <si>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</si>
  <si>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</si>
  <si>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</si>
  <si>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</si>
  <si>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</si>
  <si>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</si>
  <si>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</si>
  <si>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</si>
  <si>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</si>
  <si>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</si>
  <si>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</si>
  <si>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</si>
  <si>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</si>
  <si>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</si>
  <si>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</si>
  <si>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</si>
  <si>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</si>
  <si>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</si>
  <si>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</si>
  <si>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</si>
  <si>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</si>
  <si>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</si>
  <si>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</si>
  <si>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</si>
  <si>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</si>
  <si>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</si>
  <si>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</si>
  <si>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</si>
  <si>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</si>
  <si>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</si>
  <si>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</si>
  <si>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</si>
  <si>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</si>
  <si>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</si>
  <si>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</si>
  <si>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</si>
  <si>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</si>
  <si>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</si>
  <si>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</si>
  <si>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</si>
  <si>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</si>
  <si>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</si>
  <si>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</si>
  <si>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</si>
  <si>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</si>
  <si>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</si>
  <si>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</si>
  <si>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</si>
  <si>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</si>
  <si>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</si>
  <si>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</si>
  <si>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</si>
  <si>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</si>
  <si>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</si>
  <si>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</si>
  <si>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</si>
  <si>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</si>
  <si>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</si>
  <si>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</si>
  <si>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</si>
  <si>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</si>
  <si>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</si>
  <si>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</si>
  <si>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</si>
  <si>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</si>
  <si>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</si>
  <si>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</si>
  <si>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</si>
  <si>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</si>
  <si>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</si>
  <si>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</si>
  <si>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</si>
  <si>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</si>
  <si>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</si>
  <si>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</si>
  <si>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</si>
  <si>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</si>
  <si>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</si>
  <si>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</si>
  <si>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</si>
  <si>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</si>
  <si>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</si>
  <si>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</si>
  <si>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</si>
  <si>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</si>
  <si>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</si>
  <si>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</si>
  <si>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</si>
  <si>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</si>
  <si>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</si>
  <si>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</si>
  <si>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</si>
  <si>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</si>
  <si>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</si>
  <si>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</si>
  <si>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</si>
  <si>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</si>
  <si>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</si>
  <si>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</si>
  <si>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</si>
  <si>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</si>
  <si>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</si>
  <si>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</si>
  <si>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</si>
  <si>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</si>
  <si>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</si>
  <si>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</si>
  <si>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</si>
  <si>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</si>
  <si>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</si>
  <si>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</si>
  <si>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</si>
  <si>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</si>
  <si>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</si>
  <si>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</si>
  <si>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</si>
  <si>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</si>
  <si>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</si>
  <si>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</si>
  <si>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</si>
  <si>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</si>
  <si>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</si>
  <si>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</si>
  <si>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</si>
  <si>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</si>
  <si>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</si>
  <si>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</si>
  <si>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</si>
  <si>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</si>
  <si>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</si>
  <si>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</si>
  <si>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</si>
  <si>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</si>
  <si>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</si>
  <si>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</si>
  <si>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</si>
  <si>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</si>
  <si>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</si>
  <si>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</si>
  <si>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</si>
  <si>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</si>
  <si>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</si>
  <si>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</si>
  <si>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</si>
  <si>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</si>
  <si>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</si>
  <si>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</si>
  <si>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</si>
  <si>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</si>
  <si>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</si>
  <si>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</si>
  <si>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</si>
  <si>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</si>
  <si>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</si>
  <si>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</si>
  <si>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</si>
  <si>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</si>
  <si>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</si>
  <si>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</si>
  <si>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</si>
  <si>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</si>
  <si>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</si>
  <si>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</si>
  <si>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</si>
  <si>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</si>
  <si>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</si>
  <si>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</si>
  <si>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</si>
  <si>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</si>
  <si>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</si>
  <si>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</si>
  <si>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</si>
  <si>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</si>
  <si>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</si>
  <si>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</si>
  <si>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</si>
  <si>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</si>
  <si>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</si>
  <si>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</si>
  <si>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</si>
  <si>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</si>
  <si>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</si>
  <si>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</si>
  <si>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</si>
  <si>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</si>
  <si>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</si>
  <si>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</si>
  <si>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</si>
  <si>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</si>
  <si>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</si>
  <si>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</si>
  <si>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</si>
  <si>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</si>
  <si>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</si>
  <si>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</si>
  <si>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</si>
  <si>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</si>
  <si>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</si>
  <si>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</si>
  <si>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</si>
  <si>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</si>
  <si>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</si>
  <si>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</si>
  <si>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</si>
  <si>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</si>
  <si>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</si>
  <si>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</si>
  <si>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</si>
  <si>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</si>
  <si>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</si>
  <si>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</si>
  <si>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</si>
  <si>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</si>
  <si>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</si>
  <si>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</si>
  <si>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</si>
  <si>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</si>
  <si>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</si>
  <si>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</si>
  <si>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</si>
  <si>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</si>
  <si>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</si>
  <si>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</si>
  <si>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</si>
  <si>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</si>
  <si>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</si>
  <si>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</si>
  <si>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</si>
  <si>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</si>
  <si>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</si>
  <si>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</si>
  <si>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</si>
  <si>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</si>
  <si>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</si>
  <si>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</si>
  <si>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</si>
  <si>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</si>
  <si>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</si>
  <si>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</si>
  <si>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</si>
  <si>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</si>
  <si>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</si>
  <si>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</si>
  <si>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</si>
  <si>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</si>
  <si>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</si>
  <si>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</si>
  <si>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</si>
  <si>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</si>
  <si>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</si>
  <si>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</si>
  <si>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</si>
  <si>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</si>
  <si>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</si>
  <si>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</si>
  <si>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</si>
  <si>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</si>
  <si>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</si>
  <si>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</si>
  <si>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</si>
  <si>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</si>
  <si>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</si>
  <si>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</si>
  <si>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</si>
  <si>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</si>
  <si>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</si>
  <si>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</si>
  <si>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</si>
  <si>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</si>
  <si>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</si>
  <si>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</si>
  <si>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</si>
  <si>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</si>
  <si>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</si>
  <si>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</si>
  <si>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</si>
  <si>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</si>
  <si>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</si>
  <si>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</si>
  <si>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</si>
  <si>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</si>
  <si>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</si>
  <si>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</si>
  <si>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</si>
  <si>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</si>
  <si>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</si>
  <si>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</si>
  <si>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</si>
  <si>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</si>
  <si>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</si>
  <si>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</si>
  <si>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</si>
  <si>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</si>
  <si>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</si>
  <si>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</si>
  <si>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</si>
  <si>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</si>
  <si>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</si>
  <si>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</si>
  <si>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</si>
  <si>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</si>
  <si>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</si>
  <si>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</si>
  <si>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</si>
  <si>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</si>
  <si>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</si>
  <si>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</si>
  <si>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</si>
  <si>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</si>
  <si>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</si>
  <si>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</si>
  <si>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</si>
  <si>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</si>
  <si>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</si>
  <si>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</si>
  <si>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</si>
  <si>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</si>
  <si>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</si>
  <si>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</si>
  <si>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</si>
  <si>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</si>
  <si>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</si>
  <si>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</si>
  <si>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</si>
  <si>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</si>
  <si>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</si>
  <si>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</si>
  <si>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</si>
  <si>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</si>
  <si>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</si>
  <si>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</si>
  <si>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</si>
  <si>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</si>
  <si>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</si>
  <si>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</si>
  <si>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</si>
  <si>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</si>
  <si>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</si>
  <si>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</si>
  <si>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</si>
  <si>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</si>
  <si>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</si>
  <si>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</si>
  <si>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</si>
  <si>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</si>
  <si>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</si>
  <si>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</si>
  <si>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</si>
  <si>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</si>
  <si>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</si>
  <si>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</si>
  <si>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</si>
  <si>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</si>
  <si>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</si>
  <si>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</si>
  <si>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</si>
  <si>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</si>
  <si>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</si>
  <si>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</si>
  <si>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</si>
  <si>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</si>
  <si>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</si>
  <si>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</si>
  <si>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</si>
  <si>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</si>
  <si>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</si>
  <si>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</si>
  <si>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</si>
  <si>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</si>
  <si>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</si>
  <si>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</si>
  <si>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</si>
  <si>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</si>
  <si>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</si>
  <si>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</si>
  <si>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</si>
  <si>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</si>
  <si>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</si>
  <si>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</si>
  <si>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</si>
  <si>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</si>
  <si>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</si>
  <si>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</si>
  <si>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</si>
  <si>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</si>
  <si>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</si>
  <si>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</si>
  <si>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</si>
  <si>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</si>
  <si>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</si>
  <si>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</si>
  <si>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</si>
  <si>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</si>
  <si>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</si>
  <si>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</si>
  <si>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</si>
  <si>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</si>
  <si>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</si>
  <si>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</si>
  <si>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</si>
  <si>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</si>
  <si>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</si>
  <si>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</si>
  <si>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</si>
  <si>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</si>
  <si>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</si>
  <si>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</si>
  <si>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</si>
  <si>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</si>
  <si>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</si>
  <si>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</si>
  <si>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</si>
  <si>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</si>
  <si>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</si>
  <si>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</si>
  <si>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</si>
  <si>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</si>
  <si>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</si>
  <si>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</si>
  <si>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</si>
  <si>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</si>
  <si>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</si>
  <si>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</si>
  <si>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</si>
  <si>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</si>
  <si>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</si>
  <si>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</si>
  <si>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</si>
  <si>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</si>
  <si>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</si>
  <si>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</si>
  <si>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</si>
  <si>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</si>
  <si>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</si>
  <si>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</si>
  <si>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</si>
  <si>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</si>
  <si>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</si>
  <si>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</si>
  <si>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</si>
  <si>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</si>
  <si>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</si>
  <si>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</si>
  <si>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</si>
  <si>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</si>
  <si>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</si>
  <si>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</si>
  <si>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</si>
  <si>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</si>
  <si>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</si>
  <si>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</si>
  <si>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</si>
  <si>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</si>
  <si>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</si>
  <si>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</si>
  <si>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</si>
  <si>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</si>
  <si>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</si>
  <si>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</si>
  <si>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</si>
  <si>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</si>
  <si>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</si>
  <si>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</si>
  <si>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</si>
  <si>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</si>
  <si>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</si>
  <si>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</si>
  <si>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</si>
  <si>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</si>
  <si>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</si>
  <si>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</si>
  <si>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</si>
  <si>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</si>
  <si>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</si>
  <si>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</si>
  <si>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</si>
  <si>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</si>
  <si>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</si>
  <si>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</si>
  <si>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</si>
  <si>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</si>
  <si>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</si>
  <si>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</si>
  <si>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</si>
  <si>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</si>
  <si>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</si>
  <si>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</si>
  <si>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</si>
  <si>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</si>
  <si>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</si>
  <si>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</si>
  <si>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</si>
  <si>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</si>
  <si>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</si>
  <si>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</si>
  <si>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</si>
  <si>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</si>
  <si>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</si>
  <si>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</si>
  <si>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</si>
  <si>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</si>
  <si>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</si>
  <si>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</si>
  <si>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</si>
  <si>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</si>
  <si>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</si>
  <si>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</si>
  <si>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</si>
  <si>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</si>
  <si>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</si>
  <si>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</si>
  <si>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</si>
  <si>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</si>
  <si>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</si>
  <si>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</si>
  <si>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</si>
  <si>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</si>
  <si>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</si>
  <si>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</si>
  <si>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</si>
  <si>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</si>
  <si>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</si>
  <si>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</si>
  <si>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</si>
  <si>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</si>
  <si>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</si>
  <si>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</si>
  <si>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</si>
  <si>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</si>
  <si>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</si>
  <si>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</si>
  <si>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</si>
  <si>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</si>
  <si>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</si>
  <si>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</si>
  <si>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</si>
  <si>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</si>
  <si>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</si>
  <si>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</si>
  <si>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</si>
  <si>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</si>
  <si>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</si>
  <si>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</si>
  <si>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</si>
  <si>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</si>
  <si>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</si>
  <si>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</si>
  <si>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</si>
  <si>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</si>
  <si>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</si>
  <si>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</si>
  <si>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</si>
  <si>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</si>
  <si>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</si>
  <si>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</si>
  <si>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</si>
  <si>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</si>
  <si>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</si>
  <si>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</si>
  <si>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</si>
  <si>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</si>
  <si>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</si>
  <si>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</si>
  <si>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</si>
  <si>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</si>
  <si>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</si>
  <si>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</si>
  <si>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</si>
  <si>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</si>
  <si>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</si>
  <si>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</si>
  <si>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</si>
  <si>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</si>
  <si>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</si>
  <si>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</si>
  <si>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</si>
  <si>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</si>
  <si>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</si>
  <si>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</si>
  <si>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</si>
  <si>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</si>
  <si>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</si>
  <si>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</si>
  <si>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</si>
  <si>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</si>
  <si>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</si>
  <si>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</si>
  <si>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</si>
  <si>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</si>
  <si>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</si>
  <si>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</si>
  <si>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</si>
  <si>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</si>
  <si>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</si>
  <si>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</si>
  <si>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</si>
  <si>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</si>
  <si>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</si>
  <si>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</si>
  <si>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</si>
  <si>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</si>
  <si>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</si>
  <si>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</si>
  <si>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</si>
  <si>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</si>
  <si>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</si>
  <si>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</si>
  <si>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</si>
  <si>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</si>
  <si>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</si>
  <si>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</si>
  <si>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</si>
  <si>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</si>
  <si>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</si>
  <si>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</si>
  <si>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</si>
  <si>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</si>
  <si>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</si>
  <si>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</si>
  <si>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</si>
  <si>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</si>
  <si>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</si>
  <si>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</si>
  <si>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</si>
  <si>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</si>
  <si>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</si>
  <si>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</si>
  <si>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</si>
  <si>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</si>
  <si>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</si>
  <si>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</si>
  <si>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</si>
  <si>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</si>
  <si>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</si>
  <si>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</si>
  <si>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</si>
  <si>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</si>
  <si>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</si>
  <si>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</si>
  <si>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</si>
  <si>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</si>
  <si>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</si>
  <si>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</si>
  <si>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</si>
  <si>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</si>
  <si>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</si>
  <si>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</si>
  <si>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</si>
  <si>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</si>
  <si>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</si>
  <si>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</si>
  <si>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</si>
  <si>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</si>
  <si>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</si>
  <si>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</si>
  <si>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</si>
  <si>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</si>
  <si>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</si>
  <si>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</si>
  <si>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</si>
  <si>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</si>
  <si>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</si>
  <si>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</si>
  <si>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</si>
  <si>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</si>
  <si>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</si>
  <si>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</si>
  <si>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</si>
  <si>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</si>
  <si>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</si>
  <si>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</si>
  <si>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</si>
  <si>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</si>
  <si>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</si>
  <si>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</si>
  <si>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</si>
  <si>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</si>
  <si>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</si>
  <si>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</si>
  <si>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</si>
  <si>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</si>
  <si>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</si>
  <si>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</si>
  <si>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</si>
  <si>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</si>
  <si>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</si>
  <si>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</si>
  <si>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</si>
  <si>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</si>
  <si>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</si>
  <si>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</si>
  <si>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</si>
  <si>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</si>
  <si>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</si>
  <si>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</si>
  <si>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</si>
  <si>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</si>
  <si>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</si>
  <si>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</si>
  <si>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</si>
  <si>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</si>
  <si>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</si>
  <si>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</si>
  <si>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</si>
  <si>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</si>
  <si>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</si>
  <si>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</si>
  <si>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</si>
  <si>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</si>
  <si>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</si>
  <si>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</si>
  <si>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</si>
  <si>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</si>
  <si>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</si>
  <si>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</si>
  <si>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</si>
  <si>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</si>
  <si>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</si>
  <si>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</si>
  <si>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</si>
  <si>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</si>
  <si>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</si>
  <si>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</si>
  <si>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</si>
  <si>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</si>
  <si>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</si>
  <si>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</si>
  <si>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</si>
  <si>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</si>
  <si>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</si>
  <si>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</si>
  <si>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</si>
  <si>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</si>
  <si>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</si>
  <si>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</si>
  <si>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</si>
  <si>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</si>
  <si>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</si>
  <si>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</si>
  <si>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</si>
  <si>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</si>
  <si>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</si>
  <si>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</si>
  <si>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</si>
  <si>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</si>
  <si>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</si>
  <si>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</si>
  <si>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</si>
  <si>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</si>
  <si>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</si>
  <si>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</si>
  <si>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</si>
  <si>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</si>
  <si>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</si>
  <si>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</si>
  <si>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</si>
  <si>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</si>
  <si>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</si>
  <si>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</si>
  <si>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</si>
  <si>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</si>
  <si>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</si>
  <si>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</si>
  <si>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</si>
  <si>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</si>
  <si>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</si>
  <si>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</si>
  <si>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</si>
  <si>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</si>
  <si>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</si>
  <si>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</si>
  <si>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</si>
  <si>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</si>
  <si>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</si>
  <si>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</si>
  <si>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</si>
  <si>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</si>
  <si>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</si>
  <si>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</si>
  <si>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</si>
  <si>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</si>
  <si>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</si>
  <si>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</si>
  <si>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</si>
  <si>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</si>
  <si>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</si>
  <si>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</si>
  <si>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</si>
  <si>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</si>
  <si>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</si>
  <si>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</si>
  <si>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</si>
  <si>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</si>
  <si>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</si>
  <si>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</si>
  <si>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</si>
  <si>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</si>
  <si>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</si>
  <si>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</si>
  <si>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</si>
  <si>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</si>
  <si>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</si>
  <si>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</si>
  <si>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</si>
  <si>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</si>
  <si>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</si>
  <si>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</si>
  <si>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</si>
  <si>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</si>
  <si>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</si>
  <si>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</si>
  <si>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</si>
  <si>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</si>
  <si>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</si>
  <si>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</si>
  <si>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</si>
  <si>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</si>
  <si>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</si>
  <si>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</si>
  <si>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</si>
  <si>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</si>
  <si>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</si>
  <si>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</si>
  <si>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</si>
  <si>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</si>
  <si>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</si>
  <si>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</si>
  <si>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</si>
  <si>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</si>
  <si>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</si>
  <si>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</si>
  <si>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</si>
  <si>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</si>
  <si>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</si>
  <si>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</si>
  <si>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</si>
  <si>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</si>
  <si>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</si>
  <si>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</si>
  <si>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</si>
  <si>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</si>
  <si>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</si>
  <si>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</si>
  <si>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</si>
  <si>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</si>
  <si>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</si>
  <si>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</si>
  <si>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</si>
  <si>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</si>
  <si>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</si>
  <si>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</si>
  <si>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</si>
  <si>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</si>
  <si>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</si>
  <si>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</si>
  <si>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</si>
  <si>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</si>
  <si>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</si>
  <si>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</si>
  <si>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</si>
  <si>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</si>
  <si>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</si>
  <si>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</si>
  <si>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</si>
  <si>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</si>
  <si>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</si>
  <si>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</si>
  <si>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</si>
  <si>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</si>
  <si>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</si>
  <si>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</si>
  <si>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</si>
  <si>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</si>
  <si>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</si>
  <si>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</si>
  <si>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</si>
  <si>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</si>
  <si>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</si>
  <si>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</si>
  <si>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</si>
  <si>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</si>
  <si>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</si>
  <si>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</si>
  <si>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</si>
  <si>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</si>
  <si>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</si>
  <si>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</si>
  <si>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</si>
  <si>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</si>
  <si>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</si>
  <si>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</si>
  <si>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</si>
  <si>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</si>
  <si>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</si>
  <si>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</si>
  <si>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</si>
  <si>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</si>
  <si>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</si>
  <si>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</si>
  <si>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</si>
  <si>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</si>
  <si>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</si>
  <si>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</si>
  <si>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</si>
  <si>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</si>
  <si>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</si>
  <si>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</si>
  <si>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</si>
  <si>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</si>
  <si>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</si>
  <si>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</si>
  <si>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</si>
  <si>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</si>
  <si>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</si>
  <si>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</si>
  <si>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</si>
  <si>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</si>
  <si>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</si>
  <si>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</si>
  <si>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</si>
  <si>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</si>
  <si>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</si>
  <si>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</si>
  <si>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</si>
  <si>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</si>
  <si>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</si>
  <si>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</si>
  <si>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</si>
  <si>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</si>
  <si>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</si>
  <si>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</si>
  <si>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</si>
  <si>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</si>
  <si>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</si>
  <si>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</si>
  <si>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</si>
  <si>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</si>
  <si>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</si>
  <si>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</si>
  <si>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</si>
  <si>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</si>
  <si>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</si>
  <si>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</si>
  <si>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</si>
  <si>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</si>
  <si>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</si>
  <si>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</si>
  <si>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</si>
  <si>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</si>
  <si>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</si>
  <si>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</si>
  <si>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</si>
  <si>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</si>
  <si>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</si>
  <si>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</si>
  <si>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</si>
  <si>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</si>
  <si>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</si>
  <si>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</si>
  <si>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</si>
  <si>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</si>
  <si>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</si>
  <si>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</si>
  <si>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</si>
  <si>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</si>
  <si>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</si>
  <si>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</si>
  <si>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</si>
  <si>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</si>
  <si>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</si>
  <si>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</si>
  <si>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</si>
  <si>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</si>
  <si>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</si>
  <si>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</si>
  <si>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</si>
  <si>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</si>
  <si>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</si>
  <si>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</si>
  <si>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</si>
  <si>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</si>
  <si>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</si>
  <si>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</si>
  <si>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</si>
  <si>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</si>
  <si>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</si>
  <si>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</si>
  <si>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</si>
  <si>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</si>
  <si>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</si>
  <si>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</si>
  <si>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</si>
  <si>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</si>
  <si>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</si>
  <si>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</si>
  <si>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</si>
  <si>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</si>
  <si>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</si>
  <si>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</si>
  <si>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</si>
  <si>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</si>
  <si>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</si>
  <si>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</si>
  <si>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</si>
  <si>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</si>
  <si>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</si>
  <si>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</si>
  <si>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</si>
  <si>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</si>
  <si>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</si>
  <si>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</si>
  <si>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</si>
  <si>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</si>
  <si>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</si>
  <si>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</si>
  <si>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</si>
  <si>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</si>
  <si>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</si>
  <si>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</si>
  <si>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</si>
  <si>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</si>
  <si>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</si>
  <si>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</si>
  <si>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</si>
  <si>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</si>
  <si>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</si>
  <si>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</si>
  <si>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</si>
  <si>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</si>
  <si>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</si>
  <si>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</si>
  <si>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</si>
  <si>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</si>
  <si>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</si>
  <si>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</si>
  <si>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</si>
  <si>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</si>
  <si>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</si>
  <si>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</si>
  <si>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</si>
  <si>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</si>
  <si>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</si>
  <si>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</si>
  <si>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</si>
  <si>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</si>
  <si>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</si>
  <si>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</si>
  <si>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</si>
  <si>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</si>
  <si>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</si>
  <si>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</si>
  <si>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</si>
  <si>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</si>
  <si>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</si>
  <si>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</si>
  <si>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</si>
  <si>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</si>
  <si>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</si>
  <si>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</si>
  <si>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</si>
  <si>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</si>
  <si>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</si>
  <si>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</si>
  <si>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</si>
  <si>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</si>
  <si>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</si>
  <si>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</si>
  <si>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</si>
  <si>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</si>
  <si>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</si>
  <si>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</si>
  <si>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</si>
  <si>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</si>
  <si>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</si>
  <si>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</si>
  <si>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</si>
  <si>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</si>
  <si>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</si>
  <si>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</si>
  <si>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</si>
  <si>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</si>
  <si>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</si>
  <si>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</si>
  <si>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</si>
  <si>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</si>
  <si>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</si>
  <si>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</si>
  <si>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</si>
  <si>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</si>
  <si>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</si>
  <si>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</si>
  <si>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</si>
  <si>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</si>
  <si>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</si>
  <si>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</si>
  <si>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</si>
  <si>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</si>
  <si>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</si>
  <si>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</si>
  <si>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</si>
  <si>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</si>
  <si>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</si>
  <si>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</si>
  <si>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</si>
  <si>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</si>
  <si>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</si>
  <si>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</si>
  <si>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</si>
  <si>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</si>
  <si>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</si>
  <si>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</si>
  <si>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</si>
  <si>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</si>
  <si>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</si>
  <si>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</si>
  <si>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</si>
  <si>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</si>
  <si>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</si>
  <si>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</si>
  <si>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</si>
  <si>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</si>
  <si>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</si>
  <si>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</si>
  <si>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</si>
  <si>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</si>
  <si>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</si>
  <si>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</si>
  <si>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</si>
  <si>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</si>
  <si>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</si>
  <si>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</si>
  <si>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</si>
  <si>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</si>
  <si>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</si>
  <si>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</si>
  <si>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</si>
  <si>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</si>
  <si>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</si>
  <si>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</si>
  <si>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</si>
  <si>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</si>
  <si>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</si>
  <si>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</si>
  <si>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</si>
  <si>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</si>
  <si>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</si>
  <si>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</si>
  <si>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</si>
  <si>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</si>
  <si>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</si>
  <si>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</si>
  <si>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</si>
  <si>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</si>
  <si>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</si>
  <si>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</si>
  <si>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</si>
  <si>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</si>
  <si>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</si>
  <si>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</si>
  <si>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</si>
  <si>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</si>
  <si>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</si>
  <si>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</si>
  <si>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</si>
  <si>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</si>
  <si>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</si>
  <si>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</si>
  <si>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</si>
  <si>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</si>
  <si>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</si>
  <si>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</si>
  <si>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</si>
  <si>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</si>
  <si>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</si>
  <si>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</si>
  <si>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</si>
  <si>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</si>
  <si>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</si>
  <si>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</si>
  <si>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</si>
  <si>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</si>
  <si>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</si>
  <si>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</si>
  <si>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</si>
  <si>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</si>
  <si>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</si>
  <si>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</si>
  <si>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</si>
  <si>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</si>
  <si>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</si>
  <si>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</si>
  <si>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</si>
  <si>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</si>
  <si>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</si>
  <si>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</si>
  <si>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</si>
  <si>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</si>
  <si>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</si>
  <si>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</si>
  <si>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</si>
  <si>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</si>
  <si>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</si>
  <si>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</si>
  <si>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</si>
  <si>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</si>
  <si>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</si>
  <si>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</si>
  <si>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</si>
  <si>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</si>
  <si>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</si>
  <si>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</si>
  <si>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</si>
  <si>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</si>
  <si>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</si>
  <si>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</si>
  <si>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</si>
  <si>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</si>
  <si>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</si>
  <si>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</si>
  <si>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</si>
  <si>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</si>
  <si>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</si>
  <si>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</si>
  <si>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</si>
  <si>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</si>
  <si>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</si>
  <si>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</si>
  <si>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</si>
  <si>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</si>
  <si>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</si>
  <si>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</si>
  <si>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</si>
  <si>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</si>
  <si>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</si>
  <si>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</si>
  <si>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</si>
  <si>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</si>
  <si>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</si>
  <si>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</si>
  <si>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</si>
  <si>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</si>
  <si>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</si>
  <si>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</si>
  <si>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</si>
  <si>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</si>
  <si>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</si>
  <si>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</si>
  <si>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</si>
  <si>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</si>
  <si>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</si>
  <si>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</si>
  <si>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</si>
  <si>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</si>
  <si>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</si>
  <si>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</si>
  <si>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</si>
  <si>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</si>
  <si>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</si>
  <si>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</si>
  <si>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</si>
  <si>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</si>
  <si>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</si>
  <si>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</si>
  <si>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</si>
  <si>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</si>
  <si>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</si>
  <si>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</si>
  <si>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</si>
  <si>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</si>
  <si>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</si>
  <si>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</si>
  <si>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</si>
  <si>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</si>
  <si>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</si>
  <si>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</si>
  <si>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</si>
  <si>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</si>
  <si>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</si>
  <si>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</si>
  <si>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</si>
  <si>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</si>
  <si>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</si>
  <si>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</si>
  <si>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</si>
  <si>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</si>
  <si>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</si>
  <si>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</si>
  <si>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</si>
  <si>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</si>
  <si>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</si>
  <si>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</si>
  <si>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</si>
  <si>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</si>
  <si>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</si>
  <si>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</si>
  <si>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</si>
  <si>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</si>
  <si>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</si>
  <si>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</si>
  <si>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</si>
  <si>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</si>
  <si>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</si>
  <si>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</si>
  <si>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</si>
  <si>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</si>
  <si>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</si>
  <si>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</si>
  <si>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</si>
  <si>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</si>
  <si>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</si>
  <si>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</si>
  <si>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</si>
  <si>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</si>
  <si>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</si>
  <si>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</si>
  <si>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</si>
  <si>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</si>
  <si>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</si>
  <si>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</si>
  <si>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</si>
  <si>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</si>
  <si>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</si>
  <si>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</si>
  <si>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</si>
  <si>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</si>
  <si>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</si>
  <si>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</si>
  <si>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</si>
  <si>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</si>
  <si>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</si>
  <si>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</si>
  <si>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</si>
  <si>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</si>
  <si>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</si>
  <si>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</si>
  <si>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</si>
  <si>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</si>
  <si>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</si>
  <si>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</si>
  <si>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</si>
  <si>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</si>
  <si>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</si>
  <si>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</si>
  <si>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</si>
  <si>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</si>
  <si>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</si>
  <si>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</si>
  <si>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</si>
  <si>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</si>
  <si>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</si>
  <si>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</si>
  <si>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</si>
  <si>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</si>
  <si>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</si>
  <si>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</si>
  <si>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</si>
  <si>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</si>
  <si>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</si>
  <si>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</si>
  <si>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</si>
  <si>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</si>
  <si>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</si>
  <si>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</si>
  <si>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</si>
  <si>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</si>
  <si>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</si>
  <si>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</si>
  <si>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</si>
  <si>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</si>
  <si>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</si>
  <si>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</si>
  <si>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</si>
  <si>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</si>
  <si>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</si>
  <si>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</si>
  <si>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</si>
  <si>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</si>
  <si>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</si>
  <si>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</si>
  <si>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</si>
  <si>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</si>
  <si>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</si>
  <si>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</si>
  <si>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</si>
  <si>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</si>
  <si>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</si>
  <si>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</si>
  <si>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</si>
  <si>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</si>
  <si>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</si>
  <si>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</si>
  <si>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</si>
  <si>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</si>
  <si>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</si>
  <si>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</si>
  <si>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</si>
  <si>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</si>
  <si>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</si>
  <si>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</si>
  <si>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</si>
  <si>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</si>
  <si>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</si>
  <si>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</si>
  <si>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</si>
  <si>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</si>
  <si>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</si>
  <si>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</si>
  <si>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</si>
  <si>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</si>
  <si>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</si>
  <si>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</si>
  <si>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</si>
  <si>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</si>
  <si>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</si>
  <si>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</si>
  <si>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</si>
  <si>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</si>
  <si>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</si>
  <si>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</si>
  <si>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</si>
  <si>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</si>
  <si>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</si>
  <si>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</si>
  <si>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</si>
  <si>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</si>
  <si>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</si>
  <si>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</si>
  <si>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</si>
  <si>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</si>
  <si>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</si>
  <si>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</si>
  <si>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</si>
  <si>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</si>
  <si>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</si>
  <si>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</si>
  <si>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</si>
  <si>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</si>
  <si>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</si>
  <si>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</si>
  <si>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</si>
  <si>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</si>
  <si>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</si>
  <si>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</si>
  <si>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</si>
  <si>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</si>
  <si>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</si>
  <si>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</si>
  <si>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</si>
  <si>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</si>
  <si>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</si>
  <si>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</si>
  <si>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</si>
  <si>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</si>
  <si>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</si>
  <si>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</si>
  <si>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</si>
  <si>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</si>
  <si>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</si>
  <si>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</si>
  <si>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</si>
  <si>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</si>
  <si>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</si>
  <si>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</si>
  <si>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</si>
  <si>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</si>
  <si>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</si>
  <si>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</si>
  <si>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</si>
  <si>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</si>
  <si>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</si>
  <si>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</si>
  <si>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</si>
  <si>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</si>
  <si>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</si>
  <si>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</si>
  <si>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</si>
  <si>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</si>
  <si>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</si>
  <si>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</si>
  <si>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</si>
  <si>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</si>
  <si>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</si>
  <si>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</si>
  <si>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</si>
  <si>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</si>
  <si>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</si>
  <si>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</si>
  <si>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</si>
  <si>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</si>
  <si>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</si>
  <si>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</si>
  <si>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</si>
  <si>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</si>
  <si>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</si>
  <si>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</si>
  <si>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</si>
  <si>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</si>
  <si>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</si>
  <si>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</si>
  <si>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</si>
  <si>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</si>
  <si>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</si>
  <si>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</si>
  <si>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</si>
  <si>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</si>
  <si>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</si>
  <si>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</si>
  <si>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</si>
  <si>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</si>
  <si>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</si>
  <si>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</si>
  <si>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</si>
  <si>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</si>
  <si>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</si>
  <si>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</si>
  <si>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</si>
  <si>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</si>
  <si>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</si>
  <si>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</si>
  <si>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</si>
  <si>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</si>
  <si>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</si>
  <si>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</si>
  <si>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</si>
  <si>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</si>
  <si>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</si>
  <si>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</si>
  <si>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</si>
  <si>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</si>
  <si>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</si>
  <si>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</si>
  <si>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</si>
  <si>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</si>
  <si>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</si>
  <si>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</si>
  <si>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</si>
  <si>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</si>
  <si>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</si>
  <si>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</si>
  <si>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</si>
  <si>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</si>
  <si>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</si>
  <si>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</si>
  <si>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</si>
  <si>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</si>
  <si>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</si>
  <si>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</si>
  <si>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</si>
  <si>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</si>
  <si>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</si>
  <si>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</si>
  <si>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</si>
  <si>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</si>
  <si>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</si>
  <si>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</si>
  <si>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</si>
  <si>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</si>
  <si>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</si>
  <si>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</si>
  <si>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</si>
  <si>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</si>
  <si>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</si>
  <si>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</si>
  <si>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</si>
  <si>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</si>
  <si>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</si>
  <si>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</si>
  <si>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</si>
  <si>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</si>
  <si>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</si>
  <si>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</si>
  <si>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</si>
  <si>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</si>
  <si>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</si>
  <si>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</si>
  <si>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</si>
  <si>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</si>
  <si>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</si>
  <si>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</si>
  <si>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</si>
  <si>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</si>
  <si>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</si>
  <si>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</si>
  <si>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</si>
  <si>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</si>
  <si>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</si>
  <si>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</si>
  <si>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</si>
  <si>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</si>
  <si>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</si>
  <si>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</si>
  <si>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</si>
  <si>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</si>
  <si>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</si>
  <si>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</si>
  <si>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</si>
  <si>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</si>
  <si>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</si>
  <si>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</si>
  <si>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</si>
  <si>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</si>
  <si>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</si>
  <si>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</si>
  <si>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</si>
  <si>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</si>
  <si>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</si>
  <si>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</si>
  <si>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</si>
  <si>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</si>
  <si>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</si>
  <si>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</si>
  <si>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</si>
  <si>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</si>
  <si>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</si>
  <si>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</si>
  <si>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</si>
  <si>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</si>
  <si>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</si>
  <si>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</si>
  <si>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</si>
  <si>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</si>
  <si>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</si>
  <si>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</si>
  <si>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</si>
  <si>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</si>
  <si>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</si>
  <si>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</si>
  <si>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</si>
  <si>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</si>
  <si>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</si>
  <si>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</si>
  <si>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</si>
  <si>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</si>
  <si>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</si>
  <si>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</si>
  <si>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</si>
  <si>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</si>
  <si>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</si>
  <si>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</si>
  <si>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</si>
  <si>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</si>
  <si>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</si>
  <si>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</si>
  <si>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</si>
  <si>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</si>
  <si>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</si>
  <si>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</si>
  <si>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</si>
  <si>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</si>
  <si>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</si>
  <si>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</si>
  <si>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</si>
  <si>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</si>
  <si>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</si>
  <si>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</si>
  <si>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</si>
  <si>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</si>
  <si>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</si>
  <si>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</si>
  <si>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</si>
  <si>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</si>
  <si>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</si>
  <si>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</si>
  <si>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</si>
  <si>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</si>
  <si>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</si>
  <si>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</si>
  <si>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</si>
  <si>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</si>
  <si>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</si>
  <si>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</si>
  <si>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</si>
  <si>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</si>
  <si>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</si>
  <si>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</si>
  <si>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</si>
  <si>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</si>
  <si>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</si>
  <si>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</si>
  <si>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</si>
  <si>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</si>
  <si>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</si>
  <si>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</si>
  <si>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</si>
  <si>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</si>
  <si>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</si>
  <si>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</si>
  <si>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</si>
  <si>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</si>
  <si>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</si>
  <si>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</si>
  <si>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</si>
  <si>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</si>
  <si>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</si>
  <si>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</si>
  <si>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</si>
  <si>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</si>
  <si>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</si>
  <si>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</si>
  <si>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</si>
  <si>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</si>
  <si>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</si>
  <si>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</si>
  <si>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</si>
  <si>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</si>
  <si>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</si>
  <si>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</si>
  <si>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</si>
  <si>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</si>
  <si>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</si>
  <si>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</si>
  <si>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</si>
  <si>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</si>
  <si>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</si>
  <si>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</si>
  <si>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</si>
  <si>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</si>
  <si>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</si>
  <si>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</si>
  <si>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</si>
  <si>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</si>
  <si>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</si>
  <si>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</si>
  <si>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</si>
  <si>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</si>
  <si>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</si>
  <si>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</si>
  <si>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</si>
  <si>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</si>
  <si>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</si>
  <si>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</si>
  <si>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</si>
  <si>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</si>
  <si>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</si>
  <si>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</si>
  <si>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</si>
  <si>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</si>
  <si>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</si>
  <si>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</si>
  <si>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</si>
  <si>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</si>
  <si>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</si>
  <si>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</si>
  <si>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</si>
  <si>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</si>
  <si>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</si>
  <si>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</si>
  <si>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</si>
  <si>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</si>
  <si>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</si>
  <si>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</si>
  <si>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</si>
  <si>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</si>
  <si>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</si>
  <si>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</si>
  <si>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</si>
  <si>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</si>
  <si>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</si>
  <si>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</si>
  <si>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</si>
  <si>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</si>
  <si>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</si>
  <si>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</si>
  <si>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</si>
  <si>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</si>
  <si>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</si>
  <si>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</si>
  <si>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</si>
  <si>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</si>
  <si>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</si>
  <si>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</si>
  <si>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</si>
  <si>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</si>
  <si>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</si>
  <si>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</si>
  <si>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</si>
  <si>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</si>
  <si>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</si>
  <si>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</si>
  <si>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</si>
  <si>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</si>
  <si>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</si>
  <si>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</si>
  <si>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</si>
  <si>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</si>
  <si>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</si>
  <si>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</si>
  <si>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</si>
  <si>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</si>
  <si>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</si>
  <si>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</si>
  <si>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</si>
  <si>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</si>
  <si>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</si>
  <si>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</si>
  <si>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</si>
  <si>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</si>
  <si>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</si>
  <si>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</si>
  <si>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</si>
  <si>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</si>
  <si>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</si>
  <si>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</si>
  <si>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</si>
  <si>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</si>
  <si>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</si>
  <si>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</si>
  <si>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</si>
  <si>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</si>
  <si>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</si>
  <si>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</si>
  <si>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</si>
  <si>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</si>
  <si>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</si>
  <si>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</si>
  <si>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</si>
  <si>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</si>
  <si>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</si>
  <si>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</si>
  <si>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</si>
  <si>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</si>
  <si>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</si>
  <si>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</si>
  <si>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</si>
  <si>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</si>
  <si>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</si>
  <si>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</si>
  <si>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</si>
  <si>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</si>
  <si>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</si>
  <si>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</si>
  <si>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</si>
  <si>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</si>
  <si>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</si>
  <si>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</si>
  <si>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</si>
  <si>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</si>
  <si>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</si>
  <si>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</si>
  <si>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</si>
  <si>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</si>
  <si>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</si>
  <si>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</si>
  <si>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</si>
  <si>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</si>
  <si>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</si>
  <si>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</si>
  <si>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</si>
  <si>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</si>
  <si>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</si>
  <si>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</si>
  <si>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</si>
  <si>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</si>
  <si>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</si>
  <si>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</si>
  <si>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</si>
  <si>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</si>
  <si>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</si>
  <si>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</si>
  <si>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</si>
  <si>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</si>
  <si>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</si>
  <si>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</si>
  <si>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</si>
  <si>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</si>
  <si>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</si>
  <si>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</si>
  <si>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</si>
  <si>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</si>
  <si>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</si>
  <si>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</si>
  <si>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</si>
  <si>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</si>
  <si>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</si>
  <si>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</si>
  <si>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</si>
  <si>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</si>
  <si>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</si>
  <si>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</si>
  <si>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</si>
  <si>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</si>
  <si>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</si>
  <si>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</si>
  <si>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</si>
  <si>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</si>
  <si>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</si>
  <si>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</si>
  <si>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</si>
  <si>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</si>
  <si>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</si>
  <si>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</si>
  <si>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</si>
  <si>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</si>
  <si>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</si>
  <si>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</si>
  <si>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</si>
  <si>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</si>
  <si>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</si>
  <si>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</si>
  <si>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</si>
  <si>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</si>
  <si>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</si>
  <si>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</si>
  <si>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</si>
  <si>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</si>
  <si>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</si>
  <si>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</si>
  <si>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</si>
  <si>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</si>
  <si>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</si>
  <si>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</si>
  <si>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</si>
  <si>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</si>
  <si>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</si>
  <si>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</si>
  <si>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</si>
  <si>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</si>
  <si>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</si>
  <si>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</si>
  <si>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</si>
  <si>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</si>
  <si>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</si>
  <si>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</si>
  <si>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</si>
  <si>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</si>
  <si>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</si>
  <si>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</si>
  <si>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</si>
  <si>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</si>
  <si>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</si>
  <si>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</si>
  <si>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</si>
  <si>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</si>
  <si>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</si>
  <si>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</si>
  <si>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</si>
  <si>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</si>
  <si>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</si>
  <si>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</si>
  <si>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</si>
  <si>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</si>
  <si>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</si>
  <si>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</si>
  <si>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</si>
  <si>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</si>
  <si>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</si>
  <si>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</si>
  <si>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</si>
  <si>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</si>
  <si>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</si>
  <si>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</si>
  <si>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</si>
  <si>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</si>
  <si>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</si>
  <si>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</si>
  <si>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</si>
  <si>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</si>
  <si>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</si>
  <si>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</si>
  <si>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</si>
  <si>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</si>
  <si>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</si>
  <si>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</si>
  <si>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</si>
  <si>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</si>
  <si>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</si>
  <si>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</si>
  <si>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</si>
  <si>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</si>
  <si>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</si>
  <si>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</si>
  <si>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</si>
  <si>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</si>
  <si>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</si>
  <si>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</si>
  <si>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</si>
  <si>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</si>
  <si>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</si>
  <si>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</si>
  <si>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</si>
  <si>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</si>
  <si>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</si>
  <si>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</si>
  <si>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</si>
  <si>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</si>
  <si>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</si>
  <si>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</si>
  <si>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</si>
  <si>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</si>
  <si>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</si>
  <si>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</si>
  <si>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</si>
  <si>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</si>
  <si>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</si>
  <si>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</si>
  <si>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</si>
  <si>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</si>
  <si>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</si>
  <si>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</si>
  <si>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</si>
  <si>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</si>
  <si>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</si>
  <si>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</si>
  <si>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</si>
  <si>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</si>
  <si>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</si>
  <si>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</si>
  <si>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</si>
  <si>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</si>
  <si>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</si>
  <si>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</si>
  <si>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</si>
  <si>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</si>
  <si>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</si>
  <si>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</si>
  <si>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</si>
  <si>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</si>
  <si>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</si>
  <si>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</si>
  <si>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</si>
  <si>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</si>
  <si>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</si>
  <si>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</si>
  <si>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</si>
  <si>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</si>
  <si>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</si>
  <si>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</si>
  <si>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</si>
  <si>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</si>
  <si>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</si>
  <si>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</si>
  <si>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</si>
  <si>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</si>
  <si>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</si>
  <si>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</si>
  <si>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</si>
  <si>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</si>
  <si>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</si>
  <si>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</si>
  <si>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</si>
  <si>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</si>
  <si>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</si>
  <si>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</si>
  <si>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</si>
  <si>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</si>
  <si>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</si>
  <si>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</si>
  <si>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</si>
  <si>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</si>
  <si>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</si>
  <si>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</si>
  <si>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</si>
  <si>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</si>
  <si>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</si>
  <si>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</si>
  <si>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</si>
  <si>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</si>
  <si>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</si>
  <si>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</si>
  <si>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</si>
  <si>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</si>
  <si>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</si>
  <si>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</si>
  <si>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</si>
  <si>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</si>
  <si>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</si>
  <si>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</si>
  <si>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</si>
  <si>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</si>
  <si>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</si>
  <si>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</si>
  <si>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</si>
  <si>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</si>
  <si>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</si>
  <si>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</si>
  <si>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</si>
  <si>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</si>
  <si>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</si>
  <si>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</si>
  <si>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</si>
  <si>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</si>
  <si>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</si>
  <si>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</si>
  <si>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</si>
  <si>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</si>
  <si>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</si>
  <si>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</si>
  <si>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</si>
  <si>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</si>
  <si>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</si>
  <si>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</si>
  <si>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</si>
  <si>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</si>
  <si>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</si>
  <si>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</si>
  <si>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</si>
  <si>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</si>
  <si>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</si>
  <si>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</si>
  <si>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</si>
  <si>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</si>
  <si>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</si>
  <si>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</si>
  <si>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</si>
  <si>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</si>
  <si>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</si>
  <si>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</si>
  <si>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</si>
  <si>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</si>
  <si>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</si>
  <si>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</si>
  <si>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</si>
  <si>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</si>
  <si>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</si>
  <si>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</si>
  <si>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</si>
  <si>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</si>
  <si>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</si>
  <si>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</si>
  <si>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</si>
  <si>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</si>
  <si>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</si>
  <si>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</si>
  <si>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</si>
  <si>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</si>
  <si>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</si>
  <si>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</si>
  <si>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</si>
  <si>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</si>
  <si>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</si>
  <si>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</si>
  <si>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</si>
  <si>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</si>
  <si>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</si>
  <si>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</si>
  <si>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</si>
  <si>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</si>
  <si>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</si>
  <si>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</si>
  <si>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</si>
  <si>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</si>
  <si>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</si>
  <si>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</si>
  <si>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</si>
  <si>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</si>
  <si>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</si>
  <si>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</si>
  <si>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</si>
  <si>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</si>
  <si>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</si>
  <si>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</si>
  <si>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</si>
  <si>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</si>
  <si>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</si>
  <si>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</si>
  <si>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</si>
  <si>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</si>
  <si>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</si>
  <si>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</si>
  <si>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</si>
  <si>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</si>
  <si>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</si>
  <si>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</si>
  <si>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</si>
  <si>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</si>
  <si>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</si>
  <si>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</si>
  <si>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</si>
  <si>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</si>
  <si>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</si>
  <si>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</si>
  <si>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</si>
  <si>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</si>
  <si>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</si>
  <si>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</si>
  <si>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</si>
  <si>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</si>
  <si>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</si>
  <si>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</si>
  <si>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</si>
  <si>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</si>
  <si>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</si>
  <si>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</si>
  <si>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</si>
  <si>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</si>
  <si>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</si>
  <si>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</si>
  <si>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</si>
  <si>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</si>
  <si>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</si>
  <si>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</si>
  <si>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</si>
  <si>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</si>
  <si>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</si>
  <si>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</si>
  <si>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</si>
  <si>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</si>
  <si>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</si>
  <si>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</si>
  <si>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</si>
  <si>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</si>
  <si>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</si>
  <si>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</si>
  <si>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</si>
  <si>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</si>
  <si>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</si>
  <si>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</si>
  <si>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</si>
  <si>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</si>
  <si>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</si>
  <si>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</si>
  <si>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</si>
  <si>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</si>
  <si>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</si>
  <si>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</si>
  <si>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</si>
  <si>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</si>
  <si>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</si>
  <si>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</si>
  <si>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</si>
  <si>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</si>
  <si>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</si>
  <si>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</si>
  <si>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</si>
  <si>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</si>
  <si>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</si>
  <si>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</si>
  <si>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</si>
  <si>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</si>
  <si>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</si>
  <si>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</si>
  <si>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</si>
  <si>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</si>
  <si>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</si>
  <si>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</si>
  <si>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</si>
  <si>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</si>
  <si>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</si>
  <si>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</si>
  <si>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</si>
  <si>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</si>
  <si>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</si>
  <si>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</si>
  <si>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</si>
  <si>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</si>
  <si>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</si>
  <si>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</si>
  <si>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</si>
  <si>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</si>
  <si>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</si>
  <si>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</si>
  <si>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</si>
  <si>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</si>
  <si>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</si>
  <si>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</si>
  <si>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</si>
  <si>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</si>
  <si>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</si>
  <si>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</si>
  <si>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</si>
  <si>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</si>
  <si>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</si>
  <si>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</si>
  <si>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</si>
  <si>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</si>
  <si>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</si>
  <si>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</si>
  <si>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</si>
  <si>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</si>
  <si>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</si>
  <si>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</si>
  <si>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</si>
  <si>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</si>
  <si>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</si>
  <si>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</si>
  <si>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</si>
  <si>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</si>
  <si>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</si>
  <si>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</si>
  <si>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</si>
  <si>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</si>
  <si>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</si>
  <si>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</si>
  <si>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</si>
  <si>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</si>
  <si>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</si>
  <si>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</si>
  <si>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</si>
  <si>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</si>
  <si>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</si>
  <si>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</si>
  <si>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</si>
  <si>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</si>
  <si>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</si>
  <si>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</si>
  <si>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</si>
  <si>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</si>
  <si>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</si>
  <si>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</si>
  <si>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</si>
  <si>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</si>
  <si>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</si>
  <si>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</si>
  <si>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</si>
  <si>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</si>
  <si>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</si>
  <si>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</si>
  <si>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</si>
  <si>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</si>
  <si>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</si>
  <si>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</si>
  <si>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</si>
  <si>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</si>
  <si>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</si>
  <si>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</si>
  <si>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</si>
  <si>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</si>
  <si>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</si>
  <si>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</si>
  <si>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</si>
  <si>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</si>
  <si>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</si>
  <si>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</si>
  <si>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</si>
  <si>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</si>
  <si>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</si>
  <si>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</si>
  <si>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</si>
  <si>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</si>
  <si>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</si>
  <si>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</si>
  <si>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</si>
  <si>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</si>
  <si>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</si>
  <si>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</si>
  <si>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</si>
  <si>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</si>
  <si>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</si>
  <si>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</si>
  <si>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</si>
  <si>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</si>
  <si>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</si>
  <si>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</si>
  <si>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</si>
  <si>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</si>
  <si>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</si>
  <si>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</si>
  <si>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</si>
  <si>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</si>
  <si>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</si>
  <si>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</si>
  <si>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</si>
  <si>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</si>
  <si>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</si>
  <si>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</si>
  <si>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</si>
  <si>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</si>
  <si>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</si>
  <si>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</si>
  <si>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</si>
  <si>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</si>
  <si>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</si>
  <si>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</si>
  <si>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</si>
  <si>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</si>
  <si>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</si>
  <si>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</si>
  <si>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</si>
  <si>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</si>
  <si>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</si>
  <si>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</si>
  <si>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</si>
  <si>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</si>
  <si>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</si>
  <si>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</si>
  <si>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</si>
  <si>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</si>
  <si>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</si>
  <si>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</si>
  <si>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</si>
  <si>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</si>
  <si>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</si>
  <si>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</si>
  <si>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</si>
  <si>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</si>
  <si>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</si>
  <si>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</si>
  <si>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</si>
  <si>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</si>
  <si>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</si>
  <si>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</si>
  <si>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</si>
  <si>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</si>
  <si>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</si>
  <si>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</si>
  <si>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</si>
  <si>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</si>
  <si>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</si>
  <si>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</si>
  <si>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</si>
  <si>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</si>
  <si>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</si>
  <si>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</si>
  <si>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</si>
  <si>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</si>
  <si>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</si>
  <si>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</si>
  <si>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</si>
  <si>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</si>
  <si>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</si>
  <si>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</si>
  <si>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</si>
  <si>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</si>
  <si>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</si>
  <si>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</si>
  <si>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</si>
  <si>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</si>
  <si>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</si>
  <si>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</si>
  <si>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</si>
  <si>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</si>
  <si>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</si>
  <si>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</si>
  <si>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</si>
  <si>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</si>
  <si>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</si>
  <si>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</si>
  <si>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</si>
  <si>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</si>
  <si>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</si>
  <si>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</si>
  <si>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</si>
  <si>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</si>
  <si>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</si>
  <si>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</si>
  <si>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</si>
  <si>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</si>
  <si>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</si>
  <si>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</si>
  <si>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</si>
  <si>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</si>
  <si>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</si>
  <si>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</si>
  <si>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</si>
  <si>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</si>
  <si>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</si>
  <si>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</si>
  <si>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</si>
  <si>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</si>
  <si>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</si>
  <si>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</si>
  <si>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</si>
  <si>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</si>
  <si>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</si>
  <si>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</si>
  <si>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</si>
  <si>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</si>
  <si>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</si>
  <si>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</si>
  <si>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</si>
  <si>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</si>
  <si>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</si>
  <si>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</si>
  <si>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</si>
  <si>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</si>
  <si>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</si>
  <si>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</si>
  <si>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</si>
  <si>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</si>
  <si>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</si>
  <si>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</si>
  <si>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</si>
  <si>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</si>
  <si>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</si>
  <si>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</si>
  <si>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</si>
  <si>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</si>
  <si>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</si>
  <si>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</si>
  <si>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</si>
  <si>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</si>
  <si>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</si>
  <si>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</si>
  <si>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</si>
  <si>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</si>
  <si>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</si>
  <si>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</si>
  <si>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</si>
  <si>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</si>
  <si>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</si>
  <si>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</si>
  <si>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</si>
  <si>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</si>
  <si>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</si>
  <si>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</si>
  <si>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</si>
  <si>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</si>
  <si>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</si>
  <si>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</si>
  <si>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</si>
  <si>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</si>
  <si>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</si>
  <si>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</si>
  <si>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</si>
  <si>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</si>
  <si>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</si>
  <si>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</si>
  <si>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</si>
  <si>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</si>
  <si>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</si>
  <si>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</si>
  <si>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</si>
  <si>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</si>
  <si>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</si>
  <si>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</si>
  <si>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</si>
  <si>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</si>
  <si>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</si>
  <si>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</si>
  <si>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</si>
  <si>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</si>
  <si>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</si>
  <si>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</si>
  <si>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</si>
  <si>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</si>
  <si>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</si>
  <si>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</si>
  <si>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</si>
  <si>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</si>
  <si>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</si>
  <si>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</si>
  <si>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</si>
  <si>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</si>
  <si>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</si>
  <si>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</si>
  <si>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</si>
  <si>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</si>
  <si>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</si>
  <si>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</si>
  <si>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</si>
  <si>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</si>
  <si>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</si>
  <si>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</si>
  <si>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</si>
  <si>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</si>
  <si>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</si>
  <si>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</si>
  <si>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</si>
  <si>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</si>
  <si>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</si>
  <si>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</si>
  <si>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</si>
  <si>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</si>
  <si>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</si>
  <si>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</si>
  <si>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</si>
  <si>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</si>
  <si>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</si>
  <si>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</si>
  <si>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</si>
  <si>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</si>
  <si>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</si>
  <si>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</si>
  <si>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</si>
  <si>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</si>
  <si>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</si>
  <si>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</si>
  <si>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</si>
  <si>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</si>
  <si>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</si>
  <si>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</si>
  <si>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</si>
  <si>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</si>
  <si>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</si>
  <si>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</si>
  <si>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</si>
  <si>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</si>
  <si>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</si>
  <si>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</si>
  <si>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</si>
  <si>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</si>
  <si>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</si>
  <si>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</si>
  <si>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</si>
  <si>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</si>
  <si>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</si>
  <si>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</si>
  <si>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</si>
  <si>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</si>
  <si>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</si>
  <si>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</si>
  <si>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</si>
  <si>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</si>
  <si>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</si>
  <si>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</si>
  <si>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</si>
  <si>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</si>
  <si>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</si>
  <si>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</si>
  <si>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</si>
  <si>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</si>
  <si>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</si>
  <si>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</si>
  <si>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</si>
  <si>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</si>
  <si>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</si>
  <si>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</si>
  <si>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</si>
  <si>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</si>
  <si>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</si>
  <si>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</si>
  <si>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</si>
  <si>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</si>
  <si>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</si>
  <si>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</si>
  <si>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</si>
  <si>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</si>
  <si>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</si>
  <si>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</si>
  <si>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</si>
  <si>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</si>
  <si>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</si>
  <si>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</si>
  <si>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</si>
  <si>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</si>
  <si>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</si>
  <si>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</si>
  <si>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</si>
  <si>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</si>
  <si>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</si>
  <si>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</si>
  <si>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</si>
  <si>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</si>
  <si>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</si>
  <si>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</si>
  <si>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</si>
  <si>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</si>
  <si>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</si>
  <si>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</si>
  <si>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</si>
  <si>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</si>
  <si>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</si>
  <si>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</si>
  <si>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</si>
  <si>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</si>
  <si>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</si>
  <si>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</si>
  <si>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</si>
  <si>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</si>
  <si>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</si>
  <si>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</si>
  <si>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</si>
  <si>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</si>
  <si>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</si>
  <si>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</si>
  <si>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</si>
  <si>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</si>
  <si>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</si>
  <si>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</si>
  <si>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</si>
  <si>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</si>
  <si>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</si>
  <si>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</si>
  <si>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</si>
  <si>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</si>
  <si>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</si>
  <si>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</si>
  <si>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</si>
  <si>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</si>
  <si>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</si>
  <si>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</si>
  <si>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</si>
  <si>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</si>
  <si>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</si>
  <si>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</si>
  <si>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</si>
  <si>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</si>
  <si>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</si>
  <si>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</si>
  <si>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</si>
  <si>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</si>
  <si>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</si>
  <si>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</si>
  <si>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</si>
  <si>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</si>
  <si>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</si>
  <si>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</si>
  <si>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</si>
  <si>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</si>
  <si>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</si>
  <si>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</si>
  <si>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</si>
  <si>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</si>
  <si>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</si>
  <si>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</si>
  <si>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</si>
  <si>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</si>
  <si>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</si>
  <si>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</si>
  <si>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</si>
  <si>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</si>
  <si>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</si>
  <si>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</si>
  <si>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</si>
  <si>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</si>
  <si>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</si>
  <si>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</si>
  <si>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</si>
  <si>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</si>
  <si>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</si>
  <si>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</si>
  <si>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</si>
  <si>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</si>
  <si>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</si>
  <si>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</si>
  <si>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</si>
  <si>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</si>
  <si>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</si>
  <si>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</si>
  <si>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</si>
  <si>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</si>
  <si>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</si>
  <si>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</si>
  <si>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</si>
  <si>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</si>
  <si>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</si>
  <si>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</si>
  <si>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</si>
  <si>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</si>
  <si>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</si>
  <si>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</si>
  <si>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</si>
  <si>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</si>
  <si>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</si>
  <si>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</si>
  <si>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</si>
  <si>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</si>
  <si>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</si>
  <si>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</si>
  <si>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</si>
  <si>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</si>
  <si>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</si>
  <si>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</si>
  <si>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</si>
  <si>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</si>
  <si>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</si>
  <si>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</si>
  <si>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</si>
  <si>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</si>
  <si>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</si>
  <si>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</si>
  <si>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</si>
  <si>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</si>
  <si>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</si>
  <si>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</si>
  <si>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</si>
  <si>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</si>
  <si>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</si>
  <si>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</si>
  <si>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</si>
  <si>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</si>
  <si>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</si>
  <si>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</si>
  <si>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</si>
  <si>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</si>
  <si>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</si>
  <si>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</si>
  <si>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</si>
  <si>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</si>
  <si>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</si>
  <si>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</si>
  <si>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</si>
  <si>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</si>
  <si>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</si>
  <si>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</si>
  <si>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</si>
  <si>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</si>
  <si>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</si>
  <si>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</si>
  <si>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</si>
  <si>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</si>
  <si>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</si>
  <si>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</si>
  <si>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</si>
  <si>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</si>
  <si>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</si>
  <si>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</si>
  <si>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</si>
  <si>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</si>
  <si>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</si>
  <si>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</si>
  <si>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</si>
  <si>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</si>
  <si>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</si>
  <si>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</si>
  <si>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</si>
  <si>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</si>
  <si>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</si>
  <si>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</si>
  <si>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</si>
  <si>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</si>
  <si>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</si>
  <si>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</si>
  <si>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</si>
  <si>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</si>
  <si>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</si>
  <si>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</si>
  <si>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</si>
  <si>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</si>
  <si>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</si>
  <si>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</si>
  <si>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</si>
  <si>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</si>
  <si>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</si>
  <si>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</si>
  <si>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</si>
  <si>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</si>
  <si>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</si>
  <si>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</si>
  <si>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</si>
  <si>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</si>
  <si>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</si>
  <si>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</si>
  <si>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</si>
  <si>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</si>
  <si>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</si>
  <si>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</si>
  <si>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</si>
  <si>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</si>
  <si>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</si>
  <si>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</si>
  <si>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</si>
  <si>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</si>
  <si>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</si>
  <si>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</si>
  <si>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</si>
  <si>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</si>
  <si>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</si>
  <si>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</si>
  <si>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</si>
  <si>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</si>
  <si>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</si>
  <si>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</si>
  <si>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</si>
  <si>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</si>
  <si>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</si>
  <si>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</si>
  <si>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</si>
  <si>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</si>
  <si>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</si>
  <si>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</si>
  <si>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</si>
  <si>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</si>
  <si>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</si>
  <si>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</si>
  <si>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</si>
  <si>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</si>
  <si>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</si>
  <si>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</si>
  <si>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</si>
  <si>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</si>
  <si>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</si>
  <si>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</si>
  <si>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</si>
  <si>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</si>
  <si>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</si>
  <si>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</si>
  <si>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</si>
  <si>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</si>
  <si>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</si>
  <si>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</si>
  <si>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</si>
  <si>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</si>
  <si>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</si>
  <si>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</si>
  <si>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</si>
  <si>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</si>
  <si>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</si>
  <si>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</si>
  <si>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</si>
  <si>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</si>
  <si>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</si>
  <si>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</si>
  <si>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</si>
  <si>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</si>
  <si>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</si>
  <si>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</si>
  <si>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</si>
  <si>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</si>
  <si>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</si>
  <si>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</si>
  <si>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</si>
  <si>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</si>
  <si>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</si>
  <si>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</si>
  <si>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</si>
  <si>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</si>
  <si>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</si>
  <si>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</si>
  <si>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</si>
  <si>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</si>
  <si>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</si>
  <si>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</si>
  <si>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</si>
  <si>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</si>
  <si>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</si>
  <si>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</si>
  <si>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</si>
  <si>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</si>
  <si>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</si>
  <si>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</si>
  <si>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</si>
  <si>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</si>
  <si>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</si>
  <si>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</si>
  <si>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</si>
  <si>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</si>
  <si>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</si>
  <si>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</si>
  <si>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</si>
  <si>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</si>
  <si>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</si>
  <si>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</si>
  <si>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</si>
  <si>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</si>
  <si>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</si>
  <si>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</si>
  <si>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</si>
  <si>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</si>
  <si>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</si>
  <si>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</si>
  <si>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</si>
  <si>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</si>
  <si>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</si>
  <si>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</si>
  <si>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</si>
  <si>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</si>
  <si>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</si>
  <si>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</si>
  <si>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</si>
  <si>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</si>
  <si>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</si>
  <si>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</si>
  <si>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</si>
  <si>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</si>
  <si>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</si>
  <si>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</si>
  <si>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</si>
  <si>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</si>
  <si>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</si>
  <si>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</si>
  <si>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</si>
  <si>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</si>
  <si>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</si>
  <si>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</si>
  <si>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</si>
  <si>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</si>
  <si>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</si>
  <si>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</si>
  <si>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</si>
  <si>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</si>
  <si>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</si>
  <si>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</si>
  <si>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</si>
  <si>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</si>
  <si>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</si>
  <si>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</si>
  <si>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</si>
  <si>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</si>
  <si>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</si>
  <si>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</si>
  <si>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</si>
  <si>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</si>
  <si>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</si>
  <si>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</si>
  <si>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</si>
  <si>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</si>
  <si>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</si>
  <si>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</si>
  <si>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</si>
  <si>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</si>
  <si>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</si>
  <si>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</si>
  <si>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</si>
  <si>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</si>
  <si>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</si>
  <si>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</si>
  <si>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</si>
  <si>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</si>
  <si>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</si>
  <si>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</si>
  <si>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</si>
  <si>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</si>
  <si>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</si>
  <si>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</si>
  <si>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</si>
  <si>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</si>
  <si>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</si>
  <si>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</si>
  <si>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</si>
  <si>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</si>
  <si>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</si>
  <si>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</si>
  <si>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</si>
  <si>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</si>
  <si>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</si>
  <si>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</si>
  <si>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</si>
  <si>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</si>
  <si>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</si>
  <si>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</si>
  <si>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</si>
  <si>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</si>
  <si>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</si>
  <si>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</si>
  <si>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</si>
  <si>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</si>
  <si>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</si>
  <si>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</si>
  <si>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</si>
  <si>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</si>
  <si>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</si>
  <si>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</si>
  <si>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</si>
  <si>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</si>
  <si>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</si>
  <si>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</si>
  <si>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</si>
  <si>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</si>
  <si>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</si>
  <si>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</si>
  <si>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</si>
  <si>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</si>
  <si>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</si>
  <si>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</si>
  <si>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</si>
  <si>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</si>
  <si>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</si>
  <si>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</si>
  <si>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</si>
  <si>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</si>
  <si>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</si>
  <si>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</si>
  <si>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</si>
  <si>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</si>
  <si>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</si>
  <si>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</si>
  <si>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</si>
  <si>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</si>
  <si>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</si>
  <si>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</si>
  <si>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</si>
  <si>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</si>
  <si>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</si>
  <si>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</si>
  <si>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</si>
  <si>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</si>
  <si>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</si>
  <si>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</si>
  <si>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</si>
  <si>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</si>
  <si>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</si>
  <si>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</si>
  <si>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</si>
  <si>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</si>
  <si>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</si>
  <si>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</si>
  <si>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</si>
  <si>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</si>
  <si>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</si>
  <si>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</si>
  <si>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</si>
  <si>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</si>
  <si>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</si>
  <si>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</si>
  <si>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</si>
  <si>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</si>
  <si>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</si>
  <si>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</si>
  <si>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</si>
  <si>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</si>
  <si>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</si>
  <si>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</si>
  <si>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</si>
  <si>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</si>
  <si>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</si>
  <si>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</si>
  <si>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</si>
  <si>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</si>
  <si>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</si>
  <si>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</si>
  <si>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</si>
  <si>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</si>
  <si>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</si>
  <si>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</si>
  <si>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</si>
  <si>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</si>
  <si>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</si>
  <si>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</si>
  <si>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</si>
  <si>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</si>
  <si>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</si>
  <si>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</si>
  <si>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</si>
  <si>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</si>
  <si>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</si>
  <si>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</si>
  <si>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</si>
  <si>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</si>
  <si>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</si>
  <si>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</si>
  <si>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</si>
  <si>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</si>
  <si>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</si>
  <si>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</si>
  <si>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</si>
  <si>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</si>
  <si>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</si>
  <si>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</si>
  <si>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</si>
  <si>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</si>
  <si>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</si>
  <si>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</si>
  <si>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</si>
  <si>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</si>
  <si>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</si>
  <si>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</si>
  <si>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</si>
  <si>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</si>
  <si>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</si>
  <si>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</si>
  <si>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</si>
  <si>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</si>
  <si>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</si>
  <si>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</si>
  <si>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</si>
  <si>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</si>
  <si>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</si>
  <si>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</si>
  <si>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</si>
  <si>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</si>
  <si>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</si>
  <si>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</si>
  <si>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</si>
  <si>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</si>
  <si>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</si>
  <si>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</si>
  <si>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</si>
  <si>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</si>
  <si>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</si>
  <si>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</si>
  <si>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</si>
  <si>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</si>
  <si>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</si>
  <si>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</si>
  <si>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</si>
  <si>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</si>
  <si>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</si>
  <si>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</si>
  <si>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</si>
  <si>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</si>
  <si>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</si>
  <si>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</si>
  <si>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</si>
  <si>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</si>
  <si>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</si>
  <si>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</si>
  <si>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</si>
  <si>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</si>
  <si>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</si>
  <si>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</si>
  <si>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</si>
  <si>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</si>
  <si>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</si>
  <si>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</si>
  <si>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</si>
  <si>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</si>
  <si>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</si>
  <si>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</si>
  <si>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</si>
  <si>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</si>
  <si>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</si>
  <si>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</si>
  <si>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</si>
  <si>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</si>
  <si>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</si>
  <si>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</si>
  <si>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</si>
  <si>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</si>
  <si>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</si>
  <si>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</si>
  <si>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</si>
  <si>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</si>
  <si>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</si>
  <si>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</si>
  <si>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</si>
  <si>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</si>
  <si>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</si>
  <si>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</si>
  <si>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</si>
  <si>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</si>
  <si>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</si>
  <si>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</si>
  <si>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</si>
  <si>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</si>
  <si>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</si>
  <si>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</si>
  <si>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</si>
  <si>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</si>
  <si>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</si>
  <si>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</si>
  <si>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</si>
  <si>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</si>
  <si>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</si>
  <si>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</si>
  <si>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</si>
  <si>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</si>
  <si>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</si>
  <si>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</si>
  <si>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</si>
  <si>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</si>
  <si>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</si>
  <si>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</si>
  <si>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</si>
  <si>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</si>
  <si>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</si>
  <si>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</si>
  <si>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</si>
  <si>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</si>
  <si>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</si>
  <si>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</si>
  <si>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</si>
  <si>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</si>
  <si>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</si>
  <si>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</si>
  <si>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</si>
  <si>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</si>
  <si>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</si>
  <si>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</si>
  <si>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</si>
  <si>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</si>
  <si>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</si>
  <si>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</si>
  <si>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</si>
  <si>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</si>
  <si>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</si>
  <si>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</si>
  <si>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</si>
  <si>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</si>
  <si>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</si>
  <si>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</si>
  <si>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</si>
  <si>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</si>
  <si>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</si>
  <si>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</si>
  <si>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</si>
  <si>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</si>
  <si>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</si>
  <si>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</si>
  <si>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</si>
  <si>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</si>
  <si>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</si>
  <si>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</si>
  <si>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</si>
  <si>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</si>
  <si>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</si>
  <si>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</si>
  <si>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</si>
  <si>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</si>
  <si>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</si>
  <si>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</si>
  <si>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</si>
  <si>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</si>
  <si>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</si>
  <si>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</si>
  <si>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</si>
  <si>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</si>
  <si>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</si>
  <si>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</si>
  <si>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</si>
  <si>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</si>
  <si>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</si>
  <si>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</si>
  <si>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</si>
  <si>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</si>
  <si>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</si>
  <si>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</si>
  <si>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</si>
  <si>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</si>
  <si>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</si>
  <si>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</si>
  <si>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</si>
  <si>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</si>
  <si>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</si>
  <si>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</si>
  <si>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</si>
  <si>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</si>
  <si>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</si>
  <si>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</si>
  <si>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</si>
  <si>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</si>
  <si>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</si>
  <si>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</si>
  <si>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</si>
  <si>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</si>
  <si>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</si>
  <si>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</si>
  <si>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</si>
  <si>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</si>
  <si>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</si>
  <si>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</si>
  <si>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</si>
  <si>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</si>
  <si>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</si>
  <si>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</si>
  <si>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</si>
  <si>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</si>
  <si>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</si>
  <si>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</si>
  <si>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</si>
  <si>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</si>
  <si>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</si>
  <si>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</si>
  <si>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</si>
  <si>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</si>
  <si>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</si>
  <si>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</si>
  <si>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</si>
  <si>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</si>
  <si>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</si>
  <si>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</si>
  <si>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</si>
  <si>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</si>
  <si>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</si>
  <si>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</si>
  <si>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</si>
  <si>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</si>
  <si>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</si>
  <si>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</si>
  <si>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</si>
  <si>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</si>
  <si>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</si>
  <si>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</si>
  <si>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</si>
  <si>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</si>
  <si>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</si>
  <si>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</si>
  <si>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</si>
  <si>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</si>
  <si>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</si>
  <si>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</si>
  <si>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</si>
  <si>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</si>
  <si>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</si>
  <si>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</si>
  <si>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</si>
  <si>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</si>
  <si>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</si>
  <si>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</si>
  <si>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</si>
  <si>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</si>
  <si>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</si>
  <si>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</si>
  <si>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</si>
  <si>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</si>
  <si>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</si>
  <si>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</si>
  <si>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</si>
  <si>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</si>
  <si>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</si>
  <si>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</si>
  <si>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</si>
  <si>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</si>
  <si>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</si>
  <si>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</si>
  <si>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</si>
  <si>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</si>
  <si>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</si>
  <si>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</si>
  <si>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</si>
  <si>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</si>
  <si>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</si>
  <si>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</si>
  <si>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</si>
  <si>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</si>
  <si>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</si>
  <si>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</si>
  <si>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</si>
  <si>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</si>
  <si>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</si>
  <si>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</si>
  <si>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</si>
  <si>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</si>
  <si>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</si>
  <si>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</si>
  <si>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</si>
  <si>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</si>
  <si>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</si>
  <si>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</si>
  <si>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</si>
  <si>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</si>
  <si>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</si>
  <si>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</si>
  <si>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</si>
  <si>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</si>
  <si>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</si>
  <si>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</si>
  <si>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</si>
  <si>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</si>
  <si>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</si>
  <si>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</si>
  <si>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</si>
  <si>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</si>
  <si>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</si>
  <si>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</si>
  <si>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</si>
  <si>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</si>
  <si>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</si>
  <si>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</si>
  <si>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</si>
  <si>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</si>
  <si>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</si>
  <si>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</si>
  <si>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</si>
  <si>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</si>
  <si>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</si>
  <si>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</si>
  <si>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</si>
  <si>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</si>
  <si>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</si>
  <si>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</si>
  <si>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</si>
  <si>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</si>
  <si>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</si>
  <si>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</si>
  <si>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</si>
  <si>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</si>
  <si>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</si>
  <si>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</si>
  <si>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</si>
  <si>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</si>
  <si>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</si>
  <si>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</si>
  <si>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</si>
  <si>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</si>
  <si>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</si>
  <si>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</si>
  <si>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</si>
  <si>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</si>
  <si>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</si>
  <si>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</si>
  <si>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</si>
  <si>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</si>
  <si>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</si>
  <si>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</si>
  <si>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</si>
  <si>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</si>
  <si>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</si>
  <si>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</si>
  <si>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</si>
  <si>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</si>
  <si>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</si>
  <si>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</si>
  <si>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</si>
  <si>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</si>
  <si>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</si>
  <si>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</si>
  <si>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</si>
  <si>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</si>
  <si>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</si>
  <si>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</si>
  <si>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</si>
  <si>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</si>
  <si>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</si>
  <si>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</si>
  <si>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</si>
  <si>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</si>
  <si>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</si>
  <si>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</si>
  <si>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</si>
  <si>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</si>
  <si>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</si>
  <si>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</si>
  <si>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</si>
  <si>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</si>
  <si>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</si>
  <si>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</si>
  <si>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</si>
  <si>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</si>
  <si>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</si>
  <si>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</si>
  <si>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</si>
  <si>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</si>
  <si>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</si>
  <si>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</si>
  <si>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</si>
  <si>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</si>
  <si>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</si>
  <si>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</si>
  <si>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</si>
  <si>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</si>
  <si>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</si>
  <si>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</si>
  <si>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</si>
  <si>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</si>
  <si>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</si>
  <si>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</si>
  <si>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</si>
  <si>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</si>
  <si>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</si>
  <si>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</si>
  <si>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</si>
  <si>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</si>
  <si>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</si>
  <si>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</si>
  <si>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</si>
  <si>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</si>
  <si>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</si>
  <si>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</si>
  <si>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</si>
  <si>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</si>
  <si>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</si>
  <si>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</si>
  <si>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</si>
  <si>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</si>
  <si>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</si>
  <si>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</si>
  <si>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</si>
  <si>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</si>
  <si>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</si>
  <si>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</si>
  <si>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</si>
  <si>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</si>
  <si>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</si>
  <si>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</si>
  <si>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</si>
  <si>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</si>
  <si>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</si>
  <si>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</si>
  <si>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</si>
  <si>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</si>
  <si>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</si>
  <si>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</si>
  <si>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</si>
  <si>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</si>
  <si>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</si>
  <si>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</si>
  <si>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</si>
  <si>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</si>
  <si>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</si>
  <si>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</si>
  <si>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</si>
  <si>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</si>
  <si>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</si>
  <si>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</si>
  <si>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</si>
  <si>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</si>
  <si>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</si>
  <si>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</si>
  <si>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</si>
  <si>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</si>
  <si>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</si>
  <si>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</si>
  <si>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</si>
  <si>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</si>
  <si>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</si>
  <si>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</si>
  <si>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</si>
  <si>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</si>
  <si>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</si>
  <si>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</si>
  <si>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</si>
  <si>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</si>
  <si>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</si>
  <si>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</si>
  <si>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</si>
  <si>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</si>
  <si>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</si>
  <si>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</si>
  <si>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</si>
  <si>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</si>
  <si>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</si>
  <si>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</si>
  <si>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</si>
  <si>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</si>
  <si>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</si>
  <si>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</si>
  <si>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</si>
  <si>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</si>
  <si>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</si>
  <si>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</si>
  <si>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</si>
  <si>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</si>
  <si>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</si>
  <si>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</si>
  <si>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</si>
  <si>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</si>
  <si>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</si>
  <si>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</si>
  <si>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</si>
  <si>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</si>
  <si>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</si>
  <si>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</si>
  <si>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</si>
  <si>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</si>
  <si>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</si>
  <si>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</si>
  <si>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</si>
  <si>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</si>
  <si>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</si>
  <si>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</si>
  <si>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</si>
  <si>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</si>
  <si>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</si>
  <si>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</si>
  <si>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</si>
  <si>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</si>
  <si>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</si>
  <si>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</si>
  <si>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</si>
  <si>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</si>
  <si>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</si>
  <si>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</si>
  <si>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</si>
  <si>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</si>
  <si>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</si>
  <si>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</si>
  <si>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</si>
  <si>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</si>
  <si>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</si>
  <si>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</si>
  <si>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</si>
  <si>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</si>
  <si>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</si>
  <si>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</si>
  <si>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</si>
  <si>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</si>
  <si>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</si>
  <si>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</si>
  <si>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</si>
  <si>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</si>
  <si>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</si>
  <si>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</si>
  <si>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</si>
  <si>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</si>
  <si>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</si>
  <si>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</si>
  <si>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</si>
  <si>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</si>
  <si>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</si>
  <si>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</si>
  <si>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</si>
  <si>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</si>
  <si>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</si>
  <si>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</si>
  <si>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</si>
  <si>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</si>
  <si>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</si>
  <si>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</si>
  <si>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</si>
  <si>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</si>
  <si>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</si>
  <si>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</si>
  <si>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</si>
  <si>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</si>
  <si>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</si>
  <si>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</si>
  <si>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</si>
  <si>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</si>
  <si>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</si>
  <si>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</si>
  <si>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</si>
  <si>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</si>
  <si>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</si>
  <si>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</si>
  <si>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</si>
  <si>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</si>
  <si>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</si>
  <si>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</si>
  <si>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</si>
  <si>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</si>
  <si>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</si>
  <si>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</si>
  <si>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</si>
  <si>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</si>
  <si>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</si>
  <si>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</si>
  <si>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</si>
  <si>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</si>
  <si>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</si>
  <si>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</si>
  <si>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</si>
  <si>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</si>
  <si>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</si>
  <si>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</si>
  <si>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</si>
  <si>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</si>
  <si>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</si>
  <si>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</si>
  <si>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</si>
  <si>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</si>
  <si>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</si>
  <si>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</si>
  <si>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</si>
  <si>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</si>
  <si>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</si>
  <si>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</si>
  <si>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</si>
  <si>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</si>
  <si>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</si>
  <si>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</si>
  <si>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</si>
  <si>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</si>
  <si>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</si>
  <si>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</si>
  <si>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</si>
  <si>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</si>
  <si>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</si>
  <si>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</si>
  <si>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</si>
  <si>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</si>
  <si>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</si>
  <si>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</si>
  <si>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</si>
  <si>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</si>
  <si>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</si>
  <si>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</si>
  <si>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</si>
  <si>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</si>
  <si>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</si>
  <si>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</si>
  <si>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</si>
  <si>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</si>
  <si>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</si>
  <si>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</si>
  <si>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</si>
  <si>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</si>
  <si>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</si>
  <si>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</si>
  <si>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</si>
  <si>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</si>
  <si>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</si>
  <si>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</si>
  <si>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</si>
  <si>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</si>
  <si>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</si>
  <si>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</si>
  <si>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</si>
  <si>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</si>
  <si>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</si>
  <si>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</si>
  <si>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</si>
  <si>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</si>
  <si>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</si>
  <si>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</si>
  <si>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</si>
  <si>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</si>
  <si>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</si>
  <si>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</si>
  <si>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</si>
  <si>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</si>
  <si>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</si>
  <si>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</si>
  <si>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</si>
  <si>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</si>
  <si>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</si>
  <si>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</si>
  <si>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</si>
  <si>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</si>
  <si>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</si>
  <si>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</si>
  <si>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</si>
  <si>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</si>
  <si>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</si>
  <si>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</si>
  <si>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</si>
  <si>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</si>
  <si>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</si>
  <si>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</si>
  <si>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</si>
  <si>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</si>
  <si>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</si>
  <si>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</si>
  <si>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</si>
  <si>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</si>
  <si>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</si>
  <si>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</si>
  <si>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</si>
  <si>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</si>
  <si>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</si>
  <si>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</si>
  <si>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</si>
  <si>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</si>
  <si>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</si>
  <si>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</si>
  <si>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</si>
  <si>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</si>
  <si>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</si>
  <si>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</si>
  <si>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</si>
  <si>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</si>
  <si>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</si>
  <si>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</si>
  <si>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</si>
  <si>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</si>
  <si>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</si>
  <si>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</si>
  <si>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</si>
  <si>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</si>
  <si>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</si>
  <si>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</si>
  <si>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</si>
  <si>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</si>
  <si>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</si>
  <si>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</si>
  <si>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</si>
  <si>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</si>
  <si>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</si>
  <si>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</si>
  <si>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</si>
  <si>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</si>
  <si>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</si>
  <si>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</si>
  <si>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</si>
  <si>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</si>
  <si>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</si>
  <si>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</si>
  <si>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</si>
  <si>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</si>
  <si>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</si>
  <si>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</si>
  <si>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</si>
  <si>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</si>
  <si>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</si>
  <si>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</si>
  <si>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</si>
  <si>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</si>
  <si>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</si>
  <si>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</si>
  <si>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</si>
  <si>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</si>
  <si>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</si>
  <si>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</si>
  <si>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</si>
  <si>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</si>
  <si>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</si>
  <si>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</si>
  <si>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</si>
  <si>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</si>
  <si>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</si>
  <si>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</si>
  <si>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</si>
  <si>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</si>
  <si>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</si>
  <si>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</si>
  <si>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</si>
  <si>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</si>
  <si>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</si>
  <si>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</si>
  <si>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</si>
  <si>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</si>
  <si>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</si>
  <si>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</si>
  <si>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</si>
  <si>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</si>
  <si>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</si>
  <si>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</si>
  <si>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</si>
  <si>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</si>
  <si>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</si>
  <si>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</si>
  <si>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</si>
  <si>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</si>
  <si>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</si>
  <si>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</si>
  <si>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</si>
  <si>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</si>
  <si>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</si>
  <si>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</si>
  <si>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</si>
  <si>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</si>
  <si>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</si>
  <si>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</si>
  <si>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</si>
  <si>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</si>
  <si>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</si>
  <si>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</si>
  <si>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</si>
  <si>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</si>
  <si>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</si>
  <si>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</si>
  <si>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</si>
  <si>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</si>
  <si>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</si>
  <si>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</si>
  <si>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</si>
  <si>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</si>
  <si>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</si>
  <si>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</si>
  <si>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</si>
  <si>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</si>
  <si>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</si>
  <si>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</si>
  <si>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</si>
  <si>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</si>
  <si>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</si>
  <si>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</si>
  <si>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</si>
  <si>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</si>
  <si>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</si>
  <si>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</si>
  <si>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</si>
  <si>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</si>
  <si>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</si>
  <si>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</si>
  <si>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</si>
  <si>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</si>
  <si>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</si>
  <si>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</si>
  <si>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</si>
  <si>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</si>
  <si>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</si>
  <si>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</si>
  <si>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</si>
  <si>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</si>
  <si>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</si>
  <si>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</si>
  <si>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</si>
  <si>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</si>
  <si>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</si>
  <si>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</si>
  <si>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</si>
  <si>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</si>
  <si>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</si>
  <si>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</si>
  <si>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</si>
  <si>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</si>
  <si>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</si>
  <si>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</si>
  <si>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</si>
  <si>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</si>
  <si>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</si>
  <si>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</si>
  <si>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</si>
  <si>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</si>
  <si>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</si>
  <si>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</si>
  <si>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</si>
  <si>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</si>
  <si>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</si>
  <si>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</si>
  <si>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</si>
  <si>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</si>
  <si>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</si>
  <si>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</si>
  <si>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</si>
  <si>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</si>
  <si>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</si>
  <si>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</si>
  <si>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</si>
  <si>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</si>
  <si>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</si>
  <si>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</si>
  <si>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</si>
  <si>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</si>
  <si>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</si>
  <si>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</si>
  <si>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</si>
  <si>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</si>
  <si>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</si>
  <si>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</si>
  <si>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</si>
  <si>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</si>
  <si>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</si>
  <si>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</si>
  <si>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</si>
  <si>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</si>
  <si>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</si>
  <si>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</si>
  <si>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</si>
  <si>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</si>
  <si>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</si>
  <si>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</si>
  <si>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</si>
  <si>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</si>
  <si>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</si>
  <si>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</si>
  <si>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</si>
  <si>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</si>
  <si>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</si>
  <si>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</si>
  <si>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</si>
  <si>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</si>
  <si>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</si>
  <si>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</si>
  <si>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</si>
  <si>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</si>
  <si>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</si>
  <si>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</si>
  <si>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</si>
  <si>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</si>
  <si>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</si>
  <si>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</si>
  <si>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</si>
  <si>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</si>
  <si>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</si>
  <si>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</si>
  <si>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</si>
  <si>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</si>
  <si>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</si>
  <si>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</si>
  <si>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</si>
  <si>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</si>
  <si>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</si>
  <si>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</si>
  <si>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</si>
  <si>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</si>
  <si>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</si>
  <si>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</si>
  <si>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</si>
  <si>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</si>
  <si>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</si>
  <si>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</si>
  <si>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</si>
  <si>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</si>
  <si>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</si>
  <si>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</si>
  <si>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</si>
  <si>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</si>
  <si>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</si>
  <si>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</si>
  <si>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</si>
  <si>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</si>
  <si>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</si>
  <si>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</si>
  <si>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</si>
  <si>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</si>
  <si>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</si>
  <si>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</si>
  <si>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</si>
  <si>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</si>
  <si>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</si>
  <si>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</si>
  <si>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</si>
  <si>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</si>
  <si>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</si>
  <si>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</si>
  <si>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</si>
  <si>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</si>
  <si>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</si>
  <si>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</si>
  <si>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</si>
  <si>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</si>
  <si>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</si>
  <si>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</si>
  <si>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</si>
  <si>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</si>
  <si>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</si>
  <si>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</si>
  <si>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</si>
  <si>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</si>
  <si>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</si>
  <si>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</si>
  <si>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</si>
  <si>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</si>
  <si>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</si>
  <si>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</si>
  <si>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</si>
  <si>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</si>
  <si>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</si>
  <si>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</si>
  <si>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</si>
  <si>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</si>
  <si>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</si>
  <si>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</si>
  <si>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</si>
  <si>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</si>
  <si>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</si>
  <si>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</si>
  <si>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</si>
  <si>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</si>
  <si>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</si>
  <si>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</si>
  <si>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</si>
  <si>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</si>
  <si>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</si>
  <si>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</si>
  <si>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</si>
  <si>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</si>
  <si>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</si>
  <si>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</si>
  <si>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</si>
  <si>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</si>
  <si>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</si>
  <si>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</si>
  <si>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</si>
  <si>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</si>
  <si>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</si>
  <si>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</si>
  <si>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</si>
  <si>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</si>
  <si>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</si>
  <si>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</si>
  <si>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</si>
  <si>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</si>
  <si>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</si>
  <si>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</si>
  <si>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</si>
  <si>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</si>
  <si>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</si>
  <si>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</si>
  <si>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</si>
  <si>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</si>
  <si>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</si>
  <si>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</si>
  <si>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</si>
  <si>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</si>
  <si>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</si>
  <si>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</si>
  <si>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</si>
  <si>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</si>
  <si>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</si>
  <si>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</si>
  <si>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</si>
  <si>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</si>
  <si>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</si>
  <si>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</si>
  <si>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</si>
  <si>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</si>
  <si>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</si>
  <si>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</si>
  <si>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</si>
  <si>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</si>
  <si>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</si>
  <si>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</si>
  <si>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</si>
  <si>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</si>
  <si>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</si>
  <si>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</si>
  <si>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</si>
  <si>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</si>
  <si>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</si>
  <si>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</si>
  <si>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</si>
  <si>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</si>
  <si>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</si>
  <si>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</si>
  <si>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</si>
  <si>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</si>
  <si>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</si>
  <si>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</si>
  <si>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</si>
  <si>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</si>
  <si>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</si>
  <si>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</si>
  <si>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</si>
  <si>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</si>
  <si>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</si>
  <si>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</si>
  <si>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</si>
  <si>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</si>
  <si>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</si>
  <si>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</si>
  <si>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</si>
  <si>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</si>
  <si>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</si>
  <si>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</si>
  <si>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</si>
  <si>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</si>
  <si>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</si>
  <si>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</si>
  <si>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</si>
  <si>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</si>
  <si>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</si>
  <si>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</si>
  <si>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</si>
  <si>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</si>
  <si>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</si>
  <si>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</si>
  <si>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</si>
  <si>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</si>
  <si>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</si>
  <si>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</si>
  <si>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</si>
  <si>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</si>
  <si>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</si>
  <si>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</si>
  <si>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</si>
  <si>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</si>
  <si>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</si>
  <si>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</si>
  <si>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</si>
  <si>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</si>
  <si>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</si>
  <si>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</si>
  <si>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</si>
  <si>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</si>
  <si>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</si>
  <si>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</si>
  <si>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</si>
  <si>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</si>
  <si>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</si>
  <si>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</si>
  <si>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</si>
  <si>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</si>
  <si>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</si>
  <si>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</si>
  <si>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</si>
  <si>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</si>
  <si>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</si>
  <si>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</si>
  <si>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</si>
  <si>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</si>
  <si>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</si>
  <si>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</si>
  <si>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</si>
  <si>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</si>
  <si>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</si>
  <si>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</si>
  <si>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</si>
  <si>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</si>
  <si>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</si>
  <si>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</si>
  <si>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</si>
  <si>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</si>
  <si>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</si>
  <si>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</si>
  <si>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</si>
  <si>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</si>
  <si>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</si>
  <si>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</si>
  <si>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</si>
  <si>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</si>
  <si>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</si>
  <si>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</si>
  <si>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</si>
  <si>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</si>
  <si>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</si>
  <si>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</si>
  <si>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</si>
  <si>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</si>
  <si>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</si>
  <si>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</si>
  <si>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</si>
  <si>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</si>
  <si>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</si>
  <si>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</si>
  <si>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</si>
  <si>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</si>
  <si>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</si>
  <si>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</si>
  <si>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</si>
  <si>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</si>
  <si>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</si>
  <si>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</si>
  <si>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</si>
  <si>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</si>
  <si>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</si>
  <si>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</si>
  <si>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</si>
  <si>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</si>
  <si>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</si>
  <si>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</si>
  <si>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</si>
  <si>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</si>
  <si>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</si>
  <si>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</si>
  <si>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</si>
  <si>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</si>
  <si>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</si>
  <si>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</si>
  <si>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</si>
  <si>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</si>
  <si>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</si>
  <si>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</si>
  <si>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</si>
  <si>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</si>
  <si>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</si>
  <si>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</si>
  <si>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</si>
  <si>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</si>
  <si>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</si>
  <si>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</si>
  <si>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</si>
  <si>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</si>
  <si>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</si>
  <si>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</si>
  <si>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</si>
  <si>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</si>
  <si>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</si>
  <si>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</si>
  <si>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</si>
  <si>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</si>
  <si>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</si>
  <si>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</si>
  <si>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</si>
  <si>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</si>
  <si>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</si>
  <si>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</si>
  <si>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</si>
  <si>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</si>
  <si>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</si>
  <si>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</si>
  <si>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</si>
  <si>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</si>
  <si>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</si>
  <si>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</si>
  <si>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</si>
  <si>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</si>
  <si>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</si>
  <si>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</si>
  <si>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</si>
  <si>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</si>
  <si>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</si>
  <si>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</si>
  <si>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</si>
  <si>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</si>
  <si>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</si>
  <si>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</si>
  <si>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</si>
  <si>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</si>
  <si>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</si>
  <si>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</si>
  <si>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</si>
  <si>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</si>
  <si>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</si>
  <si>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</si>
  <si>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</si>
  <si>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</si>
  <si>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</si>
  <si>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</si>
  <si>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</si>
  <si>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</si>
  <si>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</si>
  <si>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</si>
  <si>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</si>
  <si>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</si>
  <si>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</si>
  <si>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</si>
  <si>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</si>
  <si>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</si>
  <si>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</si>
  <si>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</si>
  <si>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</si>
  <si>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</si>
  <si>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</si>
  <si>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</si>
  <si>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</si>
  <si>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</si>
  <si>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</si>
  <si>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</si>
  <si>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</si>
  <si>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</si>
  <si>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</si>
  <si>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</si>
  <si>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</si>
  <si>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</si>
  <si>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</si>
  <si>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</si>
  <si>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</si>
  <si>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</si>
  <si>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</si>
  <si>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</si>
  <si>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</si>
  <si>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</si>
  <si>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</si>
  <si>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</si>
  <si>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</si>
  <si>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</si>
  <si>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</si>
  <si>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</si>
  <si>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</si>
  <si>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</si>
  <si>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</si>
  <si>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</si>
  <si>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</si>
  <si>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</si>
  <si>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</si>
  <si>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</si>
  <si>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</si>
  <si>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</si>
  <si>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</si>
  <si>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</si>
  <si>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</si>
  <si>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</si>
  <si>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</si>
  <si>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</si>
  <si>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</si>
  <si>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</si>
  <si>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</si>
  <si>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</si>
  <si>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</si>
  <si>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</si>
  <si>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</si>
  <si>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</si>
  <si>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</si>
  <si>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</si>
  <si>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</si>
  <si>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</si>
  <si>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</si>
  <si>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</si>
  <si>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</si>
  <si>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</si>
  <si>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</si>
  <si>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</si>
  <si>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</si>
  <si>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</si>
  <si>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</si>
  <si>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</si>
  <si>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</si>
  <si>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</si>
  <si>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</si>
  <si>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</si>
  <si>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</si>
  <si>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</si>
  <si>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</si>
  <si>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</si>
  <si>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</si>
  <si>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</si>
  <si>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</si>
  <si>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</si>
  <si>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</si>
  <si>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</si>
  <si>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</si>
  <si>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</si>
  <si>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</si>
  <si>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</si>
  <si>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</si>
  <si>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</si>
  <si>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</si>
  <si>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</si>
  <si>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</si>
  <si>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</si>
  <si>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</si>
  <si>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</si>
  <si>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</si>
  <si>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</si>
  <si>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</si>
  <si>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</si>
  <si>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</si>
  <si>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</si>
  <si>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</si>
  <si>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</si>
  <si>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</si>
  <si>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</si>
  <si>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</si>
  <si>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</si>
  <si>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</si>
  <si>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</si>
  <si>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</si>
  <si>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</si>
  <si>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</si>
  <si>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</si>
  <si>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</si>
  <si>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</si>
  <si>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</si>
  <si>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</si>
  <si>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</si>
  <si>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</si>
  <si>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</si>
  <si>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</si>
  <si>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</si>
  <si>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</si>
  <si>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</si>
  <si>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</si>
  <si>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</si>
  <si>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</si>
  <si>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</si>
  <si>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</si>
  <si>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</si>
  <si>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</si>
  <si>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</si>
  <si>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</si>
  <si>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</si>
  <si>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</si>
  <si>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</si>
  <si>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</si>
  <si>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</si>
  <si>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</si>
  <si>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</si>
  <si>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</si>
  <si>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</si>
  <si>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</si>
  <si>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</si>
  <si>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</si>
  <si>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</si>
  <si>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</si>
  <si>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</si>
  <si>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</si>
  <si>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</si>
  <si>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</si>
  <si>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</si>
  <si>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</si>
  <si>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</si>
  <si>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</si>
  <si>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</si>
  <si>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</si>
  <si>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</si>
  <si>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</si>
  <si>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</si>
  <si>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</si>
  <si>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</si>
  <si>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</si>
  <si>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</si>
  <si>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</si>
  <si>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</si>
  <si>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</si>
  <si>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</si>
  <si>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</si>
  <si>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</si>
  <si>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</si>
  <si>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</si>
  <si>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</si>
  <si>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</si>
  <si>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</si>
  <si>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</si>
  <si>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</si>
  <si>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</si>
  <si>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</si>
  <si>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</si>
  <si>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</si>
  <si>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</si>
  <si>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</si>
  <si>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</si>
  <si>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</si>
  <si>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</si>
  <si>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</si>
  <si>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</si>
  <si>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</si>
  <si>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</si>
  <si>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</si>
  <si>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</si>
  <si>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</si>
  <si>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</si>
  <si>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</si>
  <si>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</si>
  <si>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</si>
  <si>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</si>
  <si>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</si>
  <si>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</si>
  <si>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</si>
  <si>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</si>
  <si>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</si>
  <si>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</si>
  <si>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</si>
  <si>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</si>
  <si>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</si>
  <si>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</si>
  <si>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</si>
  <si>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</si>
  <si>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</si>
  <si>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</si>
  <si>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</si>
  <si>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</si>
  <si>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</si>
  <si>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</si>
  <si>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</si>
  <si>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</si>
  <si>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</si>
  <si>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</si>
  <si>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</si>
  <si>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</si>
  <si>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</si>
  <si>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</si>
  <si>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</si>
  <si>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</si>
  <si>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</si>
  <si>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</si>
  <si>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</si>
  <si>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</si>
  <si>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</si>
  <si>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</si>
  <si>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</si>
  <si>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</si>
  <si>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</si>
  <si>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</si>
  <si>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</si>
  <si>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</si>
  <si>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</si>
  <si>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</si>
  <si>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</si>
  <si>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</si>
  <si>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</si>
  <si>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</si>
  <si>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</si>
  <si>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</si>
  <si>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</si>
  <si>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</si>
  <si>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</si>
  <si>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</si>
  <si>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</si>
  <si>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</si>
  <si>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</si>
  <si>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</si>
  <si>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</si>
  <si>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</si>
  <si>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</si>
  <si>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</si>
  <si>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</si>
  <si>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</si>
  <si>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</si>
  <si>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</si>
  <si>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</si>
  <si>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</si>
  <si>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</si>
  <si>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</si>
  <si>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</si>
  <si>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</si>
  <si>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</si>
  <si>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</si>
  <si>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</si>
  <si>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</si>
  <si>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</si>
  <si>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</si>
  <si>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</si>
  <si>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</si>
  <si>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</si>
  <si>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</si>
  <si>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</si>
  <si>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</si>
  <si>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</si>
  <si>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</si>
  <si>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</si>
  <si>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</si>
  <si>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</si>
  <si>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</si>
  <si>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</si>
  <si>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</si>
  <si>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</si>
  <si>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</si>
  <si>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</si>
  <si>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</si>
  <si>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</si>
  <si>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</si>
  <si>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</si>
  <si>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</si>
  <si>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</si>
  <si>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</si>
  <si>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</si>
  <si>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</si>
  <si>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</si>
  <si>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</si>
  <si>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</si>
  <si>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</si>
  <si>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</si>
  <si>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</si>
  <si>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</si>
  <si>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</si>
  <si>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</si>
  <si>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</si>
  <si>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</si>
  <si>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</si>
  <si>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</si>
  <si>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</si>
  <si>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</si>
  <si>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</si>
  <si>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</si>
  <si>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</si>
  <si>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</si>
  <si>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</si>
  <si>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</si>
  <si>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</si>
  <si>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</si>
  <si>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</si>
  <si>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</si>
  <si>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</si>
  <si>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</si>
  <si>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</si>
  <si>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</si>
  <si>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</si>
  <si>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</si>
  <si>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</si>
  <si>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</si>
  <si>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</si>
  <si>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</si>
  <si>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</si>
  <si>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</si>
  <si>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</si>
  <si>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</si>
  <si>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</si>
  <si>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</si>
  <si>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</si>
  <si>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</si>
  <si>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</si>
  <si>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</si>
  <si>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</si>
  <si>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</si>
  <si>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</si>
  <si>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</si>
  <si>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</si>
  <si>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</si>
  <si>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</si>
  <si>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</si>
  <si>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</si>
  <si>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</si>
  <si>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</si>
  <si>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</si>
  <si>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</si>
  <si>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</si>
  <si>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</si>
  <si>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</si>
  <si>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</si>
  <si>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</si>
  <si>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</si>
  <si>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</si>
  <si>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</si>
  <si>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</si>
  <si>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</si>
  <si>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</si>
  <si>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</si>
  <si>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</si>
  <si>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</si>
  <si>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</si>
  <si>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</si>
  <si>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</si>
  <si>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</si>
  <si>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</si>
  <si>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</si>
  <si>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</si>
  <si>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</si>
  <si>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</si>
  <si>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</si>
  <si>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</si>
  <si>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</si>
  <si>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</si>
  <si>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</si>
  <si>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</si>
  <si>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</si>
  <si>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</si>
  <si>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</si>
  <si>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</si>
  <si>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</si>
  <si>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</si>
  <si>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</si>
  <si>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</si>
  <si>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</si>
  <si>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</si>
  <si>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</si>
  <si>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</si>
  <si>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</si>
  <si>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</si>
  <si>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</si>
  <si>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</si>
  <si>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</si>
  <si>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</si>
  <si>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</si>
  <si>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</si>
  <si>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</si>
  <si>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</si>
  <si>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</si>
  <si>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</si>
  <si>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</si>
  <si>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</si>
  <si>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</si>
  <si>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</si>
  <si>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</si>
  <si>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</si>
  <si>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</si>
  <si>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</si>
  <si>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</si>
  <si>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</si>
  <si>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</si>
  <si>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</si>
  <si>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</si>
  <si>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</si>
  <si>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</si>
  <si>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</si>
  <si>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</si>
  <si>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</si>
  <si>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</si>
  <si>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</si>
  <si>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</si>
  <si>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</si>
  <si>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</si>
  <si>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</si>
  <si>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</si>
  <si>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</si>
  <si>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Oct</t>
  </si>
  <si>
    <t>Feb</t>
  </si>
  <si>
    <t>Jun</t>
  </si>
  <si>
    <t>Mar</t>
  </si>
  <si>
    <t>Apr</t>
  </si>
  <si>
    <t>Aug</t>
  </si>
  <si>
    <t>Dec</t>
  </si>
  <si>
    <t>May</t>
  </si>
  <si>
    <t>Jul</t>
  </si>
  <si>
    <t>Sep</t>
  </si>
  <si>
    <t>Nov</t>
  </si>
  <si>
    <t>Jan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</si>
  <si>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</si>
  <si>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</si>
  <si>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</si>
  <si>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</si>
  <si>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</si>
  <si>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</si>
  <si>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</si>
  <si>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</si>
  <si>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</si>
  <si>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</si>
  <si>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</si>
  <si>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</si>
  <si>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</si>
  <si>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</si>
  <si>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</si>
  <si>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</si>
  <si>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</si>
  <si>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</si>
  <si>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</si>
  <si>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</si>
  <si>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</si>
  <si>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What are some of the limitations of this dataset?</t>
  </si>
  <si>
    <t>What are some other possible tables/graphs that we could create?</t>
  </si>
  <si>
    <t>what are three conclusions we can make about Kickstarter campaigns given the provided data?</t>
  </si>
  <si>
    <t>Theather has the most successful campaigns</t>
  </si>
  <si>
    <t>Plays has the most successful campaigns among other sub category</t>
  </si>
  <si>
    <t>Month May has the most successful campaings through the year</t>
  </si>
  <si>
    <t xml:space="preserve">we can also create tables to show which country has the most succesfful campaigns and charts to show comparision between countries.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</si>
</sst>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FF0000"/>
        </patternFill>
      </fill>
    </dxf>
    <dxf>
      <font>
        <color theme="1"/>
      </font>
      <fill>
        <patternFill>
          <fgColor theme="0"/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categary!PivotTable1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categary'!$B$6:$B$15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8-3640-B50B-5D2963CD4884}"/>
            </c:ext>
          </c:extLst>
        </c:ser>
        <c:ser>
          <c:idx val="1"/>
          <c:order val="1"/>
          <c:tx>
            <c:strRef>
              <c:f>'parent categary'!$C$4:$C$5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categary'!$C$6:$C$15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8-3640-B50B-5D2963CD4884}"/>
            </c:ext>
          </c:extLst>
        </c:ser>
        <c:ser>
          <c:idx val="2"/>
          <c:order val="2"/>
          <c:tx>
            <c:strRef>
              <c:f>'parent categary'!$D$4:$D$5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categary'!$D$6:$D$15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8-3640-B50B-5D2963CD4884}"/>
            </c:ext>
          </c:extLst>
        </c:ser>
        <c:ser>
          <c:idx val="3"/>
          <c:order val="3"/>
          <c:tx>
            <c:strRef>
              <c:f>'parent categary'!$E$4:$E$5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categary'!$E$6:$E$15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8-3640-B50B-5D2963CD4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780096"/>
        <c:axId val="1698781824"/>
      </c:barChart>
      <c:catAx>
        <c:axId val="16987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781824"/>
        <c:crosses val="autoZero"/>
        <c:auto val="1"/>
        <c:lblAlgn val="ctr"/>
        <c:lblOffset val="100"/>
        <c:noMultiLvlLbl val="0"/>
      </c:catAx>
      <c:valAx>
        <c:axId val="169878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7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8557493285199335E-2"/>
          <c:y val="1.5805812043278761E-2"/>
          <c:w val="0.85669756105469663"/>
          <c:h val="0.746709341188466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5">
                  <c:v>40</c:v>
                </c:pt>
                <c:pt idx="9">
                  <c:v>100</c:v>
                </c:pt>
                <c:pt idx="10">
                  <c:v>60</c:v>
                </c:pt>
                <c:pt idx="18">
                  <c:v>24</c:v>
                </c:pt>
                <c:pt idx="21">
                  <c:v>20</c:v>
                </c:pt>
                <c:pt idx="23">
                  <c:v>20</c:v>
                </c:pt>
                <c:pt idx="24">
                  <c:v>10</c:v>
                </c:pt>
                <c:pt idx="27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C-D44F-849B-55208F40AED6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1">
                  <c:v>353</c:v>
                </c:pt>
                <c:pt idx="6">
                  <c:v>80</c:v>
                </c:pt>
                <c:pt idx="8">
                  <c:v>100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5">
                  <c:v>60</c:v>
                </c:pt>
                <c:pt idx="16">
                  <c:v>20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4">
                  <c:v>47</c:v>
                </c:pt>
                <c:pt idx="26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BC-D44F-849B-55208F40AED6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19</c:v>
                </c:pt>
                <c:pt idx="29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BC-D44F-849B-55208F40AED6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4">
                  <c:v>60</c:v>
                </c:pt>
                <c:pt idx="7">
                  <c:v>180</c:v>
                </c:pt>
                <c:pt idx="10">
                  <c:v>20</c:v>
                </c:pt>
                <c:pt idx="11">
                  <c:v>60</c:v>
                </c:pt>
                <c:pt idx="13">
                  <c:v>260</c:v>
                </c:pt>
                <c:pt idx="14">
                  <c:v>20</c:v>
                </c:pt>
                <c:pt idx="16">
                  <c:v>140</c:v>
                </c:pt>
                <c:pt idx="17">
                  <c:v>40</c:v>
                </c:pt>
                <c:pt idx="22">
                  <c:v>103</c:v>
                </c:pt>
                <c:pt idx="25">
                  <c:v>20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BC-D44F-849B-55208F40A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1488992"/>
        <c:axId val="1701490672"/>
      </c:barChart>
      <c:catAx>
        <c:axId val="170148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490672"/>
        <c:crosses val="autoZero"/>
        <c:auto val="1"/>
        <c:lblAlgn val="ctr"/>
        <c:lblOffset val="100"/>
        <c:noMultiLvlLbl val="0"/>
      </c:catAx>
      <c:valAx>
        <c:axId val="170149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48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line chart!PivotTable1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B-8340-B3EF-5E37FA31DFB8}"/>
            </c:ext>
          </c:extLst>
        </c:ser>
        <c:ser>
          <c:idx val="1"/>
          <c:order val="1"/>
          <c:tx>
            <c:strRef>
              <c:f>'month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B-8340-B3EF-5E37FA31DFB8}"/>
            </c:ext>
          </c:extLst>
        </c:ser>
        <c:ser>
          <c:idx val="2"/>
          <c:order val="2"/>
          <c:tx>
            <c:strRef>
              <c:f>'month 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7B-8340-B3EF-5E37FA31DFB8}"/>
            </c:ext>
          </c:extLst>
        </c:ser>
        <c:ser>
          <c:idx val="3"/>
          <c:order val="3"/>
          <c:tx>
            <c:strRef>
              <c:f>'month 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7B-8340-B3EF-5E37FA31D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017824"/>
        <c:axId val="2044044368"/>
      </c:lineChart>
      <c:catAx>
        <c:axId val="20880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044368"/>
        <c:crosses val="autoZero"/>
        <c:auto val="1"/>
        <c:lblAlgn val="ctr"/>
        <c:lblOffset val="100"/>
        <c:noMultiLvlLbl val="0"/>
      </c:catAx>
      <c:valAx>
        <c:axId val="20440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0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1596675415573385E-3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'Goals line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'Goals line chart'!$A$2:$A$13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line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0.52222222222222225</c:v>
                </c:pt>
                <c:pt idx="5">
                  <c:v>0.15617128463476071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0.41040462427745666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F7-A745-A916-DBD5D3B2A13E}"/>
            </c:ext>
          </c:extLst>
        </c:ser>
        <c:ser>
          <c:idx val="5"/>
          <c:order val="1"/>
          <c:tx>
            <c:strRef>
              <c:f>'Goals line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'Goals line chart'!$A$2:$A$13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line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</c:v>
                </c:pt>
                <c:pt idx="5">
                  <c:v>0.7128463476070529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0.45980031529164478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F7-A745-A916-DBD5D3B2A13E}"/>
            </c:ext>
          </c:extLst>
        </c:ser>
        <c:ser>
          <c:idx val="6"/>
          <c:order val="2"/>
          <c:tx>
            <c:strRef>
              <c:f>'Goals line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line chart'!$A$2:$A$13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line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7.7777777777777779E-2</c:v>
                </c:pt>
                <c:pt idx="5">
                  <c:v>0.13098236775818639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0.12979506043089858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F7-A745-A916-DBD5D3B2A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937328"/>
        <c:axId val="1624939056"/>
      </c:lineChart>
      <c:catAx>
        <c:axId val="16249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939056"/>
        <c:crosses val="autoZero"/>
        <c:auto val="1"/>
        <c:lblAlgn val="ctr"/>
        <c:lblOffset val="100"/>
        <c:noMultiLvlLbl val="0"/>
      </c:catAx>
      <c:valAx>
        <c:axId val="16249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9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3</xdr:row>
      <xdr:rowOff>88900</xdr:rowOff>
    </xdr:from>
    <xdr:to>
      <xdr:col>14</xdr:col>
      <xdr:colOff>774700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10BE1-4718-9B4E-AEE5-30520B0F8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5</xdr:row>
      <xdr:rowOff>177800</xdr:rowOff>
    </xdr:from>
    <xdr:to>
      <xdr:col>20</xdr:col>
      <xdr:colOff>12700</xdr:colOff>
      <xdr:row>39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3BD31-A344-9247-8D59-6992975D2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6</xdr:row>
      <xdr:rowOff>82550</xdr:rowOff>
    </xdr:from>
    <xdr:to>
      <xdr:col>11</xdr:col>
      <xdr:colOff>749300</xdr:colOff>
      <xdr:row>20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AEA0-8BF7-DB49-ADF6-BBACEE859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692150</xdr:colOff>
      <xdr:row>14</xdr:row>
      <xdr:rowOff>133350</xdr:rowOff>
    </xdr:from>
    <xdr:to>
      <xdr:col>7</xdr:col>
      <xdr:colOff>342900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60D53-DFEE-424D-8788-F23F4464A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nlei Bai" refreshedDate="43511.946950694444" createdVersion="6" refreshedVersion="6" minRefreshableVersion="3" recordCount="4114" xr:uid="{243EB463-0C08-6D4E-8913-DEE99B622E3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nlei Bai" refreshedDate="43511.954027083331" createdVersion="6" refreshedVersion="6" minRefreshableVersion="3" recordCount="4114" xr:uid="{CFA6B6CF-F2CF-F446-A2C6-BA6CB19ACEF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4284C-5F51-1B4A-A310-F37C87C5D2D1}" name="PivotTable1" cacheId="1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4:E15" firstHeaderRow="1" firstDataRow="2" firstDataCol="1" rowPageCount="1" colPageCount="1"/>
  <pivotFields count="18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64D34-AA59-3948-B419-A50879998E81}" name="PivotTable1" cacheId="1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6">
  <location ref="A4:E47" firstHeaderRow="1" firstDataRow="2" firstDataCol="1" rowPageCount="2" colPageCount="1"/>
  <pivotFields count="18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defaultSubtotal="0">
      <items count="73">
        <item m="1" x="46"/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</items>
    </pivotField>
  </pivotFields>
  <rowFields count="1">
    <field x="17"/>
  </rowFields>
  <rowItems count="42">
    <i>
      <x v="10"/>
    </i>
    <i>
      <x v="25"/>
    </i>
    <i>
      <x v="27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70504-74A1-F949-9416-C7C95B1B6CCA}" name="PivotTable1" cacheId="2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1"/>
        <item x="2"/>
        <item x="3"/>
        <item x="0"/>
      </items>
    </pivotField>
    <pivotField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>
      <items count="41">
        <item x="30"/>
        <item x="6"/>
        <item x="27"/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Row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ubtotalTop="0" showAll="0" defaultSubtotal="0"/>
    <pivotField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" customWidth="1"/>
    <col min="16" max="16" width="27.6640625" style="6" customWidth="1"/>
    <col min="17" max="17" width="16" customWidth="1"/>
    <col min="18" max="18" width="21.1640625" customWidth="1"/>
    <col min="19" max="19" width="26.5" customWidth="1"/>
    <col min="20" max="20" width="18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6">
        <f>E2/L2</f>
        <v>63.917582417582416</v>
      </c>
      <c r="Q2" t="str">
        <f>LEFT(N2,FIND("/",N2)-1)</f>
        <v>film &amp; video</v>
      </c>
      <c r="R2" t="str">
        <f>MID(N2,FIND("/",N2)+1,99)</f>
        <v>television</v>
      </c>
      <c r="S2" s="10">
        <f>(((J2/60)/60)/24)+DATE(1970,1,1)</f>
        <v>42177.007071759261</v>
      </c>
      <c r="T2" s="10">
        <f>(((I2/60)/60)/24)+DATE(1970,1,1)</f>
        <v>25569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0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MID(N3,FIND("/",N3)+1,99)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25569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0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25569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0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25569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0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25569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25569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25569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0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25569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25569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0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25569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0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25569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25569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25569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25569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25569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25569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25569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0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25569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0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25569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0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25569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0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25569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0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25569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25569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25569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25569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0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25569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0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25569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0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25569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0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25569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0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25569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0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25569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0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25569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25569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0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25569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0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25569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25569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0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25569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0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25569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0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25569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25569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25569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0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25569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0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25569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25569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0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25569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0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25569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0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25569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0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25569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25569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0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25569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MID(N67,FIND("/",N67)+1,99)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MID(N131,FIND("/",N131)+1,99)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MID(N195,FIND("/",N195)+1,99)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MID(N259,FIND("/",N259)+1,99)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MID(N323,FIND("/",N323)+1,99)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MID(N387,FIND("/",N387)+1,99)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MID(N451,FIND("/",N451)+1,99)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MID(N515,FIND("/",N515)+1,99)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MID(N579,FIND("/",N579)+1,99)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MID(N643,FIND("/",N643)+1,99)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MID(N707,FIND("/",N707)+1,99)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MID(N771,FIND("/",N771)+1,99)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MID(N835,FIND("/",N835)+1,99)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MID(N899,FIND("/",N899)+1,99)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MID(N963,FIND("/",N963)+1,99)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MID(N1027,FIND("/",N1027)+1,99)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MID(N1091,FIND("/",N1091)+1,99)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MID(N1155,FIND("/",N1155)+1,99)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MID(N1219,FIND("/",N1219)+1,99)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MID(N1283,FIND("/",N1283)+1,99)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MID(N1347,FIND("/",N1347)+1,99)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MID(N1411,FIND("/",N1411)+1,99)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MID(N1475,FIND("/",N1475)+1,99)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MID(N1539,FIND("/",N1539)+1,99)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MID(N1603,FIND("/",N1603)+1,99)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MID(N1667,FIND("/",N1667)+1,99)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MID(N1731,FIND("/",N1731)+1,99)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MID(N1795,FIND("/",N1795)+1,99)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MID(N1859,FIND("/",N1859)+1,99)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MID(N1923,FIND("/",N1923)+1,99)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MID(N1987,FIND("/",N1987)+1,99)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MID(N2051,FIND("/",N2051)+1,99)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MID(N2115,FIND("/",N2115)+1,99)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MID(N2179,FIND("/",N2179)+1,99)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MID(N2243,FIND("/",N2243)+1,99)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MID(N2307,FIND("/",N2307)+1,99)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MID(N2371,FIND("/",N2371)+1,99)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MID(N2435,FIND("/",N2435)+1,99)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MID(N2499,FIND("/",N2499)+1,99)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MID(N2563,FIND("/",N2563)+1,99)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MID(N2627,FIND("/",N2627)+1,99)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MID(N2691,FIND("/",N2691)+1,99)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MID(N2755,FIND("/",N2755)+1,99)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MID(N2819,FIND("/",N2819)+1,99)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MID(N2883,FIND("/",N2883)+1,99)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MID(N2947,FIND("/",N2947)+1,99)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MID(N3011,FIND("/",N3011)+1,99)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MID(N3075,FIND("/",N3075)+1,99)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MID(N3139,FIND("/",N3139)+1,99)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MID(N3203,FIND("/",N3203)+1,99)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MID(N3267,FIND("/",N3267)+1,99)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MID(N3331,FIND("/",N3331)+1,99)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MID(N3395,FIND("/",N3395)+1,99)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MID(N3459,FIND("/",N3459)+1,99)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MID(N3523,FIND("/",N3523)+1,99)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MID(N3587,FIND("/",N3587)+1,99)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MID(N3651,FIND("/",N3651)+1,99)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MID(N3715,FIND("/",N3715)+1,99)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MID(N3779,FIND("/",N3779)+1,99)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MID(N3843,FIND("/",N3843)+1,99)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MID(N3907,FIND("/",N3907)+1,99)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MID(N3971,FIND("/",N3971)+1,99)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MID(N4035,FIND("/",N4035)+1,99)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MID(N4099,FIND("/",N4099)+1,99)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CD4B329A-64DE-0B40-825A-66448EED88E2}"/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F2">
    <cfRule type="containsText" dxfId="0" priority="4" operator="containsText" text="failed">
      <formula>NOT(ISERROR(SEARCH("failed",F2)))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2EB28-9AB5-CB4A-924E-4A625BD96CD6}">
  <sheetPr codeName="Sheet2"/>
  <dimension ref="A2:E15"/>
  <sheetViews>
    <sheetView workbookViewId="0">
      <selection activeCell="B23" sqref="B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5" x14ac:dyDescent="0.2">
      <c r="A2" s="7" t="s">
        <v>8223</v>
      </c>
      <c r="B2" t="s">
        <v>8310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8" t="s">
        <v>8312</v>
      </c>
      <c r="B6" s="9">
        <v>40</v>
      </c>
      <c r="C6" s="9">
        <v>180</v>
      </c>
      <c r="D6" s="9"/>
      <c r="E6" s="9">
        <v>300</v>
      </c>
    </row>
    <row r="7" spans="1:5" x14ac:dyDescent="0.2">
      <c r="A7" s="8" t="s">
        <v>8313</v>
      </c>
      <c r="B7" s="9">
        <v>20</v>
      </c>
      <c r="C7" s="9">
        <v>140</v>
      </c>
      <c r="D7" s="9">
        <v>6</v>
      </c>
      <c r="E7" s="9">
        <v>34</v>
      </c>
    </row>
    <row r="8" spans="1:5" x14ac:dyDescent="0.2">
      <c r="A8" s="8" t="s">
        <v>8314</v>
      </c>
      <c r="B8" s="9"/>
      <c r="C8" s="9">
        <v>140</v>
      </c>
      <c r="D8" s="9"/>
      <c r="E8" s="9">
        <v>80</v>
      </c>
    </row>
    <row r="9" spans="1:5" x14ac:dyDescent="0.2">
      <c r="A9" s="8" t="s">
        <v>8315</v>
      </c>
      <c r="B9" s="9">
        <v>24</v>
      </c>
      <c r="C9" s="9"/>
      <c r="D9" s="9"/>
      <c r="E9" s="9"/>
    </row>
    <row r="10" spans="1:5" x14ac:dyDescent="0.2">
      <c r="A10" s="8" t="s">
        <v>8316</v>
      </c>
      <c r="B10" s="9">
        <v>20</v>
      </c>
      <c r="C10" s="9">
        <v>120</v>
      </c>
      <c r="D10" s="9">
        <v>20</v>
      </c>
      <c r="E10" s="9">
        <v>540</v>
      </c>
    </row>
    <row r="11" spans="1:5" x14ac:dyDescent="0.2">
      <c r="A11" s="8" t="s">
        <v>8317</v>
      </c>
      <c r="B11" s="9"/>
      <c r="C11" s="9">
        <v>117</v>
      </c>
      <c r="D11" s="9"/>
      <c r="E11" s="9">
        <v>103</v>
      </c>
    </row>
    <row r="12" spans="1:5" x14ac:dyDescent="0.2">
      <c r="A12" s="8" t="s">
        <v>8318</v>
      </c>
      <c r="B12" s="9">
        <v>30</v>
      </c>
      <c r="C12" s="9">
        <v>127</v>
      </c>
      <c r="D12" s="9"/>
      <c r="E12" s="9">
        <v>80</v>
      </c>
    </row>
    <row r="13" spans="1:5" x14ac:dyDescent="0.2">
      <c r="A13" s="8" t="s">
        <v>8319</v>
      </c>
      <c r="B13" s="9">
        <v>178</v>
      </c>
      <c r="C13" s="9">
        <v>213</v>
      </c>
      <c r="D13" s="9"/>
      <c r="E13" s="9">
        <v>209</v>
      </c>
    </row>
    <row r="14" spans="1:5" x14ac:dyDescent="0.2">
      <c r="A14" s="8" t="s">
        <v>8320</v>
      </c>
      <c r="B14" s="9">
        <v>37</v>
      </c>
      <c r="C14" s="9">
        <v>493</v>
      </c>
      <c r="D14" s="9">
        <v>24</v>
      </c>
      <c r="E14" s="9">
        <v>839</v>
      </c>
    </row>
    <row r="15" spans="1:5" x14ac:dyDescent="0.2">
      <c r="A15" s="8" t="s">
        <v>8321</v>
      </c>
      <c r="B15" s="9">
        <v>349</v>
      </c>
      <c r="C15" s="9">
        <v>1530</v>
      </c>
      <c r="D15" s="9">
        <v>50</v>
      </c>
      <c r="E15" s="9">
        <v>2185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6A85D-801C-3341-BAEA-E035E9A86BF3}">
  <sheetPr codeName="Sheet3"/>
  <dimension ref="A1:E47"/>
  <sheetViews>
    <sheetView workbookViewId="0">
      <selection activeCell="B19" sqref="B1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5" x14ac:dyDescent="0.2">
      <c r="A1" s="7" t="s">
        <v>8223</v>
      </c>
      <c r="B1" t="s">
        <v>8310</v>
      </c>
    </row>
    <row r="2" spans="1:5" x14ac:dyDescent="0.2">
      <c r="A2" s="7" t="s">
        <v>8308</v>
      </c>
      <c r="B2" t="s">
        <v>8310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8" t="s">
        <v>8324</v>
      </c>
      <c r="B6" s="9"/>
      <c r="C6" s="9"/>
      <c r="D6" s="9"/>
      <c r="E6" s="9">
        <v>140</v>
      </c>
    </row>
    <row r="7" spans="1:5" x14ac:dyDescent="0.2">
      <c r="A7" s="8" t="s">
        <v>8325</v>
      </c>
      <c r="B7" s="9"/>
      <c r="C7" s="9">
        <v>353</v>
      </c>
      <c r="D7" s="9">
        <v>19</v>
      </c>
      <c r="E7" s="9">
        <v>694</v>
      </c>
    </row>
    <row r="8" spans="1:5" x14ac:dyDescent="0.2">
      <c r="A8" s="8" t="s">
        <v>8326</v>
      </c>
      <c r="B8" s="9"/>
      <c r="C8" s="9"/>
      <c r="D8" s="9"/>
      <c r="E8" s="9">
        <v>40</v>
      </c>
    </row>
    <row r="9" spans="1:5" x14ac:dyDescent="0.2">
      <c r="A9" s="8" t="s">
        <v>8327</v>
      </c>
      <c r="B9" s="9"/>
      <c r="C9" s="9"/>
      <c r="D9" s="9"/>
      <c r="E9" s="9">
        <v>60</v>
      </c>
    </row>
    <row r="10" spans="1:5" x14ac:dyDescent="0.2">
      <c r="A10" s="8" t="s">
        <v>8328</v>
      </c>
      <c r="B10" s="9"/>
      <c r="C10" s="9"/>
      <c r="D10" s="9"/>
      <c r="E10" s="9">
        <v>60</v>
      </c>
    </row>
    <row r="11" spans="1:5" x14ac:dyDescent="0.2">
      <c r="A11" s="8" t="s">
        <v>8329</v>
      </c>
      <c r="B11" s="9">
        <v>40</v>
      </c>
      <c r="C11" s="9"/>
      <c r="D11" s="9"/>
      <c r="E11" s="9"/>
    </row>
    <row r="12" spans="1:5" x14ac:dyDescent="0.2">
      <c r="A12" s="8" t="s">
        <v>8330</v>
      </c>
      <c r="B12" s="9"/>
      <c r="C12" s="9">
        <v>80</v>
      </c>
      <c r="D12" s="9"/>
      <c r="E12" s="9"/>
    </row>
    <row r="13" spans="1:5" x14ac:dyDescent="0.2">
      <c r="A13" s="8" t="s">
        <v>8331</v>
      </c>
      <c r="B13" s="9"/>
      <c r="C13" s="9"/>
      <c r="D13" s="9"/>
      <c r="E13" s="9">
        <v>180</v>
      </c>
    </row>
    <row r="14" spans="1:5" x14ac:dyDescent="0.2">
      <c r="A14" s="8" t="s">
        <v>8332</v>
      </c>
      <c r="B14" s="9"/>
      <c r="C14" s="9">
        <v>100</v>
      </c>
      <c r="D14" s="9"/>
      <c r="E14" s="9"/>
    </row>
    <row r="15" spans="1:5" x14ac:dyDescent="0.2">
      <c r="A15" s="8" t="s">
        <v>8333</v>
      </c>
      <c r="B15" s="9">
        <v>100</v>
      </c>
      <c r="C15" s="9">
        <v>60</v>
      </c>
      <c r="D15" s="9"/>
      <c r="E15" s="9"/>
    </row>
    <row r="16" spans="1:5" x14ac:dyDescent="0.2">
      <c r="A16" s="8" t="s">
        <v>8334</v>
      </c>
      <c r="B16" s="9">
        <v>60</v>
      </c>
      <c r="C16" s="9">
        <v>120</v>
      </c>
      <c r="D16" s="9"/>
      <c r="E16" s="9">
        <v>20</v>
      </c>
    </row>
    <row r="17" spans="1:5" x14ac:dyDescent="0.2">
      <c r="A17" s="8" t="s">
        <v>8335</v>
      </c>
      <c r="B17" s="9"/>
      <c r="C17" s="9"/>
      <c r="D17" s="9"/>
      <c r="E17" s="9">
        <v>60</v>
      </c>
    </row>
    <row r="18" spans="1:5" x14ac:dyDescent="0.2">
      <c r="A18" s="8" t="s">
        <v>8336</v>
      </c>
      <c r="B18" s="9"/>
      <c r="C18" s="9">
        <v>40</v>
      </c>
      <c r="D18" s="9"/>
      <c r="E18" s="9"/>
    </row>
    <row r="19" spans="1:5" x14ac:dyDescent="0.2">
      <c r="A19" s="8" t="s">
        <v>8337</v>
      </c>
      <c r="B19" s="9"/>
      <c r="C19" s="9"/>
      <c r="D19" s="9"/>
      <c r="E19" s="9">
        <v>260</v>
      </c>
    </row>
    <row r="20" spans="1:5" x14ac:dyDescent="0.2">
      <c r="A20" s="8" t="s">
        <v>8338</v>
      </c>
      <c r="B20" s="9"/>
      <c r="C20" s="9"/>
      <c r="D20" s="9"/>
      <c r="E20" s="9">
        <v>20</v>
      </c>
    </row>
    <row r="21" spans="1:5" x14ac:dyDescent="0.2">
      <c r="A21" s="8" t="s">
        <v>8339</v>
      </c>
      <c r="B21" s="9"/>
      <c r="C21" s="9">
        <v>60</v>
      </c>
      <c r="D21" s="9"/>
      <c r="E21" s="9"/>
    </row>
    <row r="22" spans="1:5" x14ac:dyDescent="0.2">
      <c r="A22" s="8" t="s">
        <v>8340</v>
      </c>
      <c r="B22" s="9"/>
      <c r="C22" s="9">
        <v>20</v>
      </c>
      <c r="D22" s="9"/>
      <c r="E22" s="9">
        <v>140</v>
      </c>
    </row>
    <row r="23" spans="1:5" x14ac:dyDescent="0.2">
      <c r="A23" s="8" t="s">
        <v>8341</v>
      </c>
      <c r="B23" s="9"/>
      <c r="C23" s="9"/>
      <c r="D23" s="9"/>
      <c r="E23" s="9">
        <v>40</v>
      </c>
    </row>
    <row r="24" spans="1:5" x14ac:dyDescent="0.2">
      <c r="A24" s="8" t="s">
        <v>8342</v>
      </c>
      <c r="B24" s="9">
        <v>24</v>
      </c>
      <c r="C24" s="9"/>
      <c r="D24" s="9"/>
      <c r="E24" s="9"/>
    </row>
    <row r="25" spans="1:5" x14ac:dyDescent="0.2">
      <c r="A25" s="8" t="s">
        <v>8343</v>
      </c>
      <c r="B25" s="9"/>
      <c r="C25" s="9">
        <v>100</v>
      </c>
      <c r="D25" s="9"/>
      <c r="E25" s="9"/>
    </row>
    <row r="26" spans="1:5" x14ac:dyDescent="0.2">
      <c r="A26" s="8" t="s">
        <v>8344</v>
      </c>
      <c r="B26" s="9"/>
      <c r="C26" s="9">
        <v>40</v>
      </c>
      <c r="D26" s="9"/>
      <c r="E26" s="9"/>
    </row>
    <row r="27" spans="1:5" x14ac:dyDescent="0.2">
      <c r="A27" s="8" t="s">
        <v>8345</v>
      </c>
      <c r="B27" s="9">
        <v>20</v>
      </c>
      <c r="C27" s="9">
        <v>120</v>
      </c>
      <c r="D27" s="9"/>
      <c r="E27" s="9"/>
    </row>
    <row r="28" spans="1:5" x14ac:dyDescent="0.2">
      <c r="A28" s="8" t="s">
        <v>8346</v>
      </c>
      <c r="B28" s="9"/>
      <c r="C28" s="9">
        <v>57</v>
      </c>
      <c r="D28" s="9"/>
      <c r="E28" s="9">
        <v>103</v>
      </c>
    </row>
    <row r="29" spans="1:5" x14ac:dyDescent="0.2">
      <c r="A29" s="8" t="s">
        <v>8347</v>
      </c>
      <c r="B29" s="9">
        <v>20</v>
      </c>
      <c r="C29" s="9"/>
      <c r="D29" s="9"/>
      <c r="E29" s="9"/>
    </row>
    <row r="30" spans="1:5" x14ac:dyDescent="0.2">
      <c r="A30" s="8" t="s">
        <v>8348</v>
      </c>
      <c r="B30" s="9">
        <v>10</v>
      </c>
      <c r="C30" s="9">
        <v>47</v>
      </c>
      <c r="D30" s="9"/>
      <c r="E30" s="9"/>
    </row>
    <row r="31" spans="1:5" x14ac:dyDescent="0.2">
      <c r="A31" s="8" t="s">
        <v>8349</v>
      </c>
      <c r="B31" s="9"/>
      <c r="C31" s="9"/>
      <c r="D31" s="9"/>
      <c r="E31" s="9">
        <v>20</v>
      </c>
    </row>
    <row r="32" spans="1:5" x14ac:dyDescent="0.2">
      <c r="A32" s="8" t="s">
        <v>8350</v>
      </c>
      <c r="B32" s="9"/>
      <c r="C32" s="9">
        <v>20</v>
      </c>
      <c r="D32" s="9"/>
      <c r="E32" s="9"/>
    </row>
    <row r="33" spans="1:5" x14ac:dyDescent="0.2">
      <c r="A33" s="8" t="s">
        <v>8351</v>
      </c>
      <c r="B33" s="9">
        <v>20</v>
      </c>
      <c r="C33" s="9"/>
      <c r="D33" s="9"/>
      <c r="E33" s="9"/>
    </row>
    <row r="34" spans="1:5" x14ac:dyDescent="0.2">
      <c r="A34" s="8" t="s">
        <v>8352</v>
      </c>
      <c r="B34" s="9"/>
      <c r="C34" s="9">
        <v>20</v>
      </c>
      <c r="D34" s="9"/>
      <c r="E34" s="9"/>
    </row>
    <row r="35" spans="1:5" x14ac:dyDescent="0.2">
      <c r="A35" s="8" t="s">
        <v>8353</v>
      </c>
      <c r="B35" s="9"/>
      <c r="C35" s="9">
        <v>40</v>
      </c>
      <c r="D35" s="9">
        <v>20</v>
      </c>
      <c r="E35" s="9"/>
    </row>
    <row r="36" spans="1:5" x14ac:dyDescent="0.2">
      <c r="A36" s="8" t="s">
        <v>8354</v>
      </c>
      <c r="B36" s="9"/>
      <c r="C36" s="9">
        <v>20</v>
      </c>
      <c r="D36" s="9"/>
      <c r="E36" s="9"/>
    </row>
    <row r="37" spans="1:5" x14ac:dyDescent="0.2">
      <c r="A37" s="8" t="s">
        <v>8355</v>
      </c>
      <c r="B37" s="9"/>
      <c r="C37" s="9">
        <v>20</v>
      </c>
      <c r="D37" s="9"/>
      <c r="E37" s="9"/>
    </row>
    <row r="38" spans="1:5" x14ac:dyDescent="0.2">
      <c r="A38" s="8" t="s">
        <v>8356</v>
      </c>
      <c r="B38" s="9"/>
      <c r="C38" s="9"/>
      <c r="D38" s="9"/>
      <c r="E38" s="9">
        <v>80</v>
      </c>
    </row>
    <row r="39" spans="1:5" x14ac:dyDescent="0.2">
      <c r="A39" s="8" t="s">
        <v>8357</v>
      </c>
      <c r="B39" s="9"/>
      <c r="C39" s="9"/>
      <c r="D39" s="9">
        <v>6</v>
      </c>
      <c r="E39" s="9">
        <v>34</v>
      </c>
    </row>
    <row r="40" spans="1:5" x14ac:dyDescent="0.2">
      <c r="A40" s="8" t="s">
        <v>8358</v>
      </c>
      <c r="B40" s="9"/>
      <c r="C40" s="9">
        <v>20</v>
      </c>
      <c r="D40" s="9"/>
      <c r="E40" s="9"/>
    </row>
    <row r="41" spans="1:5" x14ac:dyDescent="0.2">
      <c r="A41" s="8" t="s">
        <v>8359</v>
      </c>
      <c r="B41" s="9"/>
      <c r="C41" s="9"/>
      <c r="D41" s="9"/>
      <c r="E41" s="9">
        <v>40</v>
      </c>
    </row>
    <row r="42" spans="1:5" x14ac:dyDescent="0.2">
      <c r="A42" s="8" t="s">
        <v>8360</v>
      </c>
      <c r="B42" s="9">
        <v>18</v>
      </c>
      <c r="C42" s="9">
        <v>2</v>
      </c>
      <c r="D42" s="9"/>
      <c r="E42" s="9">
        <v>40</v>
      </c>
    </row>
    <row r="43" spans="1:5" x14ac:dyDescent="0.2">
      <c r="A43" s="8" t="s">
        <v>8361</v>
      </c>
      <c r="B43" s="9"/>
      <c r="C43" s="9">
        <v>11</v>
      </c>
      <c r="D43" s="9"/>
      <c r="E43" s="9">
        <v>9</v>
      </c>
    </row>
    <row r="44" spans="1:5" x14ac:dyDescent="0.2">
      <c r="A44" s="8" t="s">
        <v>8362</v>
      </c>
      <c r="B44" s="9">
        <v>17</v>
      </c>
      <c r="C44" s="9">
        <v>80</v>
      </c>
      <c r="D44" s="9">
        <v>5</v>
      </c>
      <c r="E44" s="9">
        <v>85</v>
      </c>
    </row>
    <row r="45" spans="1:5" x14ac:dyDescent="0.2">
      <c r="A45" s="8" t="s">
        <v>8363</v>
      </c>
      <c r="B45" s="9"/>
      <c r="C45" s="9">
        <v>40</v>
      </c>
      <c r="D45" s="9"/>
      <c r="E45" s="9"/>
    </row>
    <row r="46" spans="1:5" x14ac:dyDescent="0.2">
      <c r="A46" s="8" t="s">
        <v>8364</v>
      </c>
      <c r="B46" s="9">
        <v>20</v>
      </c>
      <c r="C46" s="9">
        <v>60</v>
      </c>
      <c r="D46" s="9"/>
      <c r="E46" s="9">
        <v>60</v>
      </c>
    </row>
    <row r="47" spans="1:5" x14ac:dyDescent="0.2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54C7D-8BBE-9340-ACC7-5841314C55FD}">
  <sheetPr codeName="Sheet4"/>
  <dimension ref="A1:E18"/>
  <sheetViews>
    <sheetView workbookViewId="0">
      <selection activeCell="E32" sqref="E32"/>
    </sheetView>
  </sheetViews>
  <sheetFormatPr baseColWidth="10" defaultRowHeight="15" x14ac:dyDescent="0.2"/>
  <cols>
    <col min="1" max="1" width="24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5" x14ac:dyDescent="0.2">
      <c r="A1" s="7" t="s">
        <v>8308</v>
      </c>
      <c r="B1" t="s">
        <v>8310</v>
      </c>
    </row>
    <row r="2" spans="1:5" x14ac:dyDescent="0.2">
      <c r="A2" s="7" t="s">
        <v>8379</v>
      </c>
      <c r="B2" t="s">
        <v>8310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11" t="s">
        <v>8378</v>
      </c>
      <c r="B6" s="9">
        <v>34</v>
      </c>
      <c r="C6" s="9">
        <v>149</v>
      </c>
      <c r="D6" s="9">
        <v>2</v>
      </c>
      <c r="E6" s="9">
        <v>182</v>
      </c>
    </row>
    <row r="7" spans="1:5" x14ac:dyDescent="0.2">
      <c r="A7" s="11" t="s">
        <v>8368</v>
      </c>
      <c r="B7" s="9">
        <v>27</v>
      </c>
      <c r="C7" s="9">
        <v>106</v>
      </c>
      <c r="D7" s="9">
        <v>18</v>
      </c>
      <c r="E7" s="9">
        <v>202</v>
      </c>
    </row>
    <row r="8" spans="1:5" x14ac:dyDescent="0.2">
      <c r="A8" s="11" t="s">
        <v>8370</v>
      </c>
      <c r="B8" s="9">
        <v>28</v>
      </c>
      <c r="C8" s="9">
        <v>108</v>
      </c>
      <c r="D8" s="9">
        <v>30</v>
      </c>
      <c r="E8" s="9">
        <v>180</v>
      </c>
    </row>
    <row r="9" spans="1:5" x14ac:dyDescent="0.2">
      <c r="A9" s="11" t="s">
        <v>8371</v>
      </c>
      <c r="B9" s="9">
        <v>27</v>
      </c>
      <c r="C9" s="9">
        <v>102</v>
      </c>
      <c r="D9" s="9"/>
      <c r="E9" s="9">
        <v>192</v>
      </c>
    </row>
    <row r="10" spans="1:5" x14ac:dyDescent="0.2">
      <c r="A10" s="11" t="s">
        <v>8374</v>
      </c>
      <c r="B10" s="9">
        <v>26</v>
      </c>
      <c r="C10" s="9">
        <v>126</v>
      </c>
      <c r="D10" s="9"/>
      <c r="E10" s="9">
        <v>234</v>
      </c>
    </row>
    <row r="11" spans="1:5" x14ac:dyDescent="0.2">
      <c r="A11" s="11" t="s">
        <v>8369</v>
      </c>
      <c r="B11" s="9">
        <v>27</v>
      </c>
      <c r="C11" s="9">
        <v>147</v>
      </c>
      <c r="D11" s="9"/>
      <c r="E11" s="9">
        <v>211</v>
      </c>
    </row>
    <row r="12" spans="1:5" x14ac:dyDescent="0.2">
      <c r="A12" s="11" t="s">
        <v>8375</v>
      </c>
      <c r="B12" s="9">
        <v>43</v>
      </c>
      <c r="C12" s="9">
        <v>150</v>
      </c>
      <c r="D12" s="9"/>
      <c r="E12" s="9">
        <v>194</v>
      </c>
    </row>
    <row r="13" spans="1:5" x14ac:dyDescent="0.2">
      <c r="A13" s="11" t="s">
        <v>8372</v>
      </c>
      <c r="B13" s="9">
        <v>33</v>
      </c>
      <c r="C13" s="9">
        <v>134</v>
      </c>
      <c r="D13" s="9"/>
      <c r="E13" s="9">
        <v>166</v>
      </c>
    </row>
    <row r="14" spans="1:5" x14ac:dyDescent="0.2">
      <c r="A14" s="11" t="s">
        <v>8376</v>
      </c>
      <c r="B14" s="9">
        <v>24</v>
      </c>
      <c r="C14" s="9">
        <v>127</v>
      </c>
      <c r="D14" s="9"/>
      <c r="E14" s="9">
        <v>147</v>
      </c>
    </row>
    <row r="15" spans="1:5" x14ac:dyDescent="0.2">
      <c r="A15" s="11" t="s">
        <v>8367</v>
      </c>
      <c r="B15" s="9">
        <v>20</v>
      </c>
      <c r="C15" s="9">
        <v>149</v>
      </c>
      <c r="D15" s="9"/>
      <c r="E15" s="9">
        <v>183</v>
      </c>
    </row>
    <row r="16" spans="1:5" x14ac:dyDescent="0.2">
      <c r="A16" s="11" t="s">
        <v>8377</v>
      </c>
      <c r="B16" s="9">
        <v>37</v>
      </c>
      <c r="C16" s="9">
        <v>114</v>
      </c>
      <c r="D16" s="9"/>
      <c r="E16" s="9">
        <v>183</v>
      </c>
    </row>
    <row r="17" spans="1:5" x14ac:dyDescent="0.2">
      <c r="A17" s="11" t="s">
        <v>8373</v>
      </c>
      <c r="B17" s="9">
        <v>23</v>
      </c>
      <c r="C17" s="9">
        <v>118</v>
      </c>
      <c r="D17" s="9"/>
      <c r="E17" s="9">
        <v>111</v>
      </c>
    </row>
    <row r="18" spans="1:5" x14ac:dyDescent="0.2">
      <c r="A18" s="11" t="s">
        <v>8321</v>
      </c>
      <c r="B18" s="9">
        <v>349</v>
      </c>
      <c r="C18" s="9">
        <v>1530</v>
      </c>
      <c r="D18" s="9">
        <v>50</v>
      </c>
      <c r="E18" s="9">
        <v>2185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A969-B584-9D4D-96C1-01DD07B4C203}">
  <sheetPr codeName="Sheet5"/>
  <dimension ref="A1:H13"/>
  <sheetViews>
    <sheetView workbookViewId="0">
      <selection activeCell="C34" sqref="C34"/>
    </sheetView>
  </sheetViews>
  <sheetFormatPr baseColWidth="10" defaultRowHeight="15" x14ac:dyDescent="0.2"/>
  <cols>
    <col min="1" max="1" width="30" customWidth="1"/>
    <col min="2" max="2" width="21.1640625" customWidth="1"/>
    <col min="3" max="3" width="27.83203125" customWidth="1"/>
    <col min="4" max="5" width="28" customWidth="1"/>
    <col min="6" max="6" width="22.5" customWidth="1"/>
    <col min="7" max="7" width="26.1640625" customWidth="1"/>
    <col min="8" max="8" width="30.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2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2">
        <f t="shared" ref="F3:F12" si="1">B3/$E3</f>
        <v>0.66005665722379603</v>
      </c>
      <c r="G3" s="12">
        <f t="shared" ref="G3:G12" si="2">C3/$E3</f>
        <v>0.29745042492917845</v>
      </c>
      <c r="H3" s="12">
        <f t="shared" ref="H3:H12" si="3">D3/$E3</f>
        <v>4.2492917847025496E-2</v>
      </c>
    </row>
    <row r="4" spans="1:8" x14ac:dyDescent="0.2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8392</v>
      </c>
      <c r="B6">
        <f>COUNTIFS(Data!$F:$F,"successful",Data!$D:$D,"&gt;=15000",Data!$D:$D,"&lt;=19999")</f>
        <v>94</v>
      </c>
      <c r="C6">
        <f>COUNTIFS(Data!$F:$F,"failed",Data!$D:$D,"&gt;=20000",Data!$D:$D,"&lt;=24999")</f>
        <v>72</v>
      </c>
      <c r="D6">
        <f>COUNTIFS(Data!$F:$F,"canceled",Data!$D:$D,"&gt;=20000",Data!$D:$D,"&lt;=24999")</f>
        <v>14</v>
      </c>
      <c r="E6">
        <f t="shared" si="0"/>
        <v>180</v>
      </c>
      <c r="F6" s="12">
        <f t="shared" si="1"/>
        <v>0.52222222222222225</v>
      </c>
      <c r="G6" s="12">
        <f t="shared" si="2"/>
        <v>0.4</v>
      </c>
      <c r="H6" s="12">
        <f t="shared" si="3"/>
        <v>7.7777777777777779E-2</v>
      </c>
    </row>
    <row r="7" spans="1:8" x14ac:dyDescent="0.2">
      <c r="A7" t="s">
        <v>8393</v>
      </c>
      <c r="B7">
        <f>COUNTIFS(Data!$F:$F,"successful",Data!$D:$D,"&gt;=20000",Data!$D:$D,"&lt;=24999")</f>
        <v>62</v>
      </c>
      <c r="C7">
        <f>COUNTIFS(Data!$F:$F,"failed",Data!$D:$D,"&gt;=5000",Data!$D:$D,"&lt;=9999")</f>
        <v>283</v>
      </c>
      <c r="D7">
        <f>COUNTIFS(Data!$F:$F,"canceled",Data!$D:$D,"&gt;=5000",Data!$D:$D,"&lt;=9999")</f>
        <v>52</v>
      </c>
      <c r="E7">
        <f t="shared" si="0"/>
        <v>397</v>
      </c>
      <c r="F7" s="12">
        <f t="shared" si="1"/>
        <v>0.15617128463476071</v>
      </c>
      <c r="G7" s="12">
        <f t="shared" si="2"/>
        <v>0.7128463476070529</v>
      </c>
      <c r="H7" s="12">
        <f t="shared" si="3"/>
        <v>0.13098236775818639</v>
      </c>
    </row>
    <row r="8" spans="1:8" x14ac:dyDescent="0.2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8399</v>
      </c>
      <c r="B13">
        <f>COUNTIFS(Data!$F:$F,"successful",Data!$D:$D,"&gt;5000")</f>
        <v>781</v>
      </c>
      <c r="C13">
        <f>COUNTIFS(Data!$F:$F,"failed",Data!$D:$D,"&gt;5000")</f>
        <v>875</v>
      </c>
      <c r="D13">
        <f>COUNTIFS(Data!$F:$F,"canceled",Data!$D:$D,"&gt;5000")</f>
        <v>247</v>
      </c>
      <c r="E13">
        <f t="shared" si="0"/>
        <v>1903</v>
      </c>
      <c r="F13" s="12">
        <f t="shared" ref="F13" si="4">B13/$E13</f>
        <v>0.41040462427745666</v>
      </c>
      <c r="G13" s="12">
        <f t="shared" ref="G13" si="5">C13/$E13</f>
        <v>0.45980031529164478</v>
      </c>
      <c r="H13" s="12">
        <f t="shared" ref="H13" si="6">D13/$E13</f>
        <v>0.12979506043089858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2898C-9AB3-B442-A98A-71ABC3BB2163}">
  <sheetPr codeName="Sheet6"/>
  <dimension ref="A2:B11"/>
  <sheetViews>
    <sheetView workbookViewId="0">
      <selection activeCell="I6" sqref="I6"/>
    </sheetView>
  </sheetViews>
  <sheetFormatPr baseColWidth="10" defaultRowHeight="15" x14ac:dyDescent="0.2"/>
  <sheetData>
    <row r="2" spans="1:2" ht="21" x14ac:dyDescent="0.25">
      <c r="A2" s="13" t="s">
        <v>8402</v>
      </c>
    </row>
    <row r="3" spans="1:2" ht="21" x14ac:dyDescent="0.25">
      <c r="A3" s="13">
        <v>1</v>
      </c>
      <c r="B3" t="s">
        <v>8403</v>
      </c>
    </row>
    <row r="4" spans="1:2" ht="21" x14ac:dyDescent="0.25">
      <c r="A4" s="13">
        <v>2</v>
      </c>
      <c r="B4" t="s">
        <v>8404</v>
      </c>
    </row>
    <row r="5" spans="1:2" ht="21" x14ac:dyDescent="0.25">
      <c r="A5" s="13">
        <v>3</v>
      </c>
      <c r="B5" t="s">
        <v>8405</v>
      </c>
    </row>
    <row r="6" spans="1:2" ht="21" x14ac:dyDescent="0.25">
      <c r="A6" s="13" t="s">
        <v>8400</v>
      </c>
    </row>
    <row r="7" spans="1:2" ht="21" x14ac:dyDescent="0.25">
      <c r="A7" s="13"/>
    </row>
    <row r="8" spans="1:2" ht="21" x14ac:dyDescent="0.25">
      <c r="A8" s="13"/>
    </row>
    <row r="9" spans="1:2" ht="21" x14ac:dyDescent="0.25">
      <c r="A9" s="13"/>
    </row>
    <row r="10" spans="1:2" ht="21" x14ac:dyDescent="0.25">
      <c r="A10" s="13" t="s">
        <v>8401</v>
      </c>
    </row>
    <row r="11" spans="1:2" x14ac:dyDescent="0.2">
      <c r="A11" t="s">
        <v>8406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parent categary</vt:lpstr>
      <vt:lpstr>sub category</vt:lpstr>
      <vt:lpstr>month line chart</vt:lpstr>
      <vt:lpstr>Goals line chart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Xinlei Bai</cp:lastModifiedBy>
  <dcterms:created xsi:type="dcterms:W3CDTF">2017-04-20T15:17:24Z</dcterms:created>
  <dcterms:modified xsi:type="dcterms:W3CDTF">2019-02-17T02:59:28Z</dcterms:modified>
</cp:coreProperties>
</file>