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94EA0D34-0280-4F41-8330-89FC275D0B16}" xr6:coauthVersionLast="47" xr6:coauthVersionMax="47" xr10:uidLastSave="{00000000-0000-0000-0000-000000000000}"/>
  <bookViews>
    <workbookView xWindow="-110" yWindow="-110" windowWidth="25820" windowHeight="15500" xr2:uid="{2ED0442F-5DAA-4C0B-9268-2A666C2DAB71}"/>
  </bookViews>
  <sheets>
    <sheet name="Sheet1" sheetId="1" r:id="rId1"/>
    <sheet name="Sheet2" sheetId="2" r:id="rId2"/>
  </sheets>
  <definedNames>
    <definedName name="_Toc156427536" localSheetId="1">Sheet2!$A$1</definedName>
    <definedName name="_Toc156427537" localSheetId="1">Sheet2!$C$1</definedName>
    <definedName name="_Toc156427538" localSheetId="1">Sheet2!$F$1</definedName>
    <definedName name="_Toc156427539" localSheetId="1">Sheet2!$I$1</definedName>
    <definedName name="_Toc156427540" localSheetId="1">Sheet2!$A$2</definedName>
    <definedName name="_Toc156427541" localSheetId="1">Sheet2!$B$3</definedName>
    <definedName name="_Toc156427542" localSheetId="1">Sheet2!$C$2</definedName>
    <definedName name="_Toc156427543" localSheetId="1">Sheet2!$F$2</definedName>
    <definedName name="_Toc156427544" localSheetId="1">Sheet2!$F$3</definedName>
    <definedName name="_Toc156427545" localSheetId="1">Sheet2!$I$2</definedName>
    <definedName name="_Toc156427546" localSheetId="1">Sheet2!$I$3</definedName>
    <definedName name="_Toc156427547" localSheetId="1">Sheet2!$B$4</definedName>
    <definedName name="_Toc156427548" localSheetId="1">Sheet2!$C$4</definedName>
    <definedName name="_Toc156427549" localSheetId="1">Sheet2!$F$4</definedName>
    <definedName name="_Toc156427550" localSheetId="1">Sheet2!$F$5</definedName>
    <definedName name="_Toc156427551" localSheetId="1">Sheet2!$I$4</definedName>
    <definedName name="_Toc156427552" localSheetId="1">Sheet2!$I$5</definedName>
    <definedName name="_Toc156427553" localSheetId="1">Sheet2!$B$5</definedName>
    <definedName name="_Toc156427554" localSheetId="1">Sheet2!$C$6</definedName>
    <definedName name="_Toc156427555" localSheetId="1">Sheet2!$F$6</definedName>
    <definedName name="_Toc156427556" localSheetId="1">Sheet2!$F$7</definedName>
    <definedName name="_Toc156427557" localSheetId="1">Sheet2!$I$6</definedName>
    <definedName name="_Toc156427558" localSheetId="1">Sheet2!$B$6</definedName>
    <definedName name="_Toc156427559" localSheetId="1">Sheet2!$C$8</definedName>
    <definedName name="_Toc156427560" localSheetId="1">Sheet2!$F$8</definedName>
    <definedName name="_Toc156427561" localSheetId="1">Sheet2!$F$9</definedName>
    <definedName name="_Toc156427562" localSheetId="1">Sheet2!$I$8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I6" i="2" a="1"/>
  <c r="I6" i="2" s="1"/>
  <c r="F6" i="2" a="1"/>
  <c r="F6" i="2" s="1"/>
  <c r="C6" i="2" a="1"/>
  <c r="C6" i="2" s="1"/>
  <c r="I5" i="2" a="1"/>
  <c r="I5" i="2" s="1"/>
  <c r="F5" i="2" a="1"/>
  <c r="F5" i="2" s="1"/>
  <c r="C5" i="2" a="1"/>
  <c r="C5" i="2" s="1"/>
  <c r="I4" i="2" a="1"/>
  <c r="I4" i="2" s="1"/>
  <c r="F4" i="2" a="1"/>
  <c r="F4" i="2" s="1"/>
  <c r="C4" i="2" a="1"/>
  <c r="C4" i="2" s="1"/>
  <c r="I3" i="2" a="1"/>
  <c r="I3" i="2" s="1"/>
  <c r="F3" i="2" a="1"/>
  <c r="F3" i="2" s="1"/>
  <c r="C3" i="2" a="1"/>
  <c r="C3" i="2" s="1"/>
  <c r="AZ105" i="1"/>
  <c r="AY105" i="1"/>
  <c r="AW105" i="1"/>
  <c r="AX105" i="1" s="1"/>
  <c r="AU105" i="1"/>
  <c r="AQ105" i="1" s="1"/>
  <c r="AW104" i="1"/>
  <c r="AZ104" i="1" s="1"/>
  <c r="AU104" i="1"/>
  <c r="AQ104" i="1" s="1"/>
  <c r="AY103" i="1"/>
  <c r="AX103" i="1"/>
  <c r="AW103" i="1"/>
  <c r="AZ103" i="1" s="1"/>
  <c r="AL105" i="1"/>
  <c r="AO105" i="1" s="1"/>
  <c r="AL104" i="1"/>
  <c r="AO104" i="1" s="1"/>
  <c r="AL103" i="1"/>
  <c r="AO103" i="1" s="1"/>
  <c r="AB105" i="1"/>
  <c r="AA105" i="1"/>
  <c r="AD105" i="1" s="1"/>
  <c r="Y105" i="1"/>
  <c r="U105" i="1" s="1"/>
  <c r="AD104" i="1"/>
  <c r="AC104" i="1"/>
  <c r="AB104" i="1"/>
  <c r="AA104" i="1"/>
  <c r="Y104" i="1"/>
  <c r="U104" i="1" s="1"/>
  <c r="AA103" i="1"/>
  <c r="AD103" i="1" s="1"/>
  <c r="S103" i="1"/>
  <c r="S104" i="1"/>
  <c r="S105" i="1"/>
  <c r="R103" i="1"/>
  <c r="R104" i="1"/>
  <c r="R105" i="1"/>
  <c r="Q103" i="1"/>
  <c r="Q104" i="1"/>
  <c r="Q105" i="1"/>
  <c r="J104" i="1"/>
  <c r="J105" i="1"/>
  <c r="J103" i="1"/>
  <c r="N88" i="1"/>
  <c r="N84" i="1"/>
  <c r="N104" i="1"/>
  <c r="N105" i="1"/>
  <c r="N103" i="1"/>
  <c r="P2" i="1"/>
  <c r="P105" i="1"/>
  <c r="P104" i="1"/>
  <c r="P103" i="1"/>
  <c r="P3" i="1"/>
  <c r="P4" i="1"/>
  <c r="P5" i="1"/>
  <c r="P6" i="1"/>
  <c r="P7" i="1"/>
  <c r="P8" i="1"/>
  <c r="P9" i="1"/>
  <c r="P10" i="1"/>
  <c r="P11" i="1"/>
  <c r="P12" i="1"/>
  <c r="P13" i="1"/>
  <c r="P14" i="1"/>
  <c r="S14" i="1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Q27" i="1" s="1"/>
  <c r="P28" i="1"/>
  <c r="P29" i="1"/>
  <c r="P30" i="1"/>
  <c r="P31" i="1"/>
  <c r="Q31" i="1" s="1"/>
  <c r="P32" i="1"/>
  <c r="S32" i="1" s="1"/>
  <c r="P33" i="1"/>
  <c r="Q33" i="1" s="1"/>
  <c r="P34" i="1"/>
  <c r="P35" i="1"/>
  <c r="P36" i="1"/>
  <c r="P37" i="1"/>
  <c r="P38" i="1"/>
  <c r="P39" i="1"/>
  <c r="P40" i="1"/>
  <c r="P41" i="1"/>
  <c r="P42" i="1"/>
  <c r="R42" i="1" s="1"/>
  <c r="P43" i="1"/>
  <c r="P44" i="1"/>
  <c r="P45" i="1"/>
  <c r="P46" i="1"/>
  <c r="P47" i="1"/>
  <c r="Q47" i="1" s="1"/>
  <c r="P48" i="1"/>
  <c r="P49" i="1"/>
  <c r="Q49" i="1" s="1"/>
  <c r="P50" i="1"/>
  <c r="P51" i="1"/>
  <c r="P52" i="1"/>
  <c r="P53" i="1"/>
  <c r="Q53" i="1" s="1"/>
  <c r="P54" i="1"/>
  <c r="Q54" i="1" s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S70" i="1" s="1"/>
  <c r="P71" i="1"/>
  <c r="Q71" i="1" s="1"/>
  <c r="P72" i="1"/>
  <c r="P73" i="1"/>
  <c r="R73" i="1" s="1"/>
  <c r="P74" i="1"/>
  <c r="Q74" i="1" s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Q91" i="1" s="1"/>
  <c r="P92" i="1"/>
  <c r="P93" i="1"/>
  <c r="Q93" i="1" s="1"/>
  <c r="P94" i="1"/>
  <c r="P95" i="1"/>
  <c r="P96" i="1"/>
  <c r="P97" i="1"/>
  <c r="P98" i="1"/>
  <c r="P99" i="1"/>
  <c r="P100" i="1"/>
  <c r="P101" i="1"/>
  <c r="Q12" i="1"/>
  <c r="Q26" i="1"/>
  <c r="Q65" i="1"/>
  <c r="S66" i="1"/>
  <c r="Q82" i="1"/>
  <c r="Q86" i="1"/>
  <c r="AL2" i="1"/>
  <c r="AA2" i="1"/>
  <c r="Y2" i="1"/>
  <c r="AU4" i="1"/>
  <c r="AW4" i="1" s="1"/>
  <c r="AV4" i="1"/>
  <c r="AU5" i="1"/>
  <c r="AV5" i="1"/>
  <c r="AY5" i="1" s="1"/>
  <c r="AW5" i="1"/>
  <c r="AX5" i="1"/>
  <c r="AU6" i="1"/>
  <c r="AW6" i="1" s="1"/>
  <c r="AX6" i="1" s="1"/>
  <c r="AV6" i="1"/>
  <c r="AY6" i="1" s="1"/>
  <c r="AU7" i="1"/>
  <c r="AV7" i="1"/>
  <c r="AY7" i="1" s="1"/>
  <c r="AW7" i="1"/>
  <c r="AX7" i="1" s="1"/>
  <c r="AU8" i="1"/>
  <c r="AV8" i="1"/>
  <c r="AW8" i="1"/>
  <c r="AX8" i="1"/>
  <c r="AY8" i="1"/>
  <c r="AZ8" i="1"/>
  <c r="AU9" i="1"/>
  <c r="AV9" i="1"/>
  <c r="AY9" i="1" s="1"/>
  <c r="AW9" i="1"/>
  <c r="AZ9" i="1" s="1"/>
  <c r="AX9" i="1"/>
  <c r="AU10" i="1"/>
  <c r="AV10" i="1"/>
  <c r="AZ10" i="1" s="1"/>
  <c r="AW10" i="1"/>
  <c r="AX10" i="1"/>
  <c r="AY10" i="1"/>
  <c r="AU11" i="1"/>
  <c r="AV11" i="1"/>
  <c r="AW11" i="1"/>
  <c r="AX11" i="1"/>
  <c r="AY11" i="1"/>
  <c r="AZ11" i="1"/>
  <c r="AU12" i="1"/>
  <c r="AW12" i="1" s="1"/>
  <c r="AX12" i="1" s="1"/>
  <c r="AV12" i="1"/>
  <c r="AY12" i="1" s="1"/>
  <c r="AU13" i="1"/>
  <c r="AV13" i="1"/>
  <c r="AW13" i="1"/>
  <c r="AX13" i="1" s="1"/>
  <c r="AY13" i="1"/>
  <c r="AZ13" i="1"/>
  <c r="AU14" i="1"/>
  <c r="AW14" i="1" s="1"/>
  <c r="AV14" i="1"/>
  <c r="AU15" i="1"/>
  <c r="AV15" i="1"/>
  <c r="AY15" i="1" s="1"/>
  <c r="AW15" i="1"/>
  <c r="AX15" i="1"/>
  <c r="AU16" i="1"/>
  <c r="AW16" i="1" s="1"/>
  <c r="AX16" i="1" s="1"/>
  <c r="AV16" i="1"/>
  <c r="AY16" i="1" s="1"/>
  <c r="AU17" i="1"/>
  <c r="AV17" i="1"/>
  <c r="AY17" i="1" s="1"/>
  <c r="AW17" i="1"/>
  <c r="AX17" i="1" s="1"/>
  <c r="AU18" i="1"/>
  <c r="AV18" i="1"/>
  <c r="AW18" i="1"/>
  <c r="AX18" i="1"/>
  <c r="AY18" i="1"/>
  <c r="AZ18" i="1"/>
  <c r="AU19" i="1"/>
  <c r="AV19" i="1"/>
  <c r="AY19" i="1" s="1"/>
  <c r="AW19" i="1"/>
  <c r="AZ19" i="1" s="1"/>
  <c r="AX19" i="1"/>
  <c r="AU20" i="1"/>
  <c r="AV20" i="1"/>
  <c r="AZ20" i="1" s="1"/>
  <c r="AW20" i="1"/>
  <c r="AX20" i="1"/>
  <c r="AY20" i="1"/>
  <c r="AU21" i="1"/>
  <c r="AV21" i="1"/>
  <c r="AW21" i="1"/>
  <c r="AX21" i="1"/>
  <c r="AY21" i="1"/>
  <c r="AZ21" i="1"/>
  <c r="AU22" i="1"/>
  <c r="AW22" i="1" s="1"/>
  <c r="AX22" i="1" s="1"/>
  <c r="AV22" i="1"/>
  <c r="AU23" i="1"/>
  <c r="AV23" i="1"/>
  <c r="AW23" i="1"/>
  <c r="AX23" i="1" s="1"/>
  <c r="AY23" i="1"/>
  <c r="AZ23" i="1"/>
  <c r="AU24" i="1"/>
  <c r="AW24" i="1" s="1"/>
  <c r="AV24" i="1"/>
  <c r="AU25" i="1"/>
  <c r="AV25" i="1"/>
  <c r="AY25" i="1" s="1"/>
  <c r="AW25" i="1"/>
  <c r="AX25" i="1"/>
  <c r="AU26" i="1"/>
  <c r="AW26" i="1" s="1"/>
  <c r="AX26" i="1" s="1"/>
  <c r="AV26" i="1"/>
  <c r="AY26" i="1" s="1"/>
  <c r="AU27" i="1"/>
  <c r="AV27" i="1"/>
  <c r="AY27" i="1" s="1"/>
  <c r="AW27" i="1"/>
  <c r="AX27" i="1" s="1"/>
  <c r="AU28" i="1"/>
  <c r="AV28" i="1"/>
  <c r="AW28" i="1"/>
  <c r="AX28" i="1"/>
  <c r="AY28" i="1"/>
  <c r="AZ28" i="1"/>
  <c r="AU29" i="1"/>
  <c r="AV29" i="1"/>
  <c r="AY29" i="1" s="1"/>
  <c r="AW29" i="1"/>
  <c r="AZ29" i="1" s="1"/>
  <c r="AX29" i="1"/>
  <c r="AU30" i="1"/>
  <c r="AV30" i="1"/>
  <c r="AZ30" i="1" s="1"/>
  <c r="AW30" i="1"/>
  <c r="AX30" i="1"/>
  <c r="AY30" i="1"/>
  <c r="AU31" i="1"/>
  <c r="AV31" i="1"/>
  <c r="AW31" i="1"/>
  <c r="AX31" i="1"/>
  <c r="AY31" i="1"/>
  <c r="AZ31" i="1"/>
  <c r="AU32" i="1"/>
  <c r="AW32" i="1" s="1"/>
  <c r="AX32" i="1" s="1"/>
  <c r="AV32" i="1"/>
  <c r="AU33" i="1"/>
  <c r="AV33" i="1"/>
  <c r="AW33" i="1"/>
  <c r="AX33" i="1" s="1"/>
  <c r="AY33" i="1"/>
  <c r="AZ33" i="1"/>
  <c r="AU34" i="1"/>
  <c r="AW34" i="1" s="1"/>
  <c r="AV34" i="1"/>
  <c r="AU35" i="1"/>
  <c r="AV35" i="1"/>
  <c r="AY35" i="1" s="1"/>
  <c r="AW35" i="1"/>
  <c r="AX35" i="1"/>
  <c r="AU36" i="1"/>
  <c r="AW36" i="1" s="1"/>
  <c r="AX36" i="1" s="1"/>
  <c r="AV36" i="1"/>
  <c r="AY36" i="1" s="1"/>
  <c r="AU37" i="1"/>
  <c r="AV37" i="1"/>
  <c r="AY37" i="1" s="1"/>
  <c r="AW37" i="1"/>
  <c r="AX37" i="1" s="1"/>
  <c r="AU38" i="1"/>
  <c r="AV38" i="1"/>
  <c r="AW38" i="1"/>
  <c r="AX38" i="1"/>
  <c r="AY38" i="1"/>
  <c r="AZ38" i="1"/>
  <c r="AU39" i="1"/>
  <c r="AV39" i="1"/>
  <c r="AY39" i="1" s="1"/>
  <c r="AW39" i="1"/>
  <c r="AZ39" i="1" s="1"/>
  <c r="AX39" i="1"/>
  <c r="AU40" i="1"/>
  <c r="AV40" i="1"/>
  <c r="AZ40" i="1" s="1"/>
  <c r="AW40" i="1"/>
  <c r="AX40" i="1"/>
  <c r="AY40" i="1"/>
  <c r="AU41" i="1"/>
  <c r="AV41" i="1"/>
  <c r="AW41" i="1"/>
  <c r="AX41" i="1"/>
  <c r="AY41" i="1"/>
  <c r="AZ41" i="1"/>
  <c r="AU42" i="1"/>
  <c r="AW42" i="1" s="1"/>
  <c r="AX42" i="1" s="1"/>
  <c r="AV42" i="1"/>
  <c r="AY42" i="1" s="1"/>
  <c r="AU43" i="1"/>
  <c r="AV43" i="1"/>
  <c r="AW43" i="1"/>
  <c r="AX43" i="1" s="1"/>
  <c r="AY43" i="1"/>
  <c r="AZ43" i="1"/>
  <c r="AU44" i="1"/>
  <c r="AW44" i="1" s="1"/>
  <c r="AV44" i="1"/>
  <c r="AU45" i="1"/>
  <c r="AV45" i="1"/>
  <c r="AY45" i="1" s="1"/>
  <c r="AW45" i="1"/>
  <c r="AX45" i="1"/>
  <c r="AU46" i="1"/>
  <c r="AW46" i="1" s="1"/>
  <c r="AX46" i="1" s="1"/>
  <c r="AV46" i="1"/>
  <c r="AY46" i="1" s="1"/>
  <c r="AU47" i="1"/>
  <c r="AV47" i="1"/>
  <c r="AY47" i="1" s="1"/>
  <c r="AW47" i="1"/>
  <c r="AX47" i="1" s="1"/>
  <c r="AU48" i="1"/>
  <c r="AV48" i="1"/>
  <c r="AW48" i="1"/>
  <c r="AX48" i="1"/>
  <c r="AY48" i="1"/>
  <c r="AZ48" i="1"/>
  <c r="AU49" i="1"/>
  <c r="AV49" i="1"/>
  <c r="AY49" i="1" s="1"/>
  <c r="AW49" i="1"/>
  <c r="AZ49" i="1" s="1"/>
  <c r="AX49" i="1"/>
  <c r="AU50" i="1"/>
  <c r="AV50" i="1"/>
  <c r="AZ50" i="1" s="1"/>
  <c r="AW50" i="1"/>
  <c r="AX50" i="1"/>
  <c r="AY50" i="1"/>
  <c r="AU51" i="1"/>
  <c r="AV51" i="1"/>
  <c r="AW51" i="1"/>
  <c r="AX51" i="1"/>
  <c r="AY51" i="1"/>
  <c r="AZ51" i="1"/>
  <c r="AU52" i="1"/>
  <c r="AW52" i="1" s="1"/>
  <c r="AX52" i="1" s="1"/>
  <c r="AV52" i="1"/>
  <c r="AU53" i="1"/>
  <c r="AV53" i="1"/>
  <c r="AW53" i="1"/>
  <c r="AX53" i="1" s="1"/>
  <c r="AY53" i="1"/>
  <c r="AZ53" i="1"/>
  <c r="AU54" i="1"/>
  <c r="AW54" i="1" s="1"/>
  <c r="AV54" i="1"/>
  <c r="AU55" i="1"/>
  <c r="AV55" i="1"/>
  <c r="AY55" i="1" s="1"/>
  <c r="AW55" i="1"/>
  <c r="AX55" i="1"/>
  <c r="AU56" i="1"/>
  <c r="AW56" i="1" s="1"/>
  <c r="AX56" i="1" s="1"/>
  <c r="AV56" i="1"/>
  <c r="AU57" i="1"/>
  <c r="AV57" i="1"/>
  <c r="AY57" i="1" s="1"/>
  <c r="AW57" i="1"/>
  <c r="AX57" i="1" s="1"/>
  <c r="AU58" i="1"/>
  <c r="AV58" i="1"/>
  <c r="AW58" i="1"/>
  <c r="AX58" i="1"/>
  <c r="AY58" i="1"/>
  <c r="AZ58" i="1"/>
  <c r="AU59" i="1"/>
  <c r="AV59" i="1"/>
  <c r="AY59" i="1" s="1"/>
  <c r="AW59" i="1"/>
  <c r="AZ59" i="1" s="1"/>
  <c r="AX59" i="1"/>
  <c r="AU60" i="1"/>
  <c r="AV60" i="1"/>
  <c r="AZ60" i="1" s="1"/>
  <c r="AW60" i="1"/>
  <c r="AX60" i="1"/>
  <c r="AY60" i="1"/>
  <c r="AU61" i="1"/>
  <c r="AV61" i="1"/>
  <c r="AW61" i="1"/>
  <c r="AX61" i="1"/>
  <c r="AY61" i="1"/>
  <c r="AZ61" i="1"/>
  <c r="AU62" i="1"/>
  <c r="AW62" i="1" s="1"/>
  <c r="AX62" i="1" s="1"/>
  <c r="AV62" i="1"/>
  <c r="AY62" i="1" s="1"/>
  <c r="AU63" i="1"/>
  <c r="AV63" i="1"/>
  <c r="AW63" i="1"/>
  <c r="AX63" i="1" s="1"/>
  <c r="AY63" i="1"/>
  <c r="AZ63" i="1"/>
  <c r="AU64" i="1"/>
  <c r="AW64" i="1" s="1"/>
  <c r="AV64" i="1"/>
  <c r="AU65" i="1"/>
  <c r="AV65" i="1"/>
  <c r="AY65" i="1" s="1"/>
  <c r="AW65" i="1"/>
  <c r="AX65" i="1"/>
  <c r="AU66" i="1"/>
  <c r="AW66" i="1" s="1"/>
  <c r="AX66" i="1" s="1"/>
  <c r="AV66" i="1"/>
  <c r="AY66" i="1" s="1"/>
  <c r="AU67" i="1"/>
  <c r="AV67" i="1"/>
  <c r="AY67" i="1" s="1"/>
  <c r="AW67" i="1"/>
  <c r="AX67" i="1" s="1"/>
  <c r="AU68" i="1"/>
  <c r="AV68" i="1"/>
  <c r="AW68" i="1"/>
  <c r="AX68" i="1"/>
  <c r="AY68" i="1"/>
  <c r="AZ68" i="1"/>
  <c r="AU69" i="1"/>
  <c r="AV69" i="1"/>
  <c r="AW69" i="1"/>
  <c r="AY69" i="1" s="1"/>
  <c r="AX69" i="1"/>
  <c r="AU70" i="1"/>
  <c r="AV70" i="1"/>
  <c r="AZ70" i="1" s="1"/>
  <c r="AW70" i="1"/>
  <c r="AX70" i="1"/>
  <c r="AY70" i="1"/>
  <c r="AU71" i="1"/>
  <c r="AV71" i="1"/>
  <c r="AW71" i="1"/>
  <c r="AX71" i="1"/>
  <c r="AY71" i="1"/>
  <c r="AZ71" i="1"/>
  <c r="AU72" i="1"/>
  <c r="AW72" i="1" s="1"/>
  <c r="AX72" i="1" s="1"/>
  <c r="AV72" i="1"/>
  <c r="AZ72" i="1" s="1"/>
  <c r="AU73" i="1"/>
  <c r="AV73" i="1"/>
  <c r="AW73" i="1"/>
  <c r="AX73" i="1" s="1"/>
  <c r="AY73" i="1"/>
  <c r="AZ73" i="1"/>
  <c r="AU74" i="1"/>
  <c r="AW74" i="1" s="1"/>
  <c r="AV74" i="1"/>
  <c r="AU75" i="1"/>
  <c r="AV75" i="1"/>
  <c r="AY75" i="1" s="1"/>
  <c r="AW75" i="1"/>
  <c r="AX75" i="1"/>
  <c r="AU76" i="1"/>
  <c r="AW76" i="1" s="1"/>
  <c r="AX76" i="1" s="1"/>
  <c r="AV76" i="1"/>
  <c r="AU77" i="1"/>
  <c r="AV77" i="1"/>
  <c r="AY77" i="1" s="1"/>
  <c r="AW77" i="1"/>
  <c r="AX77" i="1" s="1"/>
  <c r="AU78" i="1"/>
  <c r="AV78" i="1"/>
  <c r="AW78" i="1"/>
  <c r="AX78" i="1"/>
  <c r="AY78" i="1"/>
  <c r="AZ78" i="1"/>
  <c r="AU79" i="1"/>
  <c r="AV79" i="1"/>
  <c r="AW79" i="1"/>
  <c r="AY79" i="1" s="1"/>
  <c r="AX79" i="1"/>
  <c r="AU80" i="1"/>
  <c r="AV80" i="1"/>
  <c r="AZ80" i="1" s="1"/>
  <c r="AW80" i="1"/>
  <c r="AX80" i="1"/>
  <c r="AY80" i="1"/>
  <c r="AU81" i="1"/>
  <c r="AV81" i="1"/>
  <c r="AW81" i="1"/>
  <c r="AX81" i="1"/>
  <c r="AY81" i="1"/>
  <c r="AZ81" i="1"/>
  <c r="AU82" i="1"/>
  <c r="AW82" i="1" s="1"/>
  <c r="AX82" i="1" s="1"/>
  <c r="AV82" i="1"/>
  <c r="AY82" i="1" s="1"/>
  <c r="AU83" i="1"/>
  <c r="AV83" i="1"/>
  <c r="AW83" i="1"/>
  <c r="AX83" i="1" s="1"/>
  <c r="AY83" i="1"/>
  <c r="AZ83" i="1"/>
  <c r="AU84" i="1"/>
  <c r="AW84" i="1" s="1"/>
  <c r="AV84" i="1"/>
  <c r="AU85" i="1"/>
  <c r="AV85" i="1"/>
  <c r="AY85" i="1" s="1"/>
  <c r="AW85" i="1"/>
  <c r="AX85" i="1"/>
  <c r="AU86" i="1"/>
  <c r="AW86" i="1" s="1"/>
  <c r="AX86" i="1" s="1"/>
  <c r="AV86" i="1"/>
  <c r="AY86" i="1" s="1"/>
  <c r="AU87" i="1"/>
  <c r="AV87" i="1"/>
  <c r="AY87" i="1" s="1"/>
  <c r="AW87" i="1"/>
  <c r="AX87" i="1" s="1"/>
  <c r="AU88" i="1"/>
  <c r="AV88" i="1"/>
  <c r="AW88" i="1"/>
  <c r="AX88" i="1"/>
  <c r="AY88" i="1"/>
  <c r="AZ88" i="1"/>
  <c r="AU89" i="1"/>
  <c r="AV89" i="1"/>
  <c r="AW89" i="1"/>
  <c r="AY89" i="1" s="1"/>
  <c r="AX89" i="1"/>
  <c r="AU90" i="1"/>
  <c r="AV90" i="1"/>
  <c r="AZ90" i="1" s="1"/>
  <c r="AW90" i="1"/>
  <c r="AX90" i="1"/>
  <c r="AY90" i="1"/>
  <c r="AU91" i="1"/>
  <c r="AV91" i="1"/>
  <c r="AW91" i="1"/>
  <c r="AX91" i="1"/>
  <c r="AY91" i="1"/>
  <c r="AZ91" i="1"/>
  <c r="AU92" i="1"/>
  <c r="AW92" i="1" s="1"/>
  <c r="AX92" i="1" s="1"/>
  <c r="AV92" i="1"/>
  <c r="AZ92" i="1" s="1"/>
  <c r="AU93" i="1"/>
  <c r="AV93" i="1"/>
  <c r="AW93" i="1"/>
  <c r="AX93" i="1" s="1"/>
  <c r="AY93" i="1"/>
  <c r="AZ93" i="1"/>
  <c r="AU94" i="1"/>
  <c r="AW94" i="1" s="1"/>
  <c r="AV94" i="1"/>
  <c r="AU95" i="1"/>
  <c r="AV95" i="1"/>
  <c r="AY95" i="1" s="1"/>
  <c r="AW95" i="1"/>
  <c r="AX95" i="1"/>
  <c r="AU96" i="1"/>
  <c r="AW96" i="1" s="1"/>
  <c r="AX96" i="1" s="1"/>
  <c r="AV96" i="1"/>
  <c r="AY96" i="1" s="1"/>
  <c r="AU97" i="1"/>
  <c r="AV97" i="1"/>
  <c r="AY97" i="1" s="1"/>
  <c r="AW97" i="1"/>
  <c r="AX97" i="1" s="1"/>
  <c r="AU98" i="1"/>
  <c r="AV98" i="1"/>
  <c r="AW98" i="1"/>
  <c r="AX98" i="1"/>
  <c r="AY98" i="1"/>
  <c r="AZ98" i="1"/>
  <c r="AU99" i="1"/>
  <c r="AV99" i="1"/>
  <c r="AW99" i="1"/>
  <c r="AY99" i="1" s="1"/>
  <c r="AX99" i="1"/>
  <c r="AU100" i="1"/>
  <c r="AV100" i="1"/>
  <c r="AZ100" i="1" s="1"/>
  <c r="AW100" i="1"/>
  <c r="AX100" i="1"/>
  <c r="AY100" i="1"/>
  <c r="AU101" i="1"/>
  <c r="AV101" i="1"/>
  <c r="AW101" i="1"/>
  <c r="AX101" i="1"/>
  <c r="AY101" i="1"/>
  <c r="AZ101" i="1"/>
  <c r="AJ4" i="1"/>
  <c r="AK4" i="1"/>
  <c r="AL4" i="1"/>
  <c r="AM4" i="1"/>
  <c r="AN4" i="1"/>
  <c r="AO4" i="1"/>
  <c r="AJ5" i="1"/>
  <c r="AL5" i="1" s="1"/>
  <c r="AM5" i="1" s="1"/>
  <c r="AK5" i="1"/>
  <c r="AJ6" i="1"/>
  <c r="AL6" i="1" s="1"/>
  <c r="AM6" i="1" s="1"/>
  <c r="AK6" i="1"/>
  <c r="AN6" i="1" s="1"/>
  <c r="AJ7" i="1"/>
  <c r="AL7" i="1" s="1"/>
  <c r="AK7" i="1"/>
  <c r="AJ8" i="1"/>
  <c r="AK8" i="1"/>
  <c r="AN8" i="1" s="1"/>
  <c r="AL8" i="1"/>
  <c r="AM8" i="1" s="1"/>
  <c r="AJ9" i="1"/>
  <c r="AK9" i="1"/>
  <c r="AN9" i="1" s="1"/>
  <c r="AL9" i="1"/>
  <c r="AM9" i="1"/>
  <c r="AJ10" i="1"/>
  <c r="AK10" i="1"/>
  <c r="AL10" i="1"/>
  <c r="AN10" i="1" s="1"/>
  <c r="AM10" i="1"/>
  <c r="AJ11" i="1"/>
  <c r="AK11" i="1"/>
  <c r="AO11" i="1" s="1"/>
  <c r="AL11" i="1"/>
  <c r="AM11" i="1"/>
  <c r="AN11" i="1"/>
  <c r="AJ12" i="1"/>
  <c r="AL12" i="1" s="1"/>
  <c r="AM12" i="1" s="1"/>
  <c r="AK12" i="1"/>
  <c r="AN12" i="1" s="1"/>
  <c r="AJ13" i="1"/>
  <c r="AK13" i="1"/>
  <c r="AL13" i="1" s="1"/>
  <c r="AJ14" i="1"/>
  <c r="AK14" i="1"/>
  <c r="AL14" i="1"/>
  <c r="AM14" i="1"/>
  <c r="AN14" i="1"/>
  <c r="AO14" i="1"/>
  <c r="AJ15" i="1"/>
  <c r="AL15" i="1" s="1"/>
  <c r="AM15" i="1" s="1"/>
  <c r="AK15" i="1"/>
  <c r="AN15" i="1" s="1"/>
  <c r="AJ16" i="1"/>
  <c r="AL16" i="1" s="1"/>
  <c r="AM16" i="1" s="1"/>
  <c r="AK16" i="1"/>
  <c r="AN16" i="1" s="1"/>
  <c r="AJ17" i="1"/>
  <c r="AL17" i="1" s="1"/>
  <c r="AK17" i="1"/>
  <c r="AJ18" i="1"/>
  <c r="AK18" i="1"/>
  <c r="AN18" i="1" s="1"/>
  <c r="AL18" i="1"/>
  <c r="AM18" i="1" s="1"/>
  <c r="AJ19" i="1"/>
  <c r="AK19" i="1"/>
  <c r="AN19" i="1" s="1"/>
  <c r="AL19" i="1"/>
  <c r="AM19" i="1"/>
  <c r="AJ20" i="1"/>
  <c r="AK20" i="1"/>
  <c r="AL20" i="1"/>
  <c r="AN20" i="1" s="1"/>
  <c r="AM20" i="1"/>
  <c r="AJ21" i="1"/>
  <c r="AK21" i="1"/>
  <c r="AO21" i="1" s="1"/>
  <c r="AL21" i="1"/>
  <c r="AM21" i="1"/>
  <c r="AN21" i="1"/>
  <c r="AJ22" i="1"/>
  <c r="AL22" i="1" s="1"/>
  <c r="AM22" i="1" s="1"/>
  <c r="AK22" i="1"/>
  <c r="AN22" i="1" s="1"/>
  <c r="AJ23" i="1"/>
  <c r="AL23" i="1" s="1"/>
  <c r="AK23" i="1"/>
  <c r="AJ24" i="1"/>
  <c r="AK24" i="1"/>
  <c r="AL24" i="1"/>
  <c r="AM24" i="1"/>
  <c r="AN24" i="1"/>
  <c r="AO24" i="1"/>
  <c r="AJ25" i="1"/>
  <c r="AL25" i="1" s="1"/>
  <c r="AM25" i="1" s="1"/>
  <c r="AK25" i="1"/>
  <c r="AN25" i="1" s="1"/>
  <c r="AJ26" i="1"/>
  <c r="AL26" i="1" s="1"/>
  <c r="AM26" i="1" s="1"/>
  <c r="AK26" i="1"/>
  <c r="AN26" i="1" s="1"/>
  <c r="AJ27" i="1"/>
  <c r="AL27" i="1" s="1"/>
  <c r="AK27" i="1"/>
  <c r="AJ28" i="1"/>
  <c r="AK28" i="1"/>
  <c r="AN28" i="1" s="1"/>
  <c r="AL28" i="1"/>
  <c r="AM28" i="1" s="1"/>
  <c r="AJ29" i="1"/>
  <c r="AK29" i="1"/>
  <c r="AN29" i="1" s="1"/>
  <c r="AL29" i="1"/>
  <c r="AM29" i="1"/>
  <c r="AJ30" i="1"/>
  <c r="AK30" i="1"/>
  <c r="AL30" i="1"/>
  <c r="AN30" i="1" s="1"/>
  <c r="AM30" i="1"/>
  <c r="AJ31" i="1"/>
  <c r="AK31" i="1"/>
  <c r="AO31" i="1" s="1"/>
  <c r="AL31" i="1"/>
  <c r="AM31" i="1"/>
  <c r="AN31" i="1"/>
  <c r="AJ32" i="1"/>
  <c r="AL32" i="1" s="1"/>
  <c r="AM32" i="1" s="1"/>
  <c r="AK32" i="1"/>
  <c r="AN32" i="1" s="1"/>
  <c r="AJ33" i="1"/>
  <c r="AL33" i="1" s="1"/>
  <c r="AK33" i="1"/>
  <c r="AJ34" i="1"/>
  <c r="AK34" i="1"/>
  <c r="AL34" i="1"/>
  <c r="AM34" i="1"/>
  <c r="AN34" i="1"/>
  <c r="AO34" i="1"/>
  <c r="AJ35" i="1"/>
  <c r="AL35" i="1" s="1"/>
  <c r="AM35" i="1" s="1"/>
  <c r="AK35" i="1"/>
  <c r="AN35" i="1" s="1"/>
  <c r="AJ36" i="1"/>
  <c r="AL36" i="1" s="1"/>
  <c r="AM36" i="1" s="1"/>
  <c r="AK36" i="1"/>
  <c r="AN36" i="1" s="1"/>
  <c r="AJ37" i="1"/>
  <c r="AL37" i="1" s="1"/>
  <c r="AK37" i="1"/>
  <c r="AJ38" i="1"/>
  <c r="AK38" i="1"/>
  <c r="AN38" i="1" s="1"/>
  <c r="AL38" i="1"/>
  <c r="AM38" i="1" s="1"/>
  <c r="AJ39" i="1"/>
  <c r="AK39" i="1"/>
  <c r="AN39" i="1" s="1"/>
  <c r="AL39" i="1"/>
  <c r="AM39" i="1"/>
  <c r="AJ40" i="1"/>
  <c r="AK40" i="1"/>
  <c r="AL40" i="1"/>
  <c r="AN40" i="1" s="1"/>
  <c r="AM40" i="1"/>
  <c r="AJ41" i="1"/>
  <c r="AK41" i="1"/>
  <c r="AO41" i="1" s="1"/>
  <c r="AL41" i="1"/>
  <c r="AM41" i="1"/>
  <c r="AN41" i="1"/>
  <c r="AJ42" i="1"/>
  <c r="AL42" i="1" s="1"/>
  <c r="AM42" i="1" s="1"/>
  <c r="AK42" i="1"/>
  <c r="AN42" i="1" s="1"/>
  <c r="AJ43" i="1"/>
  <c r="AL43" i="1" s="1"/>
  <c r="AK43" i="1"/>
  <c r="AJ44" i="1"/>
  <c r="AK44" i="1"/>
  <c r="AL44" i="1"/>
  <c r="AM44" i="1"/>
  <c r="AN44" i="1"/>
  <c r="AO44" i="1"/>
  <c r="AJ45" i="1"/>
  <c r="AL45" i="1" s="1"/>
  <c r="AM45" i="1" s="1"/>
  <c r="AK45" i="1"/>
  <c r="AJ46" i="1"/>
  <c r="AL46" i="1" s="1"/>
  <c r="AM46" i="1" s="1"/>
  <c r="AK46" i="1"/>
  <c r="AJ47" i="1"/>
  <c r="AL47" i="1" s="1"/>
  <c r="AK47" i="1"/>
  <c r="AJ48" i="1"/>
  <c r="AK48" i="1"/>
  <c r="AN48" i="1" s="1"/>
  <c r="AL48" i="1"/>
  <c r="AM48" i="1" s="1"/>
  <c r="AJ49" i="1"/>
  <c r="AK49" i="1"/>
  <c r="AN49" i="1" s="1"/>
  <c r="AL49" i="1"/>
  <c r="AM49" i="1"/>
  <c r="AJ50" i="1"/>
  <c r="AK50" i="1"/>
  <c r="AL50" i="1"/>
  <c r="AN50" i="1" s="1"/>
  <c r="AM50" i="1"/>
  <c r="AJ51" i="1"/>
  <c r="AK51" i="1"/>
  <c r="AO51" i="1" s="1"/>
  <c r="AL51" i="1"/>
  <c r="AM51" i="1"/>
  <c r="AN51" i="1"/>
  <c r="AJ52" i="1"/>
  <c r="AL52" i="1" s="1"/>
  <c r="AM52" i="1" s="1"/>
  <c r="AK52" i="1"/>
  <c r="AJ53" i="1"/>
  <c r="AK53" i="1"/>
  <c r="AL53" i="1"/>
  <c r="AM53" i="1"/>
  <c r="AN53" i="1"/>
  <c r="AO53" i="1"/>
  <c r="AJ54" i="1"/>
  <c r="AK54" i="1"/>
  <c r="AL54" i="1"/>
  <c r="AM54" i="1"/>
  <c r="AN54" i="1"/>
  <c r="AO54" i="1"/>
  <c r="AJ55" i="1"/>
  <c r="AL55" i="1" s="1"/>
  <c r="AM55" i="1" s="1"/>
  <c r="AK55" i="1"/>
  <c r="AN55" i="1" s="1"/>
  <c r="AJ56" i="1"/>
  <c r="AL56" i="1" s="1"/>
  <c r="AM56" i="1" s="1"/>
  <c r="AK56" i="1"/>
  <c r="AO56" i="1" s="1"/>
  <c r="AJ57" i="1"/>
  <c r="AL57" i="1" s="1"/>
  <c r="AK57" i="1"/>
  <c r="AJ58" i="1"/>
  <c r="AK58" i="1"/>
  <c r="AN58" i="1" s="1"/>
  <c r="AL58" i="1"/>
  <c r="AM58" i="1" s="1"/>
  <c r="AJ59" i="1"/>
  <c r="AK59" i="1"/>
  <c r="AO59" i="1" s="1"/>
  <c r="AL59" i="1"/>
  <c r="AN59" i="1" s="1"/>
  <c r="AM59" i="1"/>
  <c r="AJ60" i="1"/>
  <c r="AK60" i="1"/>
  <c r="AL60" i="1"/>
  <c r="AN60" i="1" s="1"/>
  <c r="AM60" i="1"/>
  <c r="AJ61" i="1"/>
  <c r="AK61" i="1"/>
  <c r="AO61" i="1" s="1"/>
  <c r="AL61" i="1"/>
  <c r="AM61" i="1"/>
  <c r="AN61" i="1"/>
  <c r="AJ62" i="1"/>
  <c r="AL62" i="1" s="1"/>
  <c r="AM62" i="1" s="1"/>
  <c r="AK62" i="1"/>
  <c r="AN62" i="1" s="1"/>
  <c r="AJ63" i="1"/>
  <c r="AK63" i="1"/>
  <c r="AL63" i="1"/>
  <c r="AM63" i="1"/>
  <c r="AN63" i="1"/>
  <c r="AO63" i="1"/>
  <c r="AJ64" i="1"/>
  <c r="AK64" i="1"/>
  <c r="AL64" i="1"/>
  <c r="AM64" i="1"/>
  <c r="AN64" i="1"/>
  <c r="AO64" i="1"/>
  <c r="AJ65" i="1"/>
  <c r="AL65" i="1" s="1"/>
  <c r="AM65" i="1" s="1"/>
  <c r="AK65" i="1"/>
  <c r="AJ66" i="1"/>
  <c r="AL66" i="1" s="1"/>
  <c r="AM66" i="1" s="1"/>
  <c r="AK66" i="1"/>
  <c r="AO66" i="1" s="1"/>
  <c r="AJ67" i="1"/>
  <c r="AL67" i="1" s="1"/>
  <c r="AK67" i="1"/>
  <c r="AJ68" i="1"/>
  <c r="AK68" i="1"/>
  <c r="AN68" i="1" s="1"/>
  <c r="AL68" i="1"/>
  <c r="AM68" i="1" s="1"/>
  <c r="AJ69" i="1"/>
  <c r="AK69" i="1"/>
  <c r="AN69" i="1" s="1"/>
  <c r="AL69" i="1"/>
  <c r="AM69" i="1"/>
  <c r="AJ70" i="1"/>
  <c r="AK70" i="1"/>
  <c r="AL70" i="1"/>
  <c r="AN70" i="1" s="1"/>
  <c r="AM70" i="1"/>
  <c r="AJ71" i="1"/>
  <c r="AK71" i="1"/>
  <c r="AO71" i="1" s="1"/>
  <c r="AL71" i="1"/>
  <c r="AM71" i="1"/>
  <c r="AN71" i="1"/>
  <c r="AJ72" i="1"/>
  <c r="AL72" i="1" s="1"/>
  <c r="AM72" i="1" s="1"/>
  <c r="AK72" i="1"/>
  <c r="AN72" i="1" s="1"/>
  <c r="AJ73" i="1"/>
  <c r="AL73" i="1" s="1"/>
  <c r="AK73" i="1"/>
  <c r="AJ74" i="1"/>
  <c r="AK74" i="1"/>
  <c r="AL74" i="1"/>
  <c r="AM74" i="1"/>
  <c r="AN74" i="1"/>
  <c r="AO74" i="1"/>
  <c r="AJ75" i="1"/>
  <c r="AL75" i="1" s="1"/>
  <c r="AM75" i="1" s="1"/>
  <c r="AK75" i="1"/>
  <c r="AN75" i="1" s="1"/>
  <c r="AJ76" i="1"/>
  <c r="AL76" i="1" s="1"/>
  <c r="AM76" i="1" s="1"/>
  <c r="AK76" i="1"/>
  <c r="AO76" i="1" s="1"/>
  <c r="AJ77" i="1"/>
  <c r="AL77" i="1" s="1"/>
  <c r="AK77" i="1"/>
  <c r="AJ78" i="1"/>
  <c r="AK78" i="1"/>
  <c r="AN78" i="1" s="1"/>
  <c r="AL78" i="1"/>
  <c r="AM78" i="1" s="1"/>
  <c r="AJ79" i="1"/>
  <c r="AK79" i="1"/>
  <c r="AN79" i="1" s="1"/>
  <c r="AL79" i="1"/>
  <c r="AM79" i="1"/>
  <c r="AJ80" i="1"/>
  <c r="AK80" i="1"/>
  <c r="AL80" i="1"/>
  <c r="AN80" i="1" s="1"/>
  <c r="AM80" i="1"/>
  <c r="AJ81" i="1"/>
  <c r="AK81" i="1"/>
  <c r="AO81" i="1" s="1"/>
  <c r="AL81" i="1"/>
  <c r="AM81" i="1"/>
  <c r="AN81" i="1"/>
  <c r="AJ82" i="1"/>
  <c r="AL82" i="1" s="1"/>
  <c r="AM82" i="1" s="1"/>
  <c r="AK82" i="1"/>
  <c r="AO82" i="1" s="1"/>
  <c r="AJ83" i="1"/>
  <c r="AL83" i="1" s="1"/>
  <c r="AK83" i="1"/>
  <c r="AJ84" i="1"/>
  <c r="AK84" i="1"/>
  <c r="AL84" i="1"/>
  <c r="AM84" i="1"/>
  <c r="AN84" i="1"/>
  <c r="AO84" i="1"/>
  <c r="AJ85" i="1"/>
  <c r="AL85" i="1" s="1"/>
  <c r="AM85" i="1" s="1"/>
  <c r="AK85" i="1"/>
  <c r="AN85" i="1" s="1"/>
  <c r="AJ86" i="1"/>
  <c r="AL86" i="1" s="1"/>
  <c r="AM86" i="1" s="1"/>
  <c r="AK86" i="1"/>
  <c r="AN86" i="1" s="1"/>
  <c r="AJ87" i="1"/>
  <c r="AL87" i="1" s="1"/>
  <c r="AK87" i="1"/>
  <c r="AJ88" i="1"/>
  <c r="AK88" i="1"/>
  <c r="AN88" i="1" s="1"/>
  <c r="AL88" i="1"/>
  <c r="AM88" i="1" s="1"/>
  <c r="AJ89" i="1"/>
  <c r="AK89" i="1"/>
  <c r="AN89" i="1" s="1"/>
  <c r="AL89" i="1"/>
  <c r="AM89" i="1"/>
  <c r="AJ90" i="1"/>
  <c r="AK90" i="1"/>
  <c r="AL90" i="1"/>
  <c r="AN90" i="1" s="1"/>
  <c r="AM90" i="1"/>
  <c r="AJ91" i="1"/>
  <c r="AK91" i="1"/>
  <c r="AO91" i="1" s="1"/>
  <c r="AL91" i="1"/>
  <c r="AM91" i="1"/>
  <c r="AN91" i="1"/>
  <c r="AJ92" i="1"/>
  <c r="AL92" i="1" s="1"/>
  <c r="AM92" i="1" s="1"/>
  <c r="AK92" i="1"/>
  <c r="AO92" i="1" s="1"/>
  <c r="AJ93" i="1"/>
  <c r="AL93" i="1" s="1"/>
  <c r="AK93" i="1"/>
  <c r="AJ94" i="1"/>
  <c r="AK94" i="1"/>
  <c r="AL94" i="1"/>
  <c r="AM94" i="1"/>
  <c r="AN94" i="1"/>
  <c r="AO94" i="1"/>
  <c r="AJ95" i="1"/>
  <c r="AL95" i="1" s="1"/>
  <c r="AM95" i="1" s="1"/>
  <c r="AK95" i="1"/>
  <c r="AN95" i="1" s="1"/>
  <c r="AJ96" i="1"/>
  <c r="AL96" i="1" s="1"/>
  <c r="AM96" i="1" s="1"/>
  <c r="AK96" i="1"/>
  <c r="AN96" i="1" s="1"/>
  <c r="AJ97" i="1"/>
  <c r="AL97" i="1" s="1"/>
  <c r="AK97" i="1"/>
  <c r="AJ98" i="1"/>
  <c r="AK98" i="1"/>
  <c r="AN98" i="1" s="1"/>
  <c r="AL98" i="1"/>
  <c r="AM98" i="1" s="1"/>
  <c r="AJ99" i="1"/>
  <c r="AK99" i="1"/>
  <c r="AN99" i="1" s="1"/>
  <c r="AL99" i="1"/>
  <c r="AM99" i="1"/>
  <c r="AJ100" i="1"/>
  <c r="AK100" i="1"/>
  <c r="AL100" i="1"/>
  <c r="AN100" i="1" s="1"/>
  <c r="AM100" i="1"/>
  <c r="AJ101" i="1"/>
  <c r="AK101" i="1"/>
  <c r="AO101" i="1" s="1"/>
  <c r="AL101" i="1"/>
  <c r="AM101" i="1"/>
  <c r="AN101" i="1"/>
  <c r="AV3" i="1"/>
  <c r="AU3" i="1"/>
  <c r="AW3" i="1" s="1"/>
  <c r="AX3" i="1" s="1"/>
  <c r="AV2" i="1"/>
  <c r="AU2" i="1"/>
  <c r="AW2" i="1" s="1"/>
  <c r="AX2" i="1" s="1"/>
  <c r="AK3" i="1"/>
  <c r="AJ3" i="1"/>
  <c r="AL3" i="1" s="1"/>
  <c r="AM3" i="1" s="1"/>
  <c r="AK2" i="1"/>
  <c r="AM2" i="1" s="1"/>
  <c r="AJ2" i="1"/>
  <c r="Y3" i="1"/>
  <c r="AA3" i="1" s="1"/>
  <c r="Y4" i="1"/>
  <c r="Y5" i="1"/>
  <c r="Y6" i="1"/>
  <c r="Y7" i="1"/>
  <c r="AA7" i="1" s="1"/>
  <c r="Y8" i="1"/>
  <c r="AA8" i="1" s="1"/>
  <c r="AB8" i="1" s="1"/>
  <c r="Y9" i="1"/>
  <c r="AA9" i="1" s="1"/>
  <c r="AB9" i="1" s="1"/>
  <c r="Y10" i="1"/>
  <c r="AA10" i="1" s="1"/>
  <c r="Y11" i="1"/>
  <c r="AA11" i="1" s="1"/>
  <c r="Y12" i="1"/>
  <c r="Y13" i="1"/>
  <c r="Y14" i="1"/>
  <c r="Y15" i="1"/>
  <c r="AA15" i="1" s="1"/>
  <c r="Y16" i="1"/>
  <c r="Y17" i="1"/>
  <c r="Y18" i="1"/>
  <c r="AA18" i="1" s="1"/>
  <c r="AB18" i="1" s="1"/>
  <c r="Y19" i="1"/>
  <c r="Y20" i="1"/>
  <c r="AA20" i="1" s="1"/>
  <c r="Y21" i="1"/>
  <c r="AA21" i="1" s="1"/>
  <c r="Y22" i="1"/>
  <c r="AA22" i="1" s="1"/>
  <c r="Y23" i="1"/>
  <c r="Y24" i="1"/>
  <c r="Y25" i="1"/>
  <c r="AA25" i="1" s="1"/>
  <c r="Y26" i="1"/>
  <c r="AA26" i="1" s="1"/>
  <c r="Y27" i="1"/>
  <c r="AA27" i="1" s="1"/>
  <c r="Y28" i="1"/>
  <c r="AA28" i="1" s="1"/>
  <c r="AB28" i="1" s="1"/>
  <c r="Y29" i="1"/>
  <c r="AA29" i="1" s="1"/>
  <c r="AB29" i="1" s="1"/>
  <c r="Y30" i="1"/>
  <c r="AA30" i="1" s="1"/>
  <c r="Y31" i="1"/>
  <c r="Y32" i="1"/>
  <c r="AA32" i="1" s="1"/>
  <c r="Y33" i="1"/>
  <c r="Y34" i="1"/>
  <c r="Y35" i="1"/>
  <c r="Y36" i="1"/>
  <c r="Y37" i="1"/>
  <c r="Y38" i="1"/>
  <c r="Y39" i="1"/>
  <c r="Y40" i="1"/>
  <c r="Y41" i="1"/>
  <c r="Y42" i="1"/>
  <c r="Y43" i="1"/>
  <c r="Y44" i="1"/>
  <c r="AA44" i="1" s="1"/>
  <c r="AB44" i="1" s="1"/>
  <c r="Y45" i="1"/>
  <c r="Y46" i="1"/>
  <c r="AA46" i="1" s="1"/>
  <c r="Y47" i="1"/>
  <c r="AA47" i="1" s="1"/>
  <c r="Y48" i="1"/>
  <c r="AA48" i="1" s="1"/>
  <c r="AB48" i="1" s="1"/>
  <c r="Y49" i="1"/>
  <c r="AA49" i="1" s="1"/>
  <c r="AB49" i="1" s="1"/>
  <c r="Y50" i="1"/>
  <c r="AA50" i="1" s="1"/>
  <c r="Y51" i="1"/>
  <c r="AA51" i="1" s="1"/>
  <c r="Y52" i="1"/>
  <c r="AA52" i="1" s="1"/>
  <c r="Y53" i="1"/>
  <c r="Y54" i="1"/>
  <c r="Y55" i="1"/>
  <c r="Y56" i="1"/>
  <c r="Y57" i="1"/>
  <c r="Y58" i="1"/>
  <c r="Y59" i="1"/>
  <c r="AA59" i="1" s="1"/>
  <c r="AB59" i="1" s="1"/>
  <c r="Y60" i="1"/>
  <c r="Y61" i="1"/>
  <c r="AA61" i="1" s="1"/>
  <c r="Y62" i="1"/>
  <c r="AA62" i="1" s="1"/>
  <c r="Y63" i="1"/>
  <c r="AA63" i="1" s="1"/>
  <c r="Y64" i="1"/>
  <c r="AA64" i="1" s="1"/>
  <c r="AB64" i="1" s="1"/>
  <c r="Y65" i="1"/>
  <c r="AA65" i="1" s="1"/>
  <c r="Y66" i="1"/>
  <c r="AA66" i="1" s="1"/>
  <c r="Y67" i="1"/>
  <c r="AA67" i="1" s="1"/>
  <c r="Y68" i="1"/>
  <c r="AA68" i="1" s="1"/>
  <c r="AB68" i="1" s="1"/>
  <c r="Y69" i="1"/>
  <c r="AA69" i="1" s="1"/>
  <c r="AB69" i="1" s="1"/>
  <c r="Y70" i="1"/>
  <c r="AA70" i="1" s="1"/>
  <c r="Y71" i="1"/>
  <c r="AA71" i="1" s="1"/>
  <c r="Y72" i="1"/>
  <c r="AA72" i="1" s="1"/>
  <c r="Y73" i="1"/>
  <c r="Y74" i="1"/>
  <c r="Y75" i="1"/>
  <c r="Y76" i="1"/>
  <c r="AA76" i="1" s="1"/>
  <c r="Y77" i="1"/>
  <c r="Y78" i="1"/>
  <c r="Y79" i="1"/>
  <c r="AA79" i="1" s="1"/>
  <c r="AB79" i="1" s="1"/>
  <c r="Y80" i="1"/>
  <c r="Y81" i="1"/>
  <c r="Y82" i="1"/>
  <c r="Y83" i="1"/>
  <c r="AA83" i="1" s="1"/>
  <c r="Y84" i="1"/>
  <c r="AA84" i="1" s="1"/>
  <c r="AB84" i="1" s="1"/>
  <c r="Y85" i="1"/>
  <c r="AA85" i="1" s="1"/>
  <c r="Y86" i="1"/>
  <c r="AA86" i="1" s="1"/>
  <c r="Y87" i="1"/>
  <c r="AA87" i="1" s="1"/>
  <c r="Y88" i="1"/>
  <c r="AA88" i="1" s="1"/>
  <c r="AB88" i="1" s="1"/>
  <c r="Y89" i="1"/>
  <c r="AA89" i="1" s="1"/>
  <c r="AB89" i="1" s="1"/>
  <c r="Y90" i="1"/>
  <c r="AA90" i="1" s="1"/>
  <c r="Y91" i="1"/>
  <c r="AA91" i="1" s="1"/>
  <c r="Y92" i="1"/>
  <c r="AA92" i="1" s="1"/>
  <c r="Y93" i="1"/>
  <c r="Y94" i="1"/>
  <c r="AA94" i="1" s="1"/>
  <c r="AB94" i="1" s="1"/>
  <c r="Y95" i="1"/>
  <c r="AA95" i="1" s="1"/>
  <c r="Y96" i="1"/>
  <c r="AA96" i="1" s="1"/>
  <c r="Y97" i="1"/>
  <c r="Y98" i="1"/>
  <c r="Y99" i="1"/>
  <c r="Y100" i="1"/>
  <c r="Y101" i="1"/>
  <c r="Z3" i="1"/>
  <c r="Z4" i="1"/>
  <c r="AA4" i="1"/>
  <c r="AB4" i="1" s="1"/>
  <c r="AA5" i="1"/>
  <c r="Z5" i="1"/>
  <c r="AA6" i="1"/>
  <c r="AB6" i="1" s="1"/>
  <c r="Z6" i="1"/>
  <c r="AC6" i="1" s="1"/>
  <c r="Z7" i="1"/>
  <c r="Z8" i="1"/>
  <c r="Z9" i="1"/>
  <c r="Z10" i="1"/>
  <c r="Z11" i="1"/>
  <c r="Z12" i="1"/>
  <c r="AA12" i="1"/>
  <c r="AB12" i="1" s="1"/>
  <c r="Z13" i="1"/>
  <c r="AA13" i="1"/>
  <c r="AC13" i="1" s="1"/>
  <c r="AB13" i="1"/>
  <c r="AD13" i="1"/>
  <c r="Z14" i="1"/>
  <c r="AA14" i="1"/>
  <c r="AB14" i="1" s="1"/>
  <c r="Z15" i="1"/>
  <c r="AA16" i="1"/>
  <c r="Z16" i="1"/>
  <c r="Z17" i="1"/>
  <c r="AA17" i="1"/>
  <c r="AB17" i="1"/>
  <c r="AC17" i="1"/>
  <c r="Z18" i="1"/>
  <c r="Z19" i="1"/>
  <c r="AA19" i="1"/>
  <c r="AB19" i="1" s="1"/>
  <c r="Z20" i="1"/>
  <c r="Z21" i="1"/>
  <c r="Z22" i="1"/>
  <c r="Z23" i="1"/>
  <c r="AA23" i="1"/>
  <c r="AB23" i="1"/>
  <c r="AC23" i="1"/>
  <c r="AD23" i="1"/>
  <c r="Z24" i="1"/>
  <c r="AA24" i="1"/>
  <c r="AB24" i="1" s="1"/>
  <c r="Z25" i="1"/>
  <c r="Z26" i="1"/>
  <c r="Z27" i="1"/>
  <c r="Z28" i="1"/>
  <c r="Z29" i="1"/>
  <c r="Z30" i="1"/>
  <c r="AA31" i="1"/>
  <c r="Z31" i="1"/>
  <c r="Z32" i="1"/>
  <c r="Z33" i="1"/>
  <c r="AA33" i="1"/>
  <c r="AB33" i="1" s="1"/>
  <c r="Z34" i="1"/>
  <c r="AA34" i="1"/>
  <c r="AB34" i="1" s="1"/>
  <c r="AA35" i="1"/>
  <c r="Z35" i="1"/>
  <c r="AA36" i="1"/>
  <c r="Z36" i="1"/>
  <c r="Z37" i="1"/>
  <c r="AA37" i="1"/>
  <c r="AB37" i="1"/>
  <c r="AC37" i="1"/>
  <c r="AA38" i="1"/>
  <c r="AB38" i="1" s="1"/>
  <c r="Z38" i="1"/>
  <c r="Z39" i="1"/>
  <c r="AA39" i="1"/>
  <c r="AB39" i="1" s="1"/>
  <c r="Z40" i="1"/>
  <c r="AA40" i="1"/>
  <c r="AC40" i="1" s="1"/>
  <c r="AB40" i="1"/>
  <c r="AA41" i="1"/>
  <c r="Z41" i="1"/>
  <c r="Z42" i="1"/>
  <c r="AA42" i="1"/>
  <c r="AD42" i="1" s="1"/>
  <c r="AB42" i="1"/>
  <c r="AC42" i="1"/>
  <c r="Z43" i="1"/>
  <c r="AA43" i="1"/>
  <c r="AC43" i="1" s="1"/>
  <c r="AB43" i="1"/>
  <c r="Z44" i="1"/>
  <c r="Z45" i="1"/>
  <c r="Z46" i="1"/>
  <c r="Z47" i="1"/>
  <c r="Z48" i="1"/>
  <c r="Z49" i="1"/>
  <c r="Z50" i="1"/>
  <c r="Z51" i="1"/>
  <c r="Z52" i="1"/>
  <c r="Z53" i="1"/>
  <c r="AA53" i="1"/>
  <c r="AC53" i="1" s="1"/>
  <c r="AB53" i="1"/>
  <c r="Z54" i="1"/>
  <c r="AA54" i="1"/>
  <c r="AB54" i="1" s="1"/>
  <c r="Z55" i="1"/>
  <c r="AA55" i="1" s="1"/>
  <c r="AA56" i="1"/>
  <c r="Z56" i="1"/>
  <c r="Z57" i="1"/>
  <c r="AA57" i="1"/>
  <c r="AB57" i="1" s="1"/>
  <c r="AA58" i="1"/>
  <c r="AB58" i="1" s="1"/>
  <c r="Z58" i="1"/>
  <c r="Z59" i="1"/>
  <c r="Z60" i="1"/>
  <c r="AA60" i="1"/>
  <c r="AD60" i="1" s="1"/>
  <c r="AB60" i="1"/>
  <c r="AC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AA73" i="1"/>
  <c r="AB73" i="1"/>
  <c r="AC73" i="1"/>
  <c r="AD73" i="1"/>
  <c r="Z74" i="1"/>
  <c r="AA74" i="1"/>
  <c r="AB74" i="1" s="1"/>
  <c r="AA75" i="1"/>
  <c r="Z75" i="1"/>
  <c r="Z76" i="1"/>
  <c r="Z77" i="1"/>
  <c r="AA77" i="1"/>
  <c r="AB77" i="1" s="1"/>
  <c r="AA78" i="1"/>
  <c r="AB78" i="1" s="1"/>
  <c r="Z78" i="1"/>
  <c r="Z79" i="1"/>
  <c r="Z80" i="1"/>
  <c r="AA80" i="1"/>
  <c r="AC80" i="1" s="1"/>
  <c r="AB80" i="1"/>
  <c r="AA81" i="1"/>
  <c r="Z81" i="1"/>
  <c r="Z82" i="1"/>
  <c r="AA82" i="1"/>
  <c r="AB82" i="1" s="1"/>
  <c r="Z83" i="1"/>
  <c r="Z84" i="1"/>
  <c r="Z85" i="1"/>
  <c r="Z86" i="1"/>
  <c r="Z87" i="1"/>
  <c r="Z88" i="1"/>
  <c r="Z89" i="1"/>
  <c r="Z90" i="1"/>
  <c r="Z91" i="1"/>
  <c r="Z92" i="1"/>
  <c r="Z93" i="1"/>
  <c r="AA93" i="1"/>
  <c r="AB93" i="1"/>
  <c r="AC93" i="1"/>
  <c r="AD93" i="1"/>
  <c r="Z94" i="1"/>
  <c r="Z95" i="1"/>
  <c r="Z96" i="1"/>
  <c r="Z97" i="1"/>
  <c r="AA97" i="1"/>
  <c r="AB97" i="1" s="1"/>
  <c r="AC97" i="1"/>
  <c r="AA98" i="1"/>
  <c r="AB98" i="1" s="1"/>
  <c r="Z98" i="1"/>
  <c r="Z99" i="1"/>
  <c r="AA99" i="1"/>
  <c r="AB99" i="1" s="1"/>
  <c r="Z100" i="1"/>
  <c r="AA100" i="1"/>
  <c r="AB100" i="1"/>
  <c r="AC100" i="1"/>
  <c r="AD100" i="1"/>
  <c r="AA101" i="1"/>
  <c r="Z101" i="1"/>
  <c r="Z2" i="1"/>
  <c r="AB2" i="1"/>
  <c r="O7" i="1"/>
  <c r="O8" i="1"/>
  <c r="O9" i="1"/>
  <c r="O10" i="1"/>
  <c r="O11" i="1"/>
  <c r="O12" i="1"/>
  <c r="O13" i="1"/>
  <c r="O14" i="1"/>
  <c r="O15" i="1"/>
  <c r="O16" i="1"/>
  <c r="O17" i="1"/>
  <c r="Q17" i="1"/>
  <c r="O18" i="1"/>
  <c r="O19" i="1"/>
  <c r="Q19" i="1"/>
  <c r="S19" i="1"/>
  <c r="O20" i="1"/>
  <c r="O21" i="1"/>
  <c r="O22" i="1"/>
  <c r="O23" i="1"/>
  <c r="Q23" i="1"/>
  <c r="O24" i="1"/>
  <c r="Q24" i="1"/>
  <c r="O25" i="1"/>
  <c r="O26" i="1"/>
  <c r="O27" i="1"/>
  <c r="O28" i="1"/>
  <c r="Q28" i="1"/>
  <c r="O29" i="1"/>
  <c r="O30" i="1"/>
  <c r="O31" i="1"/>
  <c r="O32" i="1"/>
  <c r="Q32" i="1"/>
  <c r="R32" i="1"/>
  <c r="O33" i="1"/>
  <c r="O34" i="1"/>
  <c r="O35" i="1"/>
  <c r="O36" i="1"/>
  <c r="Q36" i="1"/>
  <c r="O37" i="1"/>
  <c r="Q37" i="1" s="1"/>
  <c r="O38" i="1"/>
  <c r="Q38" i="1"/>
  <c r="O39" i="1"/>
  <c r="Q39" i="1" s="1"/>
  <c r="O40" i="1"/>
  <c r="O41" i="1"/>
  <c r="Q41" i="1"/>
  <c r="R41" i="1"/>
  <c r="O42" i="1"/>
  <c r="Q42" i="1"/>
  <c r="O43" i="1"/>
  <c r="Q43" i="1" s="1"/>
  <c r="O44" i="1"/>
  <c r="O45" i="1"/>
  <c r="O46" i="1"/>
  <c r="O47" i="1"/>
  <c r="O48" i="1"/>
  <c r="O49" i="1"/>
  <c r="O50" i="1"/>
  <c r="O51" i="1"/>
  <c r="O52" i="1"/>
  <c r="S52" i="1" s="1"/>
  <c r="Q52" i="1"/>
  <c r="R52" i="1"/>
  <c r="O53" i="1"/>
  <c r="O54" i="1"/>
  <c r="O55" i="1"/>
  <c r="Q55" i="1"/>
  <c r="S55" i="1"/>
  <c r="O56" i="1"/>
  <c r="O57" i="1"/>
  <c r="O58" i="1"/>
  <c r="Q58" i="1"/>
  <c r="O59" i="1"/>
  <c r="O60" i="1"/>
  <c r="Q60" i="1"/>
  <c r="O61" i="1"/>
  <c r="Q61" i="1" s="1"/>
  <c r="O62" i="1"/>
  <c r="Q62" i="1"/>
  <c r="O63" i="1"/>
  <c r="Q63" i="1"/>
  <c r="O64" i="1"/>
  <c r="O65" i="1"/>
  <c r="O66" i="1"/>
  <c r="O67" i="1"/>
  <c r="O68" i="1"/>
  <c r="O69" i="1"/>
  <c r="O70" i="1"/>
  <c r="Q70" i="1"/>
  <c r="O71" i="1"/>
  <c r="O72" i="1"/>
  <c r="Q72" i="1"/>
  <c r="O73" i="1"/>
  <c r="O74" i="1"/>
  <c r="O75" i="1"/>
  <c r="Q75" i="1"/>
  <c r="R75" i="1"/>
  <c r="O76" i="1"/>
  <c r="Q76" i="1" s="1"/>
  <c r="O77" i="1"/>
  <c r="Q77" i="1"/>
  <c r="R77" i="1"/>
  <c r="O78" i="1"/>
  <c r="Q78" i="1"/>
  <c r="O79" i="1"/>
  <c r="Q79" i="1"/>
  <c r="R79" i="1"/>
  <c r="S79" i="1"/>
  <c r="O80" i="1"/>
  <c r="Q80" i="1"/>
  <c r="O81" i="1"/>
  <c r="Q81" i="1" s="1"/>
  <c r="O82" i="1"/>
  <c r="R82" i="1"/>
  <c r="O83" i="1"/>
  <c r="O84" i="1"/>
  <c r="Q84" i="1"/>
  <c r="R84" i="1"/>
  <c r="S84" i="1"/>
  <c r="O85" i="1"/>
  <c r="O86" i="1"/>
  <c r="O87" i="1"/>
  <c r="O88" i="1"/>
  <c r="O89" i="1"/>
  <c r="O90" i="1"/>
  <c r="Q90" i="1" s="1"/>
  <c r="O91" i="1"/>
  <c r="O92" i="1"/>
  <c r="Q92" i="1"/>
  <c r="R92" i="1"/>
  <c r="S92" i="1"/>
  <c r="O93" i="1"/>
  <c r="O94" i="1"/>
  <c r="O95" i="1"/>
  <c r="O96" i="1"/>
  <c r="O97" i="1"/>
  <c r="R97" i="1"/>
  <c r="Q97" i="1"/>
  <c r="O98" i="1"/>
  <c r="Q98" i="1"/>
  <c r="O99" i="1"/>
  <c r="O100" i="1"/>
  <c r="Q100" i="1"/>
  <c r="O101" i="1"/>
  <c r="Q101" i="1"/>
  <c r="R101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5" i="1"/>
  <c r="N86" i="1"/>
  <c r="N87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O3" i="1"/>
  <c r="O4" i="1"/>
  <c r="O5" i="1"/>
  <c r="O6" i="1"/>
  <c r="N3" i="1"/>
  <c r="N2" i="1"/>
  <c r="AU103" i="1" l="1"/>
  <c r="AQ103" i="1" s="1"/>
  <c r="AX104" i="1"/>
  <c r="AY104" i="1"/>
  <c r="AJ103" i="1"/>
  <c r="AF103" i="1" s="1"/>
  <c r="AM103" i="1"/>
  <c r="AN103" i="1"/>
  <c r="AJ104" i="1"/>
  <c r="AF104" i="1" s="1"/>
  <c r="AM104" i="1"/>
  <c r="AN104" i="1"/>
  <c r="AJ105" i="1"/>
  <c r="AF105" i="1" s="1"/>
  <c r="AM105" i="1"/>
  <c r="AN105" i="1"/>
  <c r="Y103" i="1"/>
  <c r="U103" i="1" s="1"/>
  <c r="AC103" i="1"/>
  <c r="AB103" i="1"/>
  <c r="AC105" i="1"/>
  <c r="S74" i="1"/>
  <c r="Q73" i="1"/>
  <c r="Q10" i="1"/>
  <c r="R33" i="1"/>
  <c r="Q14" i="1"/>
  <c r="R71" i="1"/>
  <c r="R91" i="1"/>
  <c r="R14" i="1"/>
  <c r="Q13" i="1"/>
  <c r="R93" i="1"/>
  <c r="Q51" i="1"/>
  <c r="S86" i="1"/>
  <c r="Q48" i="1"/>
  <c r="R26" i="1"/>
  <c r="R49" i="1"/>
  <c r="R86" i="1"/>
  <c r="S47" i="1"/>
  <c r="Q29" i="1"/>
  <c r="Q89" i="1"/>
  <c r="Q69" i="1"/>
  <c r="Q87" i="1"/>
  <c r="Q25" i="1"/>
  <c r="R12" i="1"/>
  <c r="Q67" i="1"/>
  <c r="Q45" i="1"/>
  <c r="Q44" i="1"/>
  <c r="R66" i="1"/>
  <c r="Q66" i="1"/>
  <c r="S42" i="1"/>
  <c r="R65" i="1"/>
  <c r="R28" i="1"/>
  <c r="Q7" i="1"/>
  <c r="Q5" i="1"/>
  <c r="S27" i="1"/>
  <c r="AZ52" i="1"/>
  <c r="AX24" i="1"/>
  <c r="AY24" i="1"/>
  <c r="AZ24" i="1"/>
  <c r="AX34" i="1"/>
  <c r="AY34" i="1"/>
  <c r="AZ34" i="1"/>
  <c r="AX14" i="1"/>
  <c r="AY14" i="1"/>
  <c r="AZ14" i="1"/>
  <c r="AX44" i="1"/>
  <c r="AY44" i="1"/>
  <c r="AZ44" i="1"/>
  <c r="AX54" i="1"/>
  <c r="AY54" i="1"/>
  <c r="AZ54" i="1"/>
  <c r="AX64" i="1"/>
  <c r="AY64" i="1"/>
  <c r="AZ64" i="1"/>
  <c r="AX74" i="1"/>
  <c r="AY74" i="1"/>
  <c r="AZ74" i="1"/>
  <c r="AX84" i="1"/>
  <c r="AZ84" i="1"/>
  <c r="AY84" i="1"/>
  <c r="AZ22" i="1"/>
  <c r="AX94" i="1"/>
  <c r="AY94" i="1"/>
  <c r="AZ94" i="1"/>
  <c r="AZ32" i="1"/>
  <c r="AY56" i="1"/>
  <c r="AY76" i="1"/>
  <c r="AX4" i="1"/>
  <c r="AY4" i="1"/>
  <c r="AZ4" i="1"/>
  <c r="AZ96" i="1"/>
  <c r="AZ86" i="1"/>
  <c r="AZ76" i="1"/>
  <c r="AZ66" i="1"/>
  <c r="AZ56" i="1"/>
  <c r="AZ46" i="1"/>
  <c r="AZ36" i="1"/>
  <c r="AZ26" i="1"/>
  <c r="AZ16" i="1"/>
  <c r="AZ6" i="1"/>
  <c r="AZ99" i="1"/>
  <c r="AZ89" i="1"/>
  <c r="AZ79" i="1"/>
  <c r="AZ69" i="1"/>
  <c r="AZ62" i="1"/>
  <c r="AZ42" i="1"/>
  <c r="AZ12" i="1"/>
  <c r="AY92" i="1"/>
  <c r="AY72" i="1"/>
  <c r="AY52" i="1"/>
  <c r="AY32" i="1"/>
  <c r="AY22" i="1"/>
  <c r="AZ95" i="1"/>
  <c r="AZ85" i="1"/>
  <c r="AZ75" i="1"/>
  <c r="AZ65" i="1"/>
  <c r="AZ55" i="1"/>
  <c r="AZ45" i="1"/>
  <c r="AZ35" i="1"/>
  <c r="AZ25" i="1"/>
  <c r="AZ15" i="1"/>
  <c r="AZ5" i="1"/>
  <c r="AZ82" i="1"/>
  <c r="AZ97" i="1"/>
  <c r="AZ87" i="1"/>
  <c r="AZ77" i="1"/>
  <c r="AZ67" i="1"/>
  <c r="AZ57" i="1"/>
  <c r="AZ47" i="1"/>
  <c r="AZ37" i="1"/>
  <c r="AZ27" i="1"/>
  <c r="AZ17" i="1"/>
  <c r="AZ7" i="1"/>
  <c r="AM47" i="1"/>
  <c r="AN47" i="1"/>
  <c r="AO47" i="1"/>
  <c r="AN52" i="1"/>
  <c r="AO46" i="1"/>
  <c r="AO43" i="1"/>
  <c r="AM43" i="1"/>
  <c r="AN43" i="1"/>
  <c r="AN45" i="1"/>
  <c r="AM93" i="1"/>
  <c r="AN93" i="1"/>
  <c r="AO93" i="1"/>
  <c r="AM87" i="1"/>
  <c r="AO87" i="1"/>
  <c r="AN87" i="1"/>
  <c r="AM57" i="1"/>
  <c r="AN57" i="1"/>
  <c r="AO57" i="1"/>
  <c r="AN33" i="1"/>
  <c r="AO33" i="1"/>
  <c r="AM33" i="1"/>
  <c r="AM27" i="1"/>
  <c r="AN27" i="1"/>
  <c r="AO27" i="1"/>
  <c r="AM13" i="1"/>
  <c r="AO13" i="1"/>
  <c r="AN13" i="1"/>
  <c r="AM37" i="1"/>
  <c r="AO37" i="1"/>
  <c r="AN37" i="1"/>
  <c r="AM83" i="1"/>
  <c r="AO83" i="1"/>
  <c r="AN83" i="1"/>
  <c r="AM73" i="1"/>
  <c r="AN73" i="1"/>
  <c r="AO73" i="1"/>
  <c r="AM67" i="1"/>
  <c r="AO67" i="1"/>
  <c r="AN67" i="1"/>
  <c r="AM7" i="1"/>
  <c r="AN7" i="1"/>
  <c r="AO7" i="1"/>
  <c r="AN65" i="1"/>
  <c r="AN5" i="1"/>
  <c r="AM97" i="1"/>
  <c r="AO97" i="1"/>
  <c r="AN97" i="1"/>
  <c r="AM77" i="1"/>
  <c r="AN77" i="1"/>
  <c r="AO77" i="1"/>
  <c r="AO23" i="1"/>
  <c r="AM23" i="1"/>
  <c r="AN23" i="1"/>
  <c r="AM17" i="1"/>
  <c r="AO17" i="1"/>
  <c r="AN17" i="1"/>
  <c r="AO96" i="1"/>
  <c r="AO26" i="1"/>
  <c r="AO86" i="1"/>
  <c r="AO36" i="1"/>
  <c r="AO16" i="1"/>
  <c r="AO6" i="1"/>
  <c r="AN76" i="1"/>
  <c r="AN66" i="1"/>
  <c r="AN56" i="1"/>
  <c r="AN46" i="1"/>
  <c r="AO99" i="1"/>
  <c r="AO89" i="1"/>
  <c r="AO79" i="1"/>
  <c r="AO69" i="1"/>
  <c r="AO49" i="1"/>
  <c r="AO39" i="1"/>
  <c r="AO29" i="1"/>
  <c r="AO19" i="1"/>
  <c r="AO9" i="1"/>
  <c r="AO52" i="1"/>
  <c r="AO42" i="1"/>
  <c r="AO32" i="1"/>
  <c r="AO22" i="1"/>
  <c r="AO12" i="1"/>
  <c r="AO62" i="1"/>
  <c r="AN92" i="1"/>
  <c r="AN82" i="1"/>
  <c r="AO95" i="1"/>
  <c r="AO85" i="1"/>
  <c r="AO75" i="1"/>
  <c r="AO65" i="1"/>
  <c r="AO55" i="1"/>
  <c r="AO45" i="1"/>
  <c r="AO35" i="1"/>
  <c r="AO25" i="1"/>
  <c r="AO15" i="1"/>
  <c r="AO5" i="1"/>
  <c r="AO72" i="1"/>
  <c r="AO98" i="1"/>
  <c r="AO88" i="1"/>
  <c r="AO78" i="1"/>
  <c r="AO68" i="1"/>
  <c r="AO58" i="1"/>
  <c r="AO48" i="1"/>
  <c r="AO38" i="1"/>
  <c r="AO28" i="1"/>
  <c r="AO18" i="1"/>
  <c r="AO8" i="1"/>
  <c r="AO100" i="1"/>
  <c r="AO90" i="1"/>
  <c r="AO80" i="1"/>
  <c r="AO70" i="1"/>
  <c r="AO60" i="1"/>
  <c r="AO50" i="1"/>
  <c r="AO40" i="1"/>
  <c r="AO30" i="1"/>
  <c r="AO20" i="1"/>
  <c r="AO10" i="1"/>
  <c r="AY2" i="1"/>
  <c r="AZ3" i="1"/>
  <c r="AZ2" i="1"/>
  <c r="AY3" i="1"/>
  <c r="AO3" i="1"/>
  <c r="AN2" i="1"/>
  <c r="AO2" i="1"/>
  <c r="AN3" i="1"/>
  <c r="AB62" i="1"/>
  <c r="AD62" i="1"/>
  <c r="AC62" i="1"/>
  <c r="AC22" i="1"/>
  <c r="AB22" i="1"/>
  <c r="AC20" i="1"/>
  <c r="AB20" i="1"/>
  <c r="AD20" i="1"/>
  <c r="AB87" i="1"/>
  <c r="AC87" i="1"/>
  <c r="AC94" i="1"/>
  <c r="AA45" i="1"/>
  <c r="AC78" i="1"/>
  <c r="AC58" i="1"/>
  <c r="AC12" i="1"/>
  <c r="AC88" i="1"/>
  <c r="AD34" i="1"/>
  <c r="AC56" i="1"/>
  <c r="AC18" i="1"/>
  <c r="AC36" i="1"/>
  <c r="AD33" i="1"/>
  <c r="AD80" i="1"/>
  <c r="AD40" i="1"/>
  <c r="AC33" i="1"/>
  <c r="AB3" i="1"/>
  <c r="AC3" i="1"/>
  <c r="AD3" i="1"/>
  <c r="AD72" i="1"/>
  <c r="AB72" i="1"/>
  <c r="AC72" i="1"/>
  <c r="AB30" i="1"/>
  <c r="AC30" i="1"/>
  <c r="AD30" i="1"/>
  <c r="AB83" i="1"/>
  <c r="AC83" i="1"/>
  <c r="AD83" i="1"/>
  <c r="AB63" i="1"/>
  <c r="AC63" i="1"/>
  <c r="AD63" i="1"/>
  <c r="AC92" i="1"/>
  <c r="AB92" i="1"/>
  <c r="AD92" i="1"/>
  <c r="AB10" i="1"/>
  <c r="AD10" i="1"/>
  <c r="AC10" i="1"/>
  <c r="AB32" i="1"/>
  <c r="AC32" i="1"/>
  <c r="AD32" i="1"/>
  <c r="AD70" i="1"/>
  <c r="AB70" i="1"/>
  <c r="AC70" i="1"/>
  <c r="AB90" i="1"/>
  <c r="AC90" i="1"/>
  <c r="AD90" i="1"/>
  <c r="AB52" i="1"/>
  <c r="AC52" i="1"/>
  <c r="AD52" i="1"/>
  <c r="AB50" i="1"/>
  <c r="AD50" i="1"/>
  <c r="AC50" i="1"/>
  <c r="AB67" i="1"/>
  <c r="AC67" i="1"/>
  <c r="AC47" i="1"/>
  <c r="AB47" i="1"/>
  <c r="AB27" i="1"/>
  <c r="AC27" i="1"/>
  <c r="AC7" i="1"/>
  <c r="AB7" i="1"/>
  <c r="AD37" i="1"/>
  <c r="AC79" i="1"/>
  <c r="AD57" i="1"/>
  <c r="AC69" i="1"/>
  <c r="AD67" i="1"/>
  <c r="AD47" i="1"/>
  <c r="AC84" i="1"/>
  <c r="AD97" i="1"/>
  <c r="AC46" i="1"/>
  <c r="AD14" i="1"/>
  <c r="AC9" i="1"/>
  <c r="AC29" i="1"/>
  <c r="AC77" i="1"/>
  <c r="AC8" i="1"/>
  <c r="AC64" i="1"/>
  <c r="AC59" i="1"/>
  <c r="AD27" i="1"/>
  <c r="AD82" i="1"/>
  <c r="AD77" i="1"/>
  <c r="AC44" i="1"/>
  <c r="AC39" i="1"/>
  <c r="AC26" i="1"/>
  <c r="AC82" i="1"/>
  <c r="AC76" i="1"/>
  <c r="AC57" i="1"/>
  <c r="AD43" i="1"/>
  <c r="AC89" i="1"/>
  <c r="AD12" i="1"/>
  <c r="AD7" i="1"/>
  <c r="AD24" i="1"/>
  <c r="AC19" i="1"/>
  <c r="AD87" i="1"/>
  <c r="AD4" i="1"/>
  <c r="AC86" i="1"/>
  <c r="AC54" i="1"/>
  <c r="AC99" i="1"/>
  <c r="AD53" i="1"/>
  <c r="AD22" i="1"/>
  <c r="AD17" i="1"/>
  <c r="AC74" i="1"/>
  <c r="AC49" i="1"/>
  <c r="AC98" i="1"/>
  <c r="AB66" i="1"/>
  <c r="AD66" i="1"/>
  <c r="AB81" i="1"/>
  <c r="AC81" i="1"/>
  <c r="AD81" i="1"/>
  <c r="AB21" i="1"/>
  <c r="AC21" i="1"/>
  <c r="AD21" i="1"/>
  <c r="AC68" i="1"/>
  <c r="AC15" i="1"/>
  <c r="AD15" i="1"/>
  <c r="AB15" i="1"/>
  <c r="AB36" i="1"/>
  <c r="AD36" i="1"/>
  <c r="AC65" i="1"/>
  <c r="AD65" i="1"/>
  <c r="AB65" i="1"/>
  <c r="AB86" i="1"/>
  <c r="AD86" i="1"/>
  <c r="AB75" i="1"/>
  <c r="AC75" i="1"/>
  <c r="AD75" i="1"/>
  <c r="AC28" i="1"/>
  <c r="AB26" i="1"/>
  <c r="AD26" i="1"/>
  <c r="AB71" i="1"/>
  <c r="AC71" i="1"/>
  <c r="AD71" i="1"/>
  <c r="AC96" i="1"/>
  <c r="AB91" i="1"/>
  <c r="AC91" i="1"/>
  <c r="AD91" i="1"/>
  <c r="AB96" i="1"/>
  <c r="AD96" i="1"/>
  <c r="AC85" i="1"/>
  <c r="AD85" i="1"/>
  <c r="AB85" i="1"/>
  <c r="AC38" i="1"/>
  <c r="AB101" i="1"/>
  <c r="AC101" i="1"/>
  <c r="AD101" i="1"/>
  <c r="AD25" i="1"/>
  <c r="AC25" i="1"/>
  <c r="AB25" i="1"/>
  <c r="AC95" i="1"/>
  <c r="AD95" i="1"/>
  <c r="AB95" i="1"/>
  <c r="AC48" i="1"/>
  <c r="AB76" i="1"/>
  <c r="AD76" i="1"/>
  <c r="AC16" i="1"/>
  <c r="AB11" i="1"/>
  <c r="AC11" i="1"/>
  <c r="AD11" i="1"/>
  <c r="AC5" i="1"/>
  <c r="AD5" i="1"/>
  <c r="AB5" i="1"/>
  <c r="AB31" i="1"/>
  <c r="AC31" i="1"/>
  <c r="AD31" i="1"/>
  <c r="AC45" i="1"/>
  <c r="AB45" i="1"/>
  <c r="AD45" i="1"/>
  <c r="AB56" i="1"/>
  <c r="AD56" i="1"/>
  <c r="AB16" i="1"/>
  <c r="AD16" i="1"/>
  <c r="AB41" i="1"/>
  <c r="AC41" i="1"/>
  <c r="AD41" i="1"/>
  <c r="AB46" i="1"/>
  <c r="AD46" i="1"/>
  <c r="AC35" i="1"/>
  <c r="AD35" i="1"/>
  <c r="AB35" i="1"/>
  <c r="AB51" i="1"/>
  <c r="AC51" i="1"/>
  <c r="AD51" i="1"/>
  <c r="AC66" i="1"/>
  <c r="AB61" i="1"/>
  <c r="AC61" i="1"/>
  <c r="AD61" i="1"/>
  <c r="AD55" i="1"/>
  <c r="AC55" i="1"/>
  <c r="AB55" i="1"/>
  <c r="AD98" i="1"/>
  <c r="AD88" i="1"/>
  <c r="AD78" i="1"/>
  <c r="AD68" i="1"/>
  <c r="AD58" i="1"/>
  <c r="AD48" i="1"/>
  <c r="AD38" i="1"/>
  <c r="AD28" i="1"/>
  <c r="AD18" i="1"/>
  <c r="AD8" i="1"/>
  <c r="AD94" i="1"/>
  <c r="AD84" i="1"/>
  <c r="AD74" i="1"/>
  <c r="AD64" i="1"/>
  <c r="AD54" i="1"/>
  <c r="AD44" i="1"/>
  <c r="AC34" i="1"/>
  <c r="AC24" i="1"/>
  <c r="AC14" i="1"/>
  <c r="AC4" i="1"/>
  <c r="AD6" i="1"/>
  <c r="AD99" i="1"/>
  <c r="AD89" i="1"/>
  <c r="AD79" i="1"/>
  <c r="AD69" i="1"/>
  <c r="AD59" i="1"/>
  <c r="AD49" i="1"/>
  <c r="AD39" i="1"/>
  <c r="AD29" i="1"/>
  <c r="AD19" i="1"/>
  <c r="AD9" i="1"/>
  <c r="AD2" i="1"/>
  <c r="AC2" i="1"/>
  <c r="S18" i="1"/>
  <c r="R18" i="1"/>
  <c r="Q18" i="1"/>
  <c r="Q83" i="1"/>
  <c r="S83" i="1"/>
  <c r="R57" i="1"/>
  <c r="Q57" i="1"/>
  <c r="R46" i="1"/>
  <c r="Q46" i="1"/>
  <c r="Q88" i="1"/>
  <c r="S88" i="1"/>
  <c r="R100" i="1"/>
  <c r="S98" i="1"/>
  <c r="R60" i="1"/>
  <c r="R83" i="1"/>
  <c r="R70" i="1"/>
  <c r="R62" i="1"/>
  <c r="S75" i="1"/>
  <c r="S46" i="1"/>
  <c r="R24" i="1"/>
  <c r="R36" i="1"/>
  <c r="S12" i="1"/>
  <c r="R58" i="1"/>
  <c r="S71" i="1"/>
  <c r="S91" i="1"/>
  <c r="S62" i="1"/>
  <c r="S31" i="1"/>
  <c r="R88" i="1"/>
  <c r="R61" i="1"/>
  <c r="R38" i="1"/>
  <c r="R78" i="1"/>
  <c r="S23" i="1"/>
  <c r="R13" i="1"/>
  <c r="S82" i="1"/>
  <c r="R74" i="1"/>
  <c r="S28" i="1"/>
  <c r="R80" i="1"/>
  <c r="R37" i="1"/>
  <c r="R10" i="1"/>
  <c r="S26" i="1"/>
  <c r="Q59" i="1"/>
  <c r="R59" i="1"/>
  <c r="S59" i="1"/>
  <c r="Q56" i="1"/>
  <c r="S56" i="1"/>
  <c r="Q16" i="1"/>
  <c r="S16" i="1"/>
  <c r="S40" i="1"/>
  <c r="Q40" i="1"/>
  <c r="R40" i="1"/>
  <c r="Q35" i="1"/>
  <c r="S35" i="1"/>
  <c r="Q30" i="1"/>
  <c r="R30" i="1"/>
  <c r="S30" i="1"/>
  <c r="Q99" i="1"/>
  <c r="R99" i="1"/>
  <c r="S99" i="1"/>
  <c r="Q15" i="1"/>
  <c r="S15" i="1"/>
  <c r="Q95" i="1"/>
  <c r="S95" i="1"/>
  <c r="R95" i="1"/>
  <c r="Q68" i="1"/>
  <c r="R68" i="1"/>
  <c r="S68" i="1"/>
  <c r="R21" i="1"/>
  <c r="Q21" i="1"/>
  <c r="Q34" i="1"/>
  <c r="R34" i="1"/>
  <c r="S34" i="1"/>
  <c r="Q96" i="1"/>
  <c r="S96" i="1"/>
  <c r="Q22" i="1"/>
  <c r="S22" i="1"/>
  <c r="Q94" i="1"/>
  <c r="R94" i="1"/>
  <c r="Q20" i="1"/>
  <c r="R20" i="1"/>
  <c r="S20" i="1"/>
  <c r="Q85" i="1"/>
  <c r="R85" i="1"/>
  <c r="Q11" i="1"/>
  <c r="S11" i="1"/>
  <c r="S64" i="1"/>
  <c r="Q64" i="1"/>
  <c r="R64" i="1"/>
  <c r="Q8" i="1"/>
  <c r="S8" i="1"/>
  <c r="S97" i="1"/>
  <c r="S17" i="1"/>
  <c r="S57" i="1"/>
  <c r="S45" i="1"/>
  <c r="S90" i="1"/>
  <c r="S73" i="1"/>
  <c r="S44" i="1"/>
  <c r="R16" i="1"/>
  <c r="S53" i="1"/>
  <c r="R8" i="1"/>
  <c r="S69" i="1"/>
  <c r="R44" i="1"/>
  <c r="R25" i="1"/>
  <c r="S21" i="1"/>
  <c r="S94" i="1"/>
  <c r="S77" i="1"/>
  <c r="R72" i="1"/>
  <c r="S63" i="1"/>
  <c r="R54" i="1"/>
  <c r="S49" i="1"/>
  <c r="S39" i="1"/>
  <c r="S89" i="1"/>
  <c r="R90" i="1"/>
  <c r="R81" i="1"/>
  <c r="S72" i="1"/>
  <c r="S54" i="1"/>
  <c r="S76" i="1"/>
  <c r="R63" i="1"/>
  <c r="S48" i="1"/>
  <c r="S81" i="1"/>
  <c r="R76" i="1"/>
  <c r="S67" i="1"/>
  <c r="S58" i="1"/>
  <c r="R48" i="1"/>
  <c r="R29" i="1"/>
  <c r="S25" i="1"/>
  <c r="S10" i="1"/>
  <c r="R98" i="1"/>
  <c r="R89" i="1"/>
  <c r="S80" i="1"/>
  <c r="R67" i="1"/>
  <c r="S43" i="1"/>
  <c r="S38" i="1"/>
  <c r="S24" i="1"/>
  <c r="S93" i="1"/>
  <c r="S37" i="1"/>
  <c r="S85" i="1"/>
  <c r="R53" i="1"/>
  <c r="S29" i="1"/>
  <c r="S33" i="1"/>
  <c r="S101" i="1"/>
  <c r="R96" i="1"/>
  <c r="S87" i="1"/>
  <c r="S78" i="1"/>
  <c r="S61" i="1"/>
  <c r="R56" i="1"/>
  <c r="S36" i="1"/>
  <c r="R22" i="1"/>
  <c r="S100" i="1"/>
  <c r="R87" i="1"/>
  <c r="R69" i="1"/>
  <c r="S60" i="1"/>
  <c r="S51" i="1"/>
  <c r="R17" i="1"/>
  <c r="S13" i="1"/>
  <c r="S7" i="1"/>
  <c r="S65" i="1"/>
  <c r="R45" i="1"/>
  <c r="S41" i="1"/>
  <c r="Q9" i="1"/>
  <c r="R9" i="1"/>
  <c r="R50" i="1"/>
  <c r="Q50" i="1"/>
  <c r="S50" i="1"/>
  <c r="S9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S2" i="1"/>
  <c r="Q3" i="1"/>
  <c r="S5" i="1"/>
  <c r="Q4" i="1"/>
  <c r="Q6" i="1"/>
  <c r="R5" i="1"/>
  <c r="R2" i="1" l="1"/>
  <c r="Q2" i="1"/>
  <c r="R3" i="1"/>
  <c r="R6" i="1"/>
  <c r="R4" i="1"/>
  <c r="S6" i="1"/>
  <c r="S4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<sst xmlns="http://schemas.openxmlformats.org/spreadsheetml/2006/main" count="63" uniqueCount="36">
  <si>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r>
      <t>L1=50mm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L2=75mm</t>
    </r>
    <r>
      <rPr>
        <sz val="10.5"/>
        <color theme="1"/>
        <rFont val="宋体"/>
        <family val="3"/>
        <charset val="134"/>
      </rPr>
      <t>，</t>
    </r>
  </si>
  <si>
    <r>
      <t>1</t>
    </r>
    <r>
      <rPr>
        <sz val="10.5"/>
        <color theme="1"/>
        <rFont val="宋体"/>
        <family val="3"/>
        <charset val="134"/>
      </rPr>
      <t>杆转速</t>
    </r>
    <r>
      <rPr>
        <sz val="10.5"/>
        <color theme="1"/>
        <rFont val="Times New Roman"/>
        <family val="1"/>
      </rPr>
      <t>n1=90</t>
    </r>
    <r>
      <rPr>
        <sz val="10.5"/>
        <color theme="1"/>
        <rFont val="宋体"/>
        <family val="3"/>
        <charset val="134"/>
      </rPr>
      <t>转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分</t>
    </r>
  </si>
  <si>
    <r>
      <t>将</t>
    </r>
    <r>
      <rPr>
        <sz val="10.5"/>
        <color theme="1"/>
        <rFont val="Times New Roman"/>
        <family val="1"/>
      </rPr>
      <t>L2</t>
    </r>
    <r>
      <rPr>
        <sz val="10.5"/>
        <color theme="1"/>
        <rFont val="宋体"/>
        <family val="3"/>
        <charset val="134"/>
      </rPr>
      <t>长度分别改变为</t>
    </r>
    <r>
      <rPr>
        <sz val="10.5"/>
        <color theme="1"/>
        <rFont val="Times New Roman"/>
        <family val="1"/>
      </rPr>
      <t>L1</t>
    </r>
    <r>
      <rPr>
        <sz val="10.5"/>
        <color theme="1"/>
        <rFont val="宋体"/>
        <family val="3"/>
        <charset val="134"/>
      </rPr>
      <t>长度的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倍、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倍、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倍，对比速度、加速度变化规律。</t>
    </r>
  </si>
  <si>
    <r>
      <rPr>
        <sz val="10.5"/>
        <color theme="1"/>
        <rFont val="微软雅黑"/>
        <family val="1"/>
        <charset val="134"/>
      </rPr>
      <t>曲柄滑块机构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（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微软雅黑"/>
        <family val="1"/>
        <charset val="134"/>
      </rPr>
      <t>）用平面机构运动分析解析法求出曲柄滑块机构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微软雅黑"/>
        <family val="1"/>
        <charset val="134"/>
      </rPr>
      <t>点的位置、速度、加速度曲线；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（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微软雅黑"/>
        <family val="1"/>
        <charset val="134"/>
      </rPr>
      <t>）列表说明在</t>
    </r>
    <r>
      <rPr>
        <sz val="10.5"/>
        <color theme="1"/>
        <rFont val="Times New Roman"/>
        <family val="1"/>
      </rPr>
      <t>L1</t>
    </r>
    <r>
      <rPr>
        <sz val="10.5"/>
        <color theme="1"/>
        <rFont val="微软雅黑"/>
        <family val="1"/>
        <charset val="134"/>
      </rPr>
      <t>构件角度分别为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微软雅黑"/>
        <family val="1"/>
        <charset val="134"/>
      </rPr>
      <t>度、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微软雅黑"/>
        <family val="1"/>
        <charset val="134"/>
      </rPr>
      <t>度、</t>
    </r>
    <r>
      <rPr>
        <sz val="10.5"/>
        <color theme="1"/>
        <rFont val="Times New Roman"/>
        <family val="1"/>
      </rPr>
      <t>180</t>
    </r>
    <r>
      <rPr>
        <sz val="10.5"/>
        <color theme="1"/>
        <rFont val="微软雅黑"/>
        <family val="1"/>
        <charset val="134"/>
      </rPr>
      <t>度时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微软雅黑"/>
        <family val="1"/>
        <charset val="134"/>
      </rPr>
      <t>点的位移、速度、加速度分别是多少。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（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微软雅黑"/>
        <family val="1"/>
        <charset val="134"/>
      </rPr>
      <t>）根据表中数据不同的连杆长度，比较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微软雅黑"/>
        <family val="1"/>
        <charset val="134"/>
      </rPr>
      <t>点位移、速度、加速度变化规律（可选择一种方法即可）。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提交大作业报告及对应的计算文件，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报告内容包含：</t>
    </r>
    <r>
      <rPr>
        <sz val="10.5"/>
        <color theme="1"/>
        <rFont val="Times New Roman"/>
        <family val="1"/>
      </rPr>
      <t xml:space="preserve">
1</t>
    </r>
    <r>
      <rPr>
        <sz val="10.5"/>
        <color theme="1"/>
        <rFont val="微软雅黑"/>
        <family val="1"/>
        <charset val="134"/>
      </rPr>
      <t>封面</t>
    </r>
    <r>
      <rPr>
        <sz val="10.5"/>
        <color theme="1"/>
        <rFont val="Times New Roman"/>
        <family val="1"/>
      </rPr>
      <t xml:space="preserve">
2</t>
    </r>
    <r>
      <rPr>
        <sz val="10.5"/>
        <color theme="1"/>
        <rFont val="微软雅黑"/>
        <family val="1"/>
        <charset val="134"/>
      </rPr>
      <t>、目录</t>
    </r>
    <r>
      <rPr>
        <sz val="10.5"/>
        <color theme="1"/>
        <rFont val="Times New Roman"/>
        <family val="1"/>
      </rPr>
      <t xml:space="preserve">
3</t>
    </r>
    <r>
      <rPr>
        <sz val="10.5"/>
        <color theme="1"/>
        <rFont val="微软雅黑"/>
        <family val="1"/>
        <charset val="134"/>
      </rPr>
      <t>、正文章包括</t>
    </r>
    <r>
      <rPr>
        <sz val="10.5"/>
        <color theme="1"/>
        <rFont val="Times New Roman"/>
        <family val="1"/>
      </rPr>
      <t xml:space="preserve">
1) </t>
    </r>
    <r>
      <rPr>
        <sz val="10.5"/>
        <color theme="1"/>
        <rFont val="微软雅黑"/>
        <family val="1"/>
        <charset val="134"/>
      </rPr>
      <t>题目说明</t>
    </r>
    <r>
      <rPr>
        <sz val="10.5"/>
        <color theme="1"/>
        <rFont val="Times New Roman"/>
        <family val="1"/>
      </rPr>
      <t xml:space="preserve">
2</t>
    </r>
    <r>
      <rPr>
        <sz val="10.5"/>
        <color theme="1"/>
        <rFont val="微软雅黑"/>
        <family val="1"/>
        <charset val="134"/>
      </rPr>
      <t>）解析法计算过程及计算结果</t>
    </r>
    <r>
      <rPr>
        <sz val="10.5"/>
        <color theme="1"/>
        <rFont val="Times New Roman"/>
        <family val="1"/>
      </rPr>
      <t xml:space="preserve">
4</t>
    </r>
    <r>
      <rPr>
        <sz val="10.5"/>
        <color theme="1"/>
        <rFont val="微软雅黑"/>
        <family val="1"/>
        <charset val="134"/>
      </rPr>
      <t>）软件计算过程及结果</t>
    </r>
    <r>
      <rPr>
        <sz val="10.5"/>
        <color theme="1"/>
        <rFont val="Times New Roman"/>
        <family val="1"/>
      </rPr>
      <t xml:space="preserve">
 5</t>
    </r>
    <r>
      <rPr>
        <sz val="10.5"/>
        <color theme="1"/>
        <rFont val="微软雅黑"/>
        <family val="1"/>
        <charset val="134"/>
      </rPr>
      <t>）结果比较及原因</t>
    </r>
    <r>
      <rPr>
        <sz val="10.5"/>
        <color theme="1"/>
        <rFont val="Times New Roman"/>
        <family val="1"/>
      </rPr>
      <t xml:space="preserve">
 6</t>
    </r>
    <r>
      <rPr>
        <sz val="10.5"/>
        <color theme="1"/>
        <rFont val="微软雅黑"/>
        <family val="1"/>
        <charset val="134"/>
      </rPr>
      <t>）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微软雅黑"/>
        <family val="1"/>
        <charset val="134"/>
      </rPr>
      <t>点运动学参数变化规律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计算文件包括：</t>
    </r>
    <r>
      <rPr>
        <sz val="10.5"/>
        <color theme="1"/>
        <rFont val="Times New Roman"/>
        <family val="1"/>
      </rPr>
      <t xml:space="preserve">
Excel</t>
    </r>
    <r>
      <rPr>
        <sz val="10.5"/>
        <color theme="1"/>
        <rFont val="微软雅黑"/>
        <family val="1"/>
        <charset val="134"/>
      </rPr>
      <t>文件或</t>
    </r>
    <r>
      <rPr>
        <sz val="10.5"/>
        <color theme="1"/>
        <rFont val="Times New Roman"/>
        <family val="1"/>
      </rPr>
      <t>matlab</t>
    </r>
    <r>
      <rPr>
        <sz val="10.5"/>
        <color theme="1"/>
        <rFont val="微软雅黑"/>
        <family val="1"/>
        <charset val="134"/>
      </rPr>
      <t>文件</t>
    </r>
    <r>
      <rPr>
        <sz val="10.5"/>
        <color theme="1"/>
        <rFont val="Times New Roman"/>
        <family val="1"/>
      </rPr>
      <t xml:space="preserve">
</t>
    </r>
    <r>
      <rPr>
        <sz val="10.5"/>
        <color theme="1"/>
        <rFont val="微软雅黑"/>
        <family val="1"/>
        <charset val="134"/>
      </rPr>
      <t>也可以采用</t>
    </r>
    <r>
      <rPr>
        <sz val="10.5"/>
        <color theme="1"/>
        <rFont val="Times New Roman"/>
        <family val="1"/>
      </rPr>
      <t>python</t>
    </r>
    <r>
      <rPr>
        <sz val="10.5"/>
        <color theme="1"/>
        <rFont val="微软雅黑"/>
        <family val="1"/>
        <charset val="134"/>
      </rPr>
      <t>语言。</t>
    </r>
    <phoneticPr fontId="3" type="noConversion"/>
  </si>
  <si>
    <t>n</t>
    <phoneticPr fontId="3" type="noConversion"/>
  </si>
  <si>
    <t>时间T(s)</t>
    <phoneticPr fontId="3" type="noConversion"/>
  </si>
  <si>
    <t>L1</t>
    <phoneticPr fontId="3" type="noConversion"/>
  </si>
  <si>
    <t>L2</t>
    <phoneticPr fontId="3" type="noConversion"/>
  </si>
  <si>
    <t>角度θ</t>
    <phoneticPr fontId="3" type="noConversion"/>
  </si>
  <si>
    <t>n1</t>
    <phoneticPr fontId="3" type="noConversion"/>
  </si>
  <si>
    <t>角速度ω</t>
    <phoneticPr fontId="3" type="noConversion"/>
  </si>
  <si>
    <t>位移S1</t>
    <phoneticPr fontId="3" type="noConversion"/>
  </si>
  <si>
    <t>速度V1</t>
    <phoneticPr fontId="3" type="noConversion"/>
  </si>
  <si>
    <t>加速度a1</t>
    <phoneticPr fontId="3" type="noConversion"/>
  </si>
  <si>
    <t>位移S2</t>
    <phoneticPr fontId="3" type="noConversion"/>
  </si>
  <si>
    <t>速度V2</t>
    <phoneticPr fontId="3" type="noConversion"/>
  </si>
  <si>
    <t>加速度a2</t>
    <phoneticPr fontId="3" type="noConversion"/>
  </si>
  <si>
    <t>位移S3</t>
    <phoneticPr fontId="3" type="noConversion"/>
  </si>
  <si>
    <t>速度V3</t>
    <phoneticPr fontId="3" type="noConversion"/>
  </si>
  <si>
    <t>加速度a3</t>
    <phoneticPr fontId="3" type="noConversion"/>
  </si>
  <si>
    <t>位移S4</t>
    <phoneticPr fontId="3" type="noConversion"/>
  </si>
  <si>
    <t>速度V4</t>
    <phoneticPr fontId="3" type="noConversion"/>
  </si>
  <si>
    <t>加速度a4</t>
    <phoneticPr fontId="3" type="noConversion"/>
  </si>
  <si>
    <t>0°</t>
  </si>
  <si>
    <t>90°</t>
  </si>
  <si>
    <t>180°</t>
  </si>
  <si>
    <r>
      <t>L</t>
    </r>
    <r>
      <rPr>
        <vertAlign val="subscript"/>
        <sz val="12"/>
        <color theme="1"/>
        <rFont val="宋体"/>
        <family val="3"/>
        <charset val="134"/>
      </rPr>
      <t>1</t>
    </r>
    <r>
      <rPr>
        <sz val="12"/>
        <color theme="1"/>
        <rFont val="宋体"/>
        <family val="3"/>
        <charset val="134"/>
      </rPr>
      <t>=50mm，求s、v、a</t>
    </r>
  </si>
  <si>
    <t>100mm</t>
  </si>
  <si>
    <t>150mm</t>
  </si>
  <si>
    <t>200mm</t>
  </si>
  <si>
    <t>位移</t>
    <phoneticPr fontId="3" type="noConversion"/>
  </si>
  <si>
    <t>速度</t>
    <phoneticPr fontId="3" type="noConversion"/>
  </si>
  <si>
    <t>加速度</t>
    <phoneticPr fontId="3" type="noConversion"/>
  </si>
  <si>
    <t>75mm</t>
    <phoneticPr fontId="3" type="noConversion"/>
  </si>
  <si>
    <t>L2长度</t>
    <phoneticPr fontId="3" type="noConversion"/>
  </si>
  <si>
    <t>L     角度（°）（mm）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</si>
</sst>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微软雅黑"/>
      <family val="1"/>
      <charset val="134"/>
    </font>
    <font>
      <sz val="10.5"/>
      <color theme="1"/>
      <name val="Times New Roman"/>
      <family val="1"/>
      <charset val="134"/>
    </font>
    <font>
      <sz val="1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vertAlign val="subscript"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2" xfId="0" applyBorder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8" xfId="0" applyBorder="1">
      <alignment vertical="center"/>
    </xf>
    <xf numFmtId="0" fontId="2" fillId="0" borderId="8" xfId="0" applyFont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0" xfId="0" applyNumberFormat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7" fillId="0" borderId="2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177" fontId="7" fillId="0" borderId="21" xfId="0" applyNumberFormat="1" applyFont="1" applyBorder="1" applyAlignment="1">
      <alignment vertical="center" wrapText="1"/>
    </xf>
    <xf numFmtId="177" fontId="0" fillId="0" borderId="21" xfId="0" applyNumberFormat="1" applyBorder="1">
      <alignment vertical="center"/>
    </xf>
    <xf numFmtId="177" fontId="7" fillId="0" borderId="2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位移S1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Sheet1!$Q$2:$Q$282</c:f>
              <c:numCache>
                <c:formatCode>General</c:formatCode>
                <c:ptCount val="281"/>
                <c:pt idx="0">
                  <c:v>122.70464961983433</c:v>
                </c:pt>
                <c:pt idx="1">
                  <c:v>116.0327126089056</c:v>
                </c:pt>
                <c:pt idx="2">
                  <c:v>105.62609005334215</c:v>
                </c:pt>
                <c:pt idx="3">
                  <c:v>92.545645958125178</c:v>
                </c:pt>
                <c:pt idx="4">
                  <c:v>78.219842668999235</c:v>
                </c:pt>
                <c:pt idx="5">
                  <c:v>64.267975161514414</c:v>
                </c:pt>
                <c:pt idx="6">
                  <c:v>52.116224135644764</c:v>
                </c:pt>
                <c:pt idx="7">
                  <c:v>42.546811932661612</c:v>
                </c:pt>
                <c:pt idx="8">
                  <c:v>35.580111066722793</c:v>
                </c:pt>
                <c:pt idx="9">
                  <c:v>30.7884437172874</c:v>
                </c:pt>
                <c:pt idx="10">
                  <c:v>27.670823337464157</c:v>
                </c:pt>
                <c:pt idx="11">
                  <c:v>25.838394661322994</c:v>
                </c:pt>
                <c:pt idx="12">
                  <c:v>25.051465880958595</c:v>
                </c:pt>
                <c:pt idx="13">
                  <c:v>25.206605522350166</c:v>
                </c:pt>
                <c:pt idx="14">
                  <c:v>26.324183006924848</c:v>
                </c:pt>
                <c:pt idx="15">
                  <c:v>28.55111578201705</c:v>
                </c:pt>
                <c:pt idx="16">
                  <c:v>32.176316972970696</c:v>
                </c:pt>
                <c:pt idx="17">
                  <c:v>37.635112118373748</c:v>
                </c:pt>
                <c:pt idx="18">
                  <c:v>45.435015447424753</c:v>
                </c:pt>
                <c:pt idx="19">
                  <c:v>55.901699437494734</c:v>
                </c:pt>
                <c:pt idx="20">
                  <c:v>68.77955183301529</c:v>
                </c:pt>
                <c:pt idx="21">
                  <c:v>83.034162092328415</c:v>
                </c:pt>
                <c:pt idx="22">
                  <c:v>97.121121805989077</c:v>
                </c:pt>
                <c:pt idx="23">
                  <c:v>109.45281521951183</c:v>
                </c:pt>
                <c:pt idx="24">
                  <c:v>118.7121362580535</c:v>
                </c:pt>
                <c:pt idx="25">
                  <c:v>123.97543958186392</c:v>
                </c:pt>
                <c:pt idx="26">
                  <c:v>124.74319925427139</c:v>
                </c:pt>
                <c:pt idx="27">
                  <c:v>120.94404629083834</c:v>
                </c:pt>
                <c:pt idx="28">
                  <c:v>112.93483977287337</c:v>
                </c:pt>
                <c:pt idx="29">
                  <c:v>101.49912183594216</c:v>
                </c:pt>
                <c:pt idx="30">
                  <c:v>87.829967538317675</c:v>
                </c:pt>
                <c:pt idx="31">
                  <c:v>73.448511370156368</c:v>
                </c:pt>
                <c:pt idx="32">
                  <c:v>59.962133708429256</c:v>
                </c:pt>
                <c:pt idx="33">
                  <c:v>48.624528657491318</c:v>
                </c:pt>
                <c:pt idx="34">
                  <c:v>39.951499432490252</c:v>
                </c:pt>
                <c:pt idx="35">
                  <c:v>33.767120728877863</c:v>
                </c:pt>
                <c:pt idx="36">
                  <c:v>29.585493493339079</c:v>
                </c:pt>
                <c:pt idx="37">
                  <c:v>26.932060190068789</c:v>
                </c:pt>
                <c:pt idx="38">
                  <c:v>25.467657580066671</c:v>
                </c:pt>
                <c:pt idx="39">
                  <c:v>25</c:v>
                </c:pt>
                <c:pt idx="40">
                  <c:v>25.467657580066692</c:v>
                </c:pt>
                <c:pt idx="41">
                  <c:v>26.932060190068796</c:v>
                </c:pt>
                <c:pt idx="42">
                  <c:v>29.585493493339065</c:v>
                </c:pt>
                <c:pt idx="43">
                  <c:v>33.767120728877849</c:v>
                </c:pt>
                <c:pt idx="44">
                  <c:v>39.95149943249023</c:v>
                </c:pt>
                <c:pt idx="45">
                  <c:v>48.624528657491368</c:v>
                </c:pt>
                <c:pt idx="46">
                  <c:v>59.962133708429263</c:v>
                </c:pt>
                <c:pt idx="47">
                  <c:v>73.448511370156425</c:v>
                </c:pt>
                <c:pt idx="48">
                  <c:v>87.829967538317732</c:v>
                </c:pt>
                <c:pt idx="49">
                  <c:v>101.49912183594208</c:v>
                </c:pt>
                <c:pt idx="50">
                  <c:v>112.93483977287337</c:v>
                </c:pt>
                <c:pt idx="51">
                  <c:v>120.94404629083834</c:v>
                </c:pt>
                <c:pt idx="52">
                  <c:v>124.7431992542714</c:v>
                </c:pt>
                <c:pt idx="53">
                  <c:v>123.97543958186392</c:v>
                </c:pt>
                <c:pt idx="54">
                  <c:v>118.71213625805353</c:v>
                </c:pt>
                <c:pt idx="55">
                  <c:v>109.45281521951175</c:v>
                </c:pt>
                <c:pt idx="56">
                  <c:v>97.121121805989105</c:v>
                </c:pt>
                <c:pt idx="57">
                  <c:v>83.034162092328415</c:v>
                </c:pt>
                <c:pt idx="58">
                  <c:v>68.77955183301529</c:v>
                </c:pt>
                <c:pt idx="59">
                  <c:v>55.90169943749477</c:v>
                </c:pt>
                <c:pt idx="60">
                  <c:v>45.435015447424711</c:v>
                </c:pt>
                <c:pt idx="61">
                  <c:v>37.63511211837374</c:v>
                </c:pt>
                <c:pt idx="62">
                  <c:v>32.17631697297066</c:v>
                </c:pt>
                <c:pt idx="63">
                  <c:v>28.551115782017057</c:v>
                </c:pt>
                <c:pt idx="64">
                  <c:v>26.324183006924855</c:v>
                </c:pt>
                <c:pt idx="65">
                  <c:v>25.206605522350159</c:v>
                </c:pt>
                <c:pt idx="66">
                  <c:v>25.051465880958595</c:v>
                </c:pt>
                <c:pt idx="67">
                  <c:v>25.838394661323015</c:v>
                </c:pt>
                <c:pt idx="68">
                  <c:v>27.670823337464157</c:v>
                </c:pt>
                <c:pt idx="69">
                  <c:v>30.7884437172874</c:v>
                </c:pt>
                <c:pt idx="70">
                  <c:v>35.580111066722822</c:v>
                </c:pt>
                <c:pt idx="71">
                  <c:v>42.546811932661583</c:v>
                </c:pt>
                <c:pt idx="72">
                  <c:v>52.116224135644792</c:v>
                </c:pt>
                <c:pt idx="73">
                  <c:v>64.267975161514343</c:v>
                </c:pt>
                <c:pt idx="74">
                  <c:v>78.21984266899922</c:v>
                </c:pt>
                <c:pt idx="75">
                  <c:v>92.545645958125235</c:v>
                </c:pt>
                <c:pt idx="76">
                  <c:v>105.6260900533421</c:v>
                </c:pt>
                <c:pt idx="77">
                  <c:v>116.0327126089056</c:v>
                </c:pt>
                <c:pt idx="78">
                  <c:v>122.70464961983437</c:v>
                </c:pt>
                <c:pt idx="79">
                  <c:v>125</c:v>
                </c:pt>
                <c:pt idx="80">
                  <c:v>122.7046496198344</c:v>
                </c:pt>
                <c:pt idx="81">
                  <c:v>116.03271260890551</c:v>
                </c:pt>
                <c:pt idx="82">
                  <c:v>105.62609005334217</c:v>
                </c:pt>
                <c:pt idx="83">
                  <c:v>92.545645958125121</c:v>
                </c:pt>
                <c:pt idx="84">
                  <c:v>78.219842668999306</c:v>
                </c:pt>
                <c:pt idx="85">
                  <c:v>64.267975161514428</c:v>
                </c:pt>
                <c:pt idx="86">
                  <c:v>52.116224135644707</c:v>
                </c:pt>
                <c:pt idx="87">
                  <c:v>42.546811932661633</c:v>
                </c:pt>
                <c:pt idx="88">
                  <c:v>35.580111066722772</c:v>
                </c:pt>
                <c:pt idx="89">
                  <c:v>30.788443717287421</c:v>
                </c:pt>
                <c:pt idx="90">
                  <c:v>27.670823337464164</c:v>
                </c:pt>
                <c:pt idx="91">
                  <c:v>25.838394661322994</c:v>
                </c:pt>
                <c:pt idx="92">
                  <c:v>25.051465880958588</c:v>
                </c:pt>
                <c:pt idx="93">
                  <c:v>25.206605522350159</c:v>
                </c:pt>
                <c:pt idx="94">
                  <c:v>26.324183006924834</c:v>
                </c:pt>
                <c:pt idx="95">
                  <c:v>28.551115782017092</c:v>
                </c:pt>
                <c:pt idx="96">
                  <c:v>32.176316972970696</c:v>
                </c:pt>
                <c:pt idx="97">
                  <c:v>37.635112118373797</c:v>
                </c:pt>
                <c:pt idx="98">
                  <c:v>45.435015447424725</c:v>
                </c:pt>
                <c:pt idx="99">
                  <c:v>55.901699437494607</c:v>
                </c:pt>
                <c:pt idx="101">
                  <c:v>125</c:v>
                </c:pt>
                <c:pt idx="102">
                  <c:v>55.901699437494742</c:v>
                </c:pt>
                <c:pt idx="103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93-4AF0-BC56-0B4964D97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969759"/>
        <c:axId val="590128559"/>
      </c:scatterChart>
      <c:valAx>
        <c:axId val="40296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128559"/>
        <c:crosses val="autoZero"/>
        <c:crossBetween val="midCat"/>
      </c:valAx>
      <c:valAx>
        <c:axId val="5901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96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速度V1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Sheet1!$R$2:$R$282</c:f>
              <c:numCache>
                <c:formatCode>General</c:formatCode>
                <c:ptCount val="281"/>
                <c:pt idx="0">
                  <c:v>-182.20083255880922</c:v>
                </c:pt>
                <c:pt idx="1">
                  <c:v>-347.2716248954859</c:v>
                </c:pt>
                <c:pt idx="2">
                  <c:v>-478.15956551582167</c:v>
                </c:pt>
                <c:pt idx="3">
                  <c:v>-558.64705711942202</c:v>
                </c:pt>
                <c:pt idx="4">
                  <c:v>-576.35656380928651</c:v>
                </c:pt>
                <c:pt idx="5">
                  <c:v>-529.93251389027228</c:v>
                </c:pt>
                <c:pt idx="6">
                  <c:v>-436.89941055081505</c:v>
                </c:pt>
                <c:pt idx="7">
                  <c:v>-328.77894447800014</c:v>
                </c:pt>
                <c:pt idx="8">
                  <c:v>-231.68268867701588</c:v>
                </c:pt>
                <c:pt idx="9">
                  <c:v>-155.10465860331857</c:v>
                </c:pt>
                <c:pt idx="10">
                  <c:v>-96.911540675878229</c:v>
                </c:pt>
                <c:pt idx="11">
                  <c:v>-51.267827376287201</c:v>
                </c:pt>
                <c:pt idx="12">
                  <c:v>-12.36662589199279</c:v>
                </c:pt>
                <c:pt idx="13">
                  <c:v>24.911585957078174</c:v>
                </c:pt>
                <c:pt idx="14">
                  <c:v>65.461947229670443</c:v>
                </c:pt>
                <c:pt idx="15">
                  <c:v>114.60971711606808</c:v>
                </c:pt>
                <c:pt idx="16">
                  <c:v>178.34586814762378</c:v>
                </c:pt>
                <c:pt idx="17">
                  <c:v>261.90785579539573</c:v>
                </c:pt>
                <c:pt idx="18">
                  <c:v>364.56235792509659</c:v>
                </c:pt>
                <c:pt idx="19">
                  <c:v>471.2388980384689</c:v>
                </c:pt>
                <c:pt idx="20">
                  <c:v>551.8747016228134</c:v>
                </c:pt>
                <c:pt idx="21">
                  <c:v>577.84600941182998</c:v>
                </c:pt>
                <c:pt idx="22">
                  <c:v>538.31987043484924</c:v>
                </c:pt>
                <c:pt idx="23">
                  <c:v>439.36483203106854</c:v>
                </c:pt>
                <c:pt idx="24">
                  <c:v>295.20869070093778</c:v>
                </c:pt>
                <c:pt idx="25">
                  <c:v>122.52442388451365</c:v>
                </c:pt>
                <c:pt idx="26">
                  <c:v>-61.579329731776177</c:v>
                </c:pt>
                <c:pt idx="27">
                  <c:v>-239.97382843253314</c:v>
                </c:pt>
                <c:pt idx="28">
                  <c:v>-395.53175505097272</c:v>
                </c:pt>
                <c:pt idx="29">
                  <c:v>-511.32778212043627</c:v>
                </c:pt>
                <c:pt idx="30">
                  <c:v>-571.9117342701071</c:v>
                </c:pt>
                <c:pt idx="31">
                  <c:v>-567.57070494446668</c:v>
                </c:pt>
                <c:pt idx="32">
                  <c:v>-502.67304101688052</c:v>
                </c:pt>
                <c:pt idx="33">
                  <c:v>-400.94181656472085</c:v>
                </c:pt>
                <c:pt idx="34">
                  <c:v>-294.37938183254266</c:v>
                </c:pt>
                <c:pt idx="35">
                  <c:v>-203.8334967278671</c:v>
                </c:pt>
                <c:pt idx="36">
                  <c:v>-133.93079974087874</c:v>
                </c:pt>
                <c:pt idx="37">
                  <c:v>-80.604340738909656</c:v>
                </c:pt>
                <c:pt idx="38">
                  <c:v>-37.816239472483318</c:v>
                </c:pt>
                <c:pt idx="39">
                  <c:v>-5.7733760782467095E-14</c:v>
                </c:pt>
                <c:pt idx="40">
                  <c:v>37.816239472483502</c:v>
                </c:pt>
                <c:pt idx="41">
                  <c:v>80.604340738909883</c:v>
                </c:pt>
                <c:pt idx="42">
                  <c:v>133.93079974087854</c:v>
                </c:pt>
                <c:pt idx="43">
                  <c:v>203.8334967278669</c:v>
                </c:pt>
                <c:pt idx="44">
                  <c:v>294.37938183254238</c:v>
                </c:pt>
                <c:pt idx="45">
                  <c:v>400.94181656472136</c:v>
                </c:pt>
                <c:pt idx="46">
                  <c:v>502.67304101688057</c:v>
                </c:pt>
                <c:pt idx="47">
                  <c:v>567.57070494446691</c:v>
                </c:pt>
                <c:pt idx="48">
                  <c:v>571.91173427010699</c:v>
                </c:pt>
                <c:pt idx="49">
                  <c:v>511.32778212043684</c:v>
                </c:pt>
                <c:pt idx="50">
                  <c:v>395.53175505097261</c:v>
                </c:pt>
                <c:pt idx="51">
                  <c:v>239.97382843253308</c:v>
                </c:pt>
                <c:pt idx="52">
                  <c:v>61.57932973177536</c:v>
                </c:pt>
                <c:pt idx="53">
                  <c:v>-122.52442388451377</c:v>
                </c:pt>
                <c:pt idx="54">
                  <c:v>-295.20869070093727</c:v>
                </c:pt>
                <c:pt idx="55">
                  <c:v>-439.36483203106951</c:v>
                </c:pt>
                <c:pt idx="56">
                  <c:v>-538.31987043484901</c:v>
                </c:pt>
                <c:pt idx="57">
                  <c:v>-577.84600941182998</c:v>
                </c:pt>
                <c:pt idx="58">
                  <c:v>-551.87470162281329</c:v>
                </c:pt>
                <c:pt idx="59">
                  <c:v>-471.23889803846919</c:v>
                </c:pt>
                <c:pt idx="60">
                  <c:v>-364.56235792509614</c:v>
                </c:pt>
                <c:pt idx="61">
                  <c:v>-261.90785579539568</c:v>
                </c:pt>
                <c:pt idx="62">
                  <c:v>-178.34586814762315</c:v>
                </c:pt>
                <c:pt idx="63">
                  <c:v>-114.6097171160682</c:v>
                </c:pt>
                <c:pt idx="64">
                  <c:v>-65.461947229670628</c:v>
                </c:pt>
                <c:pt idx="65">
                  <c:v>-24.911585957078081</c:v>
                </c:pt>
                <c:pt idx="66">
                  <c:v>12.366625891992747</c:v>
                </c:pt>
                <c:pt idx="67">
                  <c:v>51.267827376287457</c:v>
                </c:pt>
                <c:pt idx="68">
                  <c:v>96.911540675878001</c:v>
                </c:pt>
                <c:pt idx="69">
                  <c:v>155.10465860331863</c:v>
                </c:pt>
                <c:pt idx="70">
                  <c:v>231.68268867701644</c:v>
                </c:pt>
                <c:pt idx="71">
                  <c:v>328.77894447799974</c:v>
                </c:pt>
                <c:pt idx="72">
                  <c:v>436.89941055081539</c:v>
                </c:pt>
                <c:pt idx="73">
                  <c:v>529.93251389027182</c:v>
                </c:pt>
                <c:pt idx="74">
                  <c:v>576.3565638092864</c:v>
                </c:pt>
                <c:pt idx="75">
                  <c:v>558.64705711942167</c:v>
                </c:pt>
                <c:pt idx="76">
                  <c:v>478.15956551582212</c:v>
                </c:pt>
                <c:pt idx="77">
                  <c:v>347.27162489548584</c:v>
                </c:pt>
                <c:pt idx="78">
                  <c:v>182.20083255880812</c:v>
                </c:pt>
                <c:pt idx="79">
                  <c:v>5.7733760782467095E-13</c:v>
                </c:pt>
                <c:pt idx="80">
                  <c:v>-182.20083255880704</c:v>
                </c:pt>
                <c:pt idx="81">
                  <c:v>-347.27162489548709</c:v>
                </c:pt>
                <c:pt idx="82">
                  <c:v>-478.15956551582144</c:v>
                </c:pt>
                <c:pt idx="83">
                  <c:v>-558.64705711942213</c:v>
                </c:pt>
                <c:pt idx="84">
                  <c:v>-576.35656380928663</c:v>
                </c:pt>
                <c:pt idx="85">
                  <c:v>-529.93251389027228</c:v>
                </c:pt>
                <c:pt idx="86">
                  <c:v>-436.89941055081442</c:v>
                </c:pt>
                <c:pt idx="87">
                  <c:v>-328.77894447800048</c:v>
                </c:pt>
                <c:pt idx="88">
                  <c:v>-231.68268867701562</c:v>
                </c:pt>
                <c:pt idx="89">
                  <c:v>-155.10465860331905</c:v>
                </c:pt>
                <c:pt idx="90">
                  <c:v>-96.911540675878314</c:v>
                </c:pt>
                <c:pt idx="91">
                  <c:v>-51.267827376287087</c:v>
                </c:pt>
                <c:pt idx="92">
                  <c:v>-12.366625891992413</c:v>
                </c:pt>
                <c:pt idx="93">
                  <c:v>24.911585957078138</c:v>
                </c:pt>
                <c:pt idx="94">
                  <c:v>65.461947229670045</c:v>
                </c:pt>
                <c:pt idx="95">
                  <c:v>114.60971711606874</c:v>
                </c:pt>
                <c:pt idx="96">
                  <c:v>178.34586814762383</c:v>
                </c:pt>
                <c:pt idx="97">
                  <c:v>261.90785579539647</c:v>
                </c:pt>
                <c:pt idx="98">
                  <c:v>364.56235792509625</c:v>
                </c:pt>
                <c:pt idx="99">
                  <c:v>471.23889803846782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-1.9244586927489025E-14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D3-4B3D-937C-124DA7DCA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17839"/>
        <c:axId val="779574031"/>
      </c:scatterChart>
      <c:valAx>
        <c:axId val="58371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574031"/>
        <c:crosses val="autoZero"/>
        <c:crossBetween val="midCat"/>
      </c:valAx>
      <c:valAx>
        <c:axId val="77957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371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加速度a1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Sheet1!$S$2:$S$282</c:f>
              <c:numCache>
                <c:formatCode>General</c:formatCode>
                <c:ptCount val="281"/>
                <c:pt idx="0">
                  <c:v>1705.3646845174439</c:v>
                </c:pt>
                <c:pt idx="1">
                  <c:v>1737.0741801446497</c:v>
                </c:pt>
                <c:pt idx="2">
                  <c:v>1554.1797116644939</c:v>
                </c:pt>
                <c:pt idx="3">
                  <c:v>1159.7922516361691</c:v>
                </c:pt>
                <c:pt idx="4">
                  <c:v>625.49426469272271</c:v>
                </c:pt>
                <c:pt idx="5">
                  <c:v>153.95531632528071</c:v>
                </c:pt>
                <c:pt idx="6">
                  <c:v>-18.193308097236923</c:v>
                </c:pt>
                <c:pt idx="7">
                  <c:v>69.186359701393485</c:v>
                </c:pt>
                <c:pt idx="8">
                  <c:v>109.8430861084712</c:v>
                </c:pt>
                <c:pt idx="9">
                  <c:v>-88.220588652107836</c:v>
                </c:pt>
                <c:pt idx="10">
                  <c:v>-486.70371400853082</c:v>
                </c:pt>
                <c:pt idx="11">
                  <c:v>-953.71414710636782</c:v>
                </c:pt>
                <c:pt idx="12">
                  <c:v>-1368.795754719762</c:v>
                </c:pt>
                <c:pt idx="13">
                  <c:v>-1650.3227260424255</c:v>
                </c:pt>
                <c:pt idx="14">
                  <c:v>-1749.6319006645763</c:v>
                </c:pt>
                <c:pt idx="15">
                  <c:v>-1639.5674483359646</c:v>
                </c:pt>
                <c:pt idx="16">
                  <c:v>-1312.5634594534467</c:v>
                </c:pt>
                <c:pt idx="17">
                  <c:v>-809.5631831714702</c:v>
                </c:pt>
                <c:pt idx="18">
                  <c:v>-286.99660089714553</c:v>
                </c:pt>
                <c:pt idx="19">
                  <c:v>-8.6167662520890035E-14</c:v>
                </c:pt>
                <c:pt idx="20">
                  <c:v>-28.925334498803522</c:v>
                </c:pt>
                <c:pt idx="21">
                  <c:v>-118.81850753862818</c:v>
                </c:pt>
                <c:pt idx="22">
                  <c:v>-5.4105191577127698</c:v>
                </c:pt>
                <c:pt idx="23">
                  <c:v>339.39230996925789</c:v>
                </c:pt>
                <c:pt idx="24">
                  <c:v>798.62800017330255</c:v>
                </c:pt>
                <c:pt idx="25">
                  <c:v>1242.0363571012135</c:v>
                </c:pt>
                <c:pt idx="26">
                  <c:v>1574.8657724469203</c:v>
                </c:pt>
                <c:pt idx="27">
                  <c:v>1738.7960259269316</c:v>
                </c:pt>
                <c:pt idx="28">
                  <c:v>1700.5130990685461</c:v>
                </c:pt>
                <c:pt idx="29">
                  <c:v>1444.7842780678352</c:v>
                </c:pt>
                <c:pt idx="30">
                  <c:v>990.24220580894894</c:v>
                </c:pt>
                <c:pt idx="31">
                  <c:v>447.6961889165824</c:v>
                </c:pt>
                <c:pt idx="32">
                  <c:v>56.912182337624643</c:v>
                </c:pt>
                <c:pt idx="33">
                  <c:v>-4.733696921452065</c:v>
                </c:pt>
                <c:pt idx="34">
                  <c:v>102.78914707791682</c:v>
                </c:pt>
                <c:pt idx="35">
                  <c:v>72.164683281447651</c:v>
                </c:pt>
                <c:pt idx="36">
                  <c:v>-204.79431983459517</c:v>
                </c:pt>
                <c:pt idx="37">
                  <c:v>-641.44479271920545</c:v>
                </c:pt>
                <c:pt idx="38">
                  <c:v>-1102.6810346382772</c:v>
                </c:pt>
                <c:pt idx="39">
                  <c:v>-1480.4406601634028</c:v>
                </c:pt>
                <c:pt idx="40">
                  <c:v>-1705.3646845174453</c:v>
                </c:pt>
                <c:pt idx="41">
                  <c:v>-1737.0741801446497</c:v>
                </c:pt>
                <c:pt idx="42">
                  <c:v>-1554.1797116644934</c:v>
                </c:pt>
                <c:pt idx="43">
                  <c:v>-1159.7922516361698</c:v>
                </c:pt>
                <c:pt idx="44">
                  <c:v>-625.49426469272453</c:v>
                </c:pt>
                <c:pt idx="45">
                  <c:v>-153.95531632528025</c:v>
                </c:pt>
                <c:pt idx="46">
                  <c:v>18.193308097236979</c:v>
                </c:pt>
                <c:pt idx="47">
                  <c:v>-69.186359701394395</c:v>
                </c:pt>
                <c:pt idx="48">
                  <c:v>-109.8430861084712</c:v>
                </c:pt>
                <c:pt idx="49">
                  <c:v>88.220588652105107</c:v>
                </c:pt>
                <c:pt idx="50">
                  <c:v>486.70371400853082</c:v>
                </c:pt>
                <c:pt idx="51">
                  <c:v>953.714147106366</c:v>
                </c:pt>
                <c:pt idx="52">
                  <c:v>1368.7957547197634</c:v>
                </c:pt>
                <c:pt idx="53">
                  <c:v>1650.3227260424255</c:v>
                </c:pt>
                <c:pt idx="54">
                  <c:v>1749.6319006645758</c:v>
                </c:pt>
                <c:pt idx="55">
                  <c:v>1639.5674483359644</c:v>
                </c:pt>
                <c:pt idx="56">
                  <c:v>1312.5634594534492</c:v>
                </c:pt>
                <c:pt idx="57">
                  <c:v>809.56318317146906</c:v>
                </c:pt>
                <c:pt idx="58">
                  <c:v>286.9966008971461</c:v>
                </c:pt>
                <c:pt idx="59">
                  <c:v>2.5850298756267091E-13</c:v>
                </c:pt>
                <c:pt idx="60">
                  <c:v>28.925334498804204</c:v>
                </c:pt>
                <c:pt idx="61">
                  <c:v>118.81850753862886</c:v>
                </c:pt>
                <c:pt idx="62">
                  <c:v>5.4105191577118603</c:v>
                </c:pt>
                <c:pt idx="63">
                  <c:v>-339.39230996925426</c:v>
                </c:pt>
                <c:pt idx="64">
                  <c:v>-798.62800017330301</c:v>
                </c:pt>
                <c:pt idx="65">
                  <c:v>-1242.0363571012144</c:v>
                </c:pt>
                <c:pt idx="66">
                  <c:v>-1574.8657724469199</c:v>
                </c:pt>
                <c:pt idx="67">
                  <c:v>-1738.7960259269316</c:v>
                </c:pt>
                <c:pt idx="68">
                  <c:v>-1700.513099068547</c:v>
                </c:pt>
                <c:pt idx="69">
                  <c:v>-1444.7842780678352</c:v>
                </c:pt>
                <c:pt idx="70">
                  <c:v>-990.24220580894621</c:v>
                </c:pt>
                <c:pt idx="71">
                  <c:v>-447.69618891658331</c:v>
                </c:pt>
                <c:pt idx="72">
                  <c:v>-56.912182337624074</c:v>
                </c:pt>
                <c:pt idx="73">
                  <c:v>4.7336969214527471</c:v>
                </c:pt>
                <c:pt idx="74">
                  <c:v>-102.78914707791682</c:v>
                </c:pt>
                <c:pt idx="75">
                  <c:v>-72.164683281446287</c:v>
                </c:pt>
                <c:pt idx="76">
                  <c:v>204.79431983459472</c:v>
                </c:pt>
                <c:pt idx="77">
                  <c:v>641.44479271920545</c:v>
                </c:pt>
                <c:pt idx="78">
                  <c:v>1102.6810346382808</c:v>
                </c:pt>
                <c:pt idx="79">
                  <c:v>1480.4406601634028</c:v>
                </c:pt>
                <c:pt idx="80">
                  <c:v>1705.3646845174435</c:v>
                </c:pt>
                <c:pt idx="81">
                  <c:v>1737.0741801446488</c:v>
                </c:pt>
                <c:pt idx="82">
                  <c:v>1554.1797116644943</c:v>
                </c:pt>
                <c:pt idx="83">
                  <c:v>1159.7922516361673</c:v>
                </c:pt>
                <c:pt idx="84">
                  <c:v>625.49426469272566</c:v>
                </c:pt>
                <c:pt idx="85">
                  <c:v>153.95531632528093</c:v>
                </c:pt>
                <c:pt idx="86">
                  <c:v>-18.193308097237036</c:v>
                </c:pt>
                <c:pt idx="87">
                  <c:v>69.186359701393712</c:v>
                </c:pt>
                <c:pt idx="88">
                  <c:v>109.84308610847165</c:v>
                </c:pt>
                <c:pt idx="89">
                  <c:v>-88.220588652105562</c:v>
                </c:pt>
                <c:pt idx="90">
                  <c:v>-486.70371400852991</c:v>
                </c:pt>
                <c:pt idx="91">
                  <c:v>-953.71414710636873</c:v>
                </c:pt>
                <c:pt idx="92">
                  <c:v>-1368.7957547197652</c:v>
                </c:pt>
                <c:pt idx="93">
                  <c:v>-1650.3227260424255</c:v>
                </c:pt>
                <c:pt idx="94">
                  <c:v>-1749.6319006645758</c:v>
                </c:pt>
                <c:pt idx="95">
                  <c:v>-1639.5674483359626</c:v>
                </c:pt>
                <c:pt idx="96">
                  <c:v>-1312.5634594534465</c:v>
                </c:pt>
                <c:pt idx="97">
                  <c:v>-809.56318317146565</c:v>
                </c:pt>
                <c:pt idx="98">
                  <c:v>-286.99660089714678</c:v>
                </c:pt>
                <c:pt idx="99">
                  <c:v>-1.263741547260674E-12</c:v>
                </c:pt>
                <c:pt idx="101" formatCode="0.0000_ ">
                  <c:v>1480.4406601634032</c:v>
                </c:pt>
                <c:pt idx="102" formatCode="0.0000_ ">
                  <c:v>2.8722554173629911E-14</c:v>
                </c:pt>
                <c:pt idx="103" formatCode="0.0000_ ">
                  <c:v>-1480.4406601634032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D8-4056-9AE3-173D4D310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99103"/>
        <c:axId val="751189967"/>
      </c:scatterChart>
      <c:valAx>
        <c:axId val="100359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1189967"/>
        <c:crosses val="autoZero"/>
        <c:crossBetween val="midCat"/>
      </c:valAx>
      <c:valAx>
        <c:axId val="75118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59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Sheet1!$AB$1</c:f>
              <c:strCache>
                <c:ptCount val="1"/>
                <c:pt idx="0">
                  <c:v>位移S2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Sheet1!$Y$2:$Y$282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Sheet1!$AB$2:$AB$282</c:f>
              <c:numCache>
                <c:formatCode>General</c:formatCode>
                <c:ptCount val="281"/>
                <c:pt idx="0">
                  <c:v>147.93495062452354</c:v>
                </c:pt>
                <c:pt idx="1">
                  <c:v>141.93991274394267</c:v>
                </c:pt>
                <c:pt idx="2">
                  <c:v>132.60117944157821</c:v>
                </c:pt>
                <c:pt idx="3">
                  <c:v>120.84268659115565</c:v>
                </c:pt>
                <c:pt idx="4">
                  <c:v>107.82530152151378</c:v>
                </c:pt>
                <c:pt idx="5">
                  <c:v>94.776765398117462</c:v>
                </c:pt>
                <c:pt idx="6">
                  <c:v>82.7683918074638</c:v>
                </c:pt>
                <c:pt idx="7">
                  <c:v>72.519194938688813</c:v>
                </c:pt>
                <c:pt idx="8">
                  <c:v>64.332309591396722</c:v>
                </c:pt>
                <c:pt idx="9">
                  <c:v>58.186095610021162</c:v>
                </c:pt>
                <c:pt idx="10">
                  <c:v>53.895128509095869</c:v>
                </c:pt>
                <c:pt idx="11">
                  <c:v>51.246320147991838</c:v>
                </c:pt>
                <c:pt idx="12">
                  <c:v>50.077155814386479</c:v>
                </c:pt>
                <c:pt idx="13">
                  <c:v>50.309216896231298</c:v>
                </c:pt>
                <c:pt idx="14">
                  <c:v>51.958371672798769</c:v>
                </c:pt>
                <c:pt idx="15">
                  <c:v>55.13299432912865</c:v>
                </c:pt>
                <c:pt idx="16">
                  <c:v>60.017904744293958</c:v>
                </c:pt>
                <c:pt idx="17">
                  <c:v>66.828506570934223</c:v>
                </c:pt>
                <c:pt idx="18">
                  <c:v>75.713324697363362</c:v>
                </c:pt>
                <c:pt idx="19">
                  <c:v>86.602540378443848</c:v>
                </c:pt>
                <c:pt idx="20">
                  <c:v>99.057861082953906</c:v>
                </c:pt>
                <c:pt idx="21">
                  <c:v>112.2275565448889</c:v>
                </c:pt>
                <c:pt idx="22">
                  <c:v>124.96270957731234</c:v>
                </c:pt>
                <c:pt idx="23">
                  <c:v>136.03469376662343</c:v>
                </c:pt>
                <c:pt idx="24">
                  <c:v>144.34632492392743</c:v>
                </c:pt>
                <c:pt idx="25">
                  <c:v>149.07805095574506</c:v>
                </c:pt>
                <c:pt idx="26">
                  <c:v>149.76888918769927</c:v>
                </c:pt>
                <c:pt idx="27">
                  <c:v>146.35197177750717</c:v>
                </c:pt>
                <c:pt idx="28">
                  <c:v>139.1591449445051</c:v>
                </c:pt>
                <c:pt idx="29">
                  <c:v>128.89677372867592</c:v>
                </c:pt>
                <c:pt idx="30">
                  <c:v>116.5821660629916</c:v>
                </c:pt>
                <c:pt idx="31">
                  <c:v>103.42089437618358</c:v>
                </c:pt>
                <c:pt idx="32">
                  <c:v>90.614301380248293</c:v>
                </c:pt>
                <c:pt idx="33">
                  <c:v>79.133318894094359</c:v>
                </c:pt>
                <c:pt idx="34">
                  <c:v>69.556958285004796</c:v>
                </c:pt>
                <c:pt idx="35">
                  <c:v>62.064161361908333</c:v>
                </c:pt>
                <c:pt idx="36">
                  <c:v>56.560582881575137</c:v>
                </c:pt>
                <c:pt idx="37">
                  <c:v>52.839260325105876</c:v>
                </c:pt>
                <c:pt idx="38">
                  <c:v>50.697958584755881</c:v>
                </c:pt>
                <c:pt idx="39">
                  <c:v>50</c:v>
                </c:pt>
                <c:pt idx="40">
                  <c:v>50.697958584755888</c:v>
                </c:pt>
                <c:pt idx="41">
                  <c:v>52.839260325105883</c:v>
                </c:pt>
                <c:pt idx="42">
                  <c:v>56.560582881575122</c:v>
                </c:pt>
                <c:pt idx="43">
                  <c:v>62.064161361908319</c:v>
                </c:pt>
                <c:pt idx="44">
                  <c:v>69.556958285004782</c:v>
                </c:pt>
                <c:pt idx="45">
                  <c:v>79.133318894094401</c:v>
                </c:pt>
                <c:pt idx="46">
                  <c:v>90.614301380248307</c:v>
                </c:pt>
                <c:pt idx="47">
                  <c:v>103.42089437618363</c:v>
                </c:pt>
                <c:pt idx="48">
                  <c:v>116.58216606299166</c:v>
                </c:pt>
                <c:pt idx="49">
                  <c:v>128.89677372867584</c:v>
                </c:pt>
                <c:pt idx="50">
                  <c:v>139.1591449445051</c:v>
                </c:pt>
                <c:pt idx="51">
                  <c:v>146.35197177750717</c:v>
                </c:pt>
                <c:pt idx="52">
                  <c:v>149.7688891876993</c:v>
                </c:pt>
                <c:pt idx="53">
                  <c:v>149.07805095574506</c:v>
                </c:pt>
                <c:pt idx="54">
                  <c:v>144.34632492392745</c:v>
                </c:pt>
                <c:pt idx="55">
                  <c:v>136.03469376662335</c:v>
                </c:pt>
                <c:pt idx="56">
                  <c:v>124.96270957731238</c:v>
                </c:pt>
                <c:pt idx="57">
                  <c:v>112.22755654488888</c:v>
                </c:pt>
                <c:pt idx="58">
                  <c:v>99.057861082953892</c:v>
                </c:pt>
                <c:pt idx="59">
                  <c:v>86.602540378443891</c:v>
                </c:pt>
                <c:pt idx="60">
                  <c:v>75.713324697363305</c:v>
                </c:pt>
                <c:pt idx="61">
                  <c:v>66.828506570934209</c:v>
                </c:pt>
                <c:pt idx="62">
                  <c:v>60.017904744293908</c:v>
                </c:pt>
                <c:pt idx="63">
                  <c:v>55.132994329128657</c:v>
                </c:pt>
                <c:pt idx="64">
                  <c:v>51.958371672798791</c:v>
                </c:pt>
                <c:pt idx="65">
                  <c:v>50.309216896231291</c:v>
                </c:pt>
                <c:pt idx="66">
                  <c:v>50.077155814386479</c:v>
                </c:pt>
                <c:pt idx="67">
                  <c:v>51.24632014799186</c:v>
                </c:pt>
                <c:pt idx="68">
                  <c:v>53.895128509095855</c:v>
                </c:pt>
                <c:pt idx="69">
                  <c:v>58.186095610021162</c:v>
                </c:pt>
                <c:pt idx="70">
                  <c:v>64.332309591396765</c:v>
                </c:pt>
                <c:pt idx="71">
                  <c:v>72.519194938688784</c:v>
                </c:pt>
                <c:pt idx="72">
                  <c:v>82.768391807463843</c:v>
                </c:pt>
                <c:pt idx="73">
                  <c:v>94.776765398117391</c:v>
                </c:pt>
                <c:pt idx="74">
                  <c:v>107.82530152151378</c:v>
                </c:pt>
                <c:pt idx="75">
                  <c:v>120.84268659115571</c:v>
                </c:pt>
                <c:pt idx="76">
                  <c:v>132.60117944157815</c:v>
                </c:pt>
                <c:pt idx="77">
                  <c:v>141.93991274394267</c:v>
                </c:pt>
                <c:pt idx="78">
                  <c:v>147.93495062452357</c:v>
                </c:pt>
                <c:pt idx="79">
                  <c:v>150</c:v>
                </c:pt>
                <c:pt idx="80">
                  <c:v>147.93495062452359</c:v>
                </c:pt>
                <c:pt idx="81">
                  <c:v>141.93991274394261</c:v>
                </c:pt>
                <c:pt idx="82">
                  <c:v>132.60117944157821</c:v>
                </c:pt>
                <c:pt idx="83">
                  <c:v>120.84268659115558</c:v>
                </c:pt>
                <c:pt idx="84">
                  <c:v>107.82530152151385</c:v>
                </c:pt>
                <c:pt idx="85">
                  <c:v>94.776765398117462</c:v>
                </c:pt>
                <c:pt idx="86">
                  <c:v>82.768391807463729</c:v>
                </c:pt>
                <c:pt idx="87">
                  <c:v>72.519194938688841</c:v>
                </c:pt>
                <c:pt idx="88">
                  <c:v>64.332309591396694</c:v>
                </c:pt>
                <c:pt idx="89">
                  <c:v>58.186095610021198</c:v>
                </c:pt>
                <c:pt idx="90">
                  <c:v>53.895128509095862</c:v>
                </c:pt>
                <c:pt idx="91">
                  <c:v>51.246320147991824</c:v>
                </c:pt>
                <c:pt idx="92">
                  <c:v>50.077155814386487</c:v>
                </c:pt>
                <c:pt idx="93">
                  <c:v>50.309216896231291</c:v>
                </c:pt>
                <c:pt idx="94">
                  <c:v>51.958371672798755</c:v>
                </c:pt>
                <c:pt idx="95">
                  <c:v>55.132994329128692</c:v>
                </c:pt>
                <c:pt idx="96">
                  <c:v>60.017904744293958</c:v>
                </c:pt>
                <c:pt idx="97">
                  <c:v>66.82850657093428</c:v>
                </c:pt>
                <c:pt idx="98">
                  <c:v>75.713324697363333</c:v>
                </c:pt>
                <c:pt idx="99">
                  <c:v>86.602540378443734</c:v>
                </c:pt>
                <c:pt idx="101">
                  <c:v>150</c:v>
                </c:pt>
                <c:pt idx="102">
                  <c:v>86.602540378443862</c:v>
                </c:pt>
                <c:pt idx="10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1A-4A42-9DA7-96E3E0231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98623"/>
        <c:axId val="779568079"/>
      </c:scatterChart>
      <c:valAx>
        <c:axId val="100359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568079"/>
        <c:crosses val="autoZero"/>
        <c:crossBetween val="midCat"/>
      </c:valAx>
      <c:valAx>
        <c:axId val="77956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59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Sheet1!$AC$1</c:f>
              <c:strCache>
                <c:ptCount val="1"/>
                <c:pt idx="0">
                  <c:v>速度V2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Sheet1!$Y$2:$Y$282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Sheet1!$AC$2:$AC$282</c:f>
              <c:numCache>
                <c:formatCode>General</c:formatCode>
                <c:ptCount val="281"/>
                <c:pt idx="0">
                  <c:v>-163.86113870591674</c:v>
                </c:pt>
                <c:pt idx="1">
                  <c:v>-311.80272649502837</c:v>
                </c:pt>
                <c:pt idx="2">
                  <c:v>-429.07141147907578</c:v>
                </c:pt>
                <c:pt idx="3">
                  <c:v>-503.75477808279197</c:v>
                </c:pt>
                <c:pt idx="4">
                  <c:v>-529.2940003518911</c:v>
                </c:pt>
                <c:pt idx="5">
                  <c:v>-507.30386562531004</c:v>
                </c:pt>
                <c:pt idx="6">
                  <c:v>-448.52747049361096</c:v>
                </c:pt>
                <c:pt idx="7">
                  <c:v>-369.45846289392853</c:v>
                </c:pt>
                <c:pt idx="8">
                  <c:v>-285.75427707462245</c:v>
                </c:pt>
                <c:pt idx="9">
                  <c:v>-207.2723272346739</c:v>
                </c:pt>
                <c:pt idx="10">
                  <c:v>-137.47582082413771</c:v>
                </c:pt>
                <c:pt idx="11">
                  <c:v>-75.532348931625663</c:v>
                </c:pt>
                <c:pt idx="12">
                  <c:v>-18.529279083689328</c:v>
                </c:pt>
                <c:pt idx="13">
                  <c:v>37.20092199137887</c:v>
                </c:pt>
                <c:pt idx="14">
                  <c:v>95.463121269898707</c:v>
                </c:pt>
                <c:pt idx="15">
                  <c:v>159.76693541072009</c:v>
                </c:pt>
                <c:pt idx="16">
                  <c:v>232.52585785535439</c:v>
                </c:pt>
                <c:pt idx="17">
                  <c:v>313.41857808337591</c:v>
                </c:pt>
                <c:pt idx="18">
                  <c:v>397.01336547241152</c:v>
                </c:pt>
                <c:pt idx="19">
                  <c:v>471.2388980384689</c:v>
                </c:pt>
                <c:pt idx="20">
                  <c:v>519.42369407549836</c:v>
                </c:pt>
                <c:pt idx="21">
                  <c:v>526.33528712384987</c:v>
                </c:pt>
                <c:pt idx="22">
                  <c:v>484.13988072711868</c:v>
                </c:pt>
                <c:pt idx="23">
                  <c:v>394.20761373641659</c:v>
                </c:pt>
                <c:pt idx="24">
                  <c:v>265.20751666070942</c:v>
                </c:pt>
                <c:pt idx="25">
                  <c:v>110.23508785021295</c:v>
                </c:pt>
                <c:pt idx="26">
                  <c:v>-55.416676540079635</c:v>
                </c:pt>
                <c:pt idx="27">
                  <c:v>-215.70930687719462</c:v>
                </c:pt>
                <c:pt idx="28">
                  <c:v>-354.96747490271326</c:v>
                </c:pt>
                <c:pt idx="29">
                  <c:v>-459.16011348908091</c:v>
                </c:pt>
                <c:pt idx="30">
                  <c:v>-517.84014587250056</c:v>
                </c:pt>
                <c:pt idx="31">
                  <c:v>-526.89118652853824</c:v>
                </c:pt>
                <c:pt idx="32">
                  <c:v>-491.04498107408466</c:v>
                </c:pt>
                <c:pt idx="33">
                  <c:v>-423.57046482968315</c:v>
                </c:pt>
                <c:pt idx="34">
                  <c:v>-341.44194528993819</c:v>
                </c:pt>
                <c:pt idx="35">
                  <c:v>-258.72577576449709</c:v>
                </c:pt>
                <c:pt idx="36">
                  <c:v>-183.01895377762463</c:v>
                </c:pt>
                <c:pt idx="37">
                  <c:v>-116.07323913936719</c:v>
                </c:pt>
                <c:pt idx="38">
                  <c:v>-56.155933325375791</c:v>
                </c:pt>
                <c:pt idx="39">
                  <c:v>-8.6600641173700642E-14</c:v>
                </c:pt>
                <c:pt idx="40">
                  <c:v>56.155933325376047</c:v>
                </c:pt>
                <c:pt idx="41">
                  <c:v>116.07323913936749</c:v>
                </c:pt>
                <c:pt idx="42">
                  <c:v>183.0189537776244</c:v>
                </c:pt>
                <c:pt idx="43">
                  <c:v>258.72577576449686</c:v>
                </c:pt>
                <c:pt idx="44">
                  <c:v>341.44194528993796</c:v>
                </c:pt>
                <c:pt idx="45">
                  <c:v>423.57046482968349</c:v>
                </c:pt>
                <c:pt idx="46">
                  <c:v>491.04498107408472</c:v>
                </c:pt>
                <c:pt idx="47">
                  <c:v>526.89118652853836</c:v>
                </c:pt>
                <c:pt idx="48">
                  <c:v>517.84014587250044</c:v>
                </c:pt>
                <c:pt idx="49">
                  <c:v>459.16011348908148</c:v>
                </c:pt>
                <c:pt idx="50">
                  <c:v>354.96747490271315</c:v>
                </c:pt>
                <c:pt idx="51">
                  <c:v>215.70930687719456</c:v>
                </c:pt>
                <c:pt idx="52">
                  <c:v>55.416676540078903</c:v>
                </c:pt>
                <c:pt idx="53">
                  <c:v>-110.23508785021306</c:v>
                </c:pt>
                <c:pt idx="54">
                  <c:v>-265.20751666070896</c:v>
                </c:pt>
                <c:pt idx="55">
                  <c:v>-394.20761373641744</c:v>
                </c:pt>
                <c:pt idx="56">
                  <c:v>-484.1398807271184</c:v>
                </c:pt>
                <c:pt idx="57">
                  <c:v>-526.33528712384987</c:v>
                </c:pt>
                <c:pt idx="58">
                  <c:v>-519.42369407549836</c:v>
                </c:pt>
                <c:pt idx="59">
                  <c:v>-471.23889803846913</c:v>
                </c:pt>
                <c:pt idx="60">
                  <c:v>-397.01336547241118</c:v>
                </c:pt>
                <c:pt idx="61">
                  <c:v>-313.41857808337579</c:v>
                </c:pt>
                <c:pt idx="62">
                  <c:v>-232.52585785535371</c:v>
                </c:pt>
                <c:pt idx="63">
                  <c:v>-159.76693541072024</c:v>
                </c:pt>
                <c:pt idx="64">
                  <c:v>-95.463121269898991</c:v>
                </c:pt>
                <c:pt idx="65">
                  <c:v>-37.200921991378735</c:v>
                </c:pt>
                <c:pt idx="66">
                  <c:v>18.529279083689261</c:v>
                </c:pt>
                <c:pt idx="67">
                  <c:v>75.532348931626018</c:v>
                </c:pt>
                <c:pt idx="68">
                  <c:v>137.47582082413737</c:v>
                </c:pt>
                <c:pt idx="69">
                  <c:v>207.27232723467395</c:v>
                </c:pt>
                <c:pt idx="70">
                  <c:v>285.75427707462296</c:v>
                </c:pt>
                <c:pt idx="71">
                  <c:v>369.4584628939283</c:v>
                </c:pt>
                <c:pt idx="72">
                  <c:v>448.52747049361119</c:v>
                </c:pt>
                <c:pt idx="73">
                  <c:v>507.30386562530981</c:v>
                </c:pt>
                <c:pt idx="74">
                  <c:v>529.29400035189099</c:v>
                </c:pt>
                <c:pt idx="75">
                  <c:v>503.75477808279169</c:v>
                </c:pt>
                <c:pt idx="76">
                  <c:v>429.07141147907623</c:v>
                </c:pt>
                <c:pt idx="77">
                  <c:v>311.80272649502831</c:v>
                </c:pt>
                <c:pt idx="78">
                  <c:v>163.86113870591578</c:v>
                </c:pt>
                <c:pt idx="79">
                  <c:v>5.196038470422038E-13</c:v>
                </c:pt>
                <c:pt idx="80">
                  <c:v>-163.86113870591478</c:v>
                </c:pt>
                <c:pt idx="81">
                  <c:v>-311.80272649502945</c:v>
                </c:pt>
                <c:pt idx="82">
                  <c:v>-429.07141147907555</c:v>
                </c:pt>
                <c:pt idx="83">
                  <c:v>-503.75477808279214</c:v>
                </c:pt>
                <c:pt idx="84">
                  <c:v>-529.29400035189099</c:v>
                </c:pt>
                <c:pt idx="85">
                  <c:v>-507.3038656253101</c:v>
                </c:pt>
                <c:pt idx="86">
                  <c:v>-448.52747049361056</c:v>
                </c:pt>
                <c:pt idx="87">
                  <c:v>-369.45846289392881</c:v>
                </c:pt>
                <c:pt idx="88">
                  <c:v>-285.75427707462217</c:v>
                </c:pt>
                <c:pt idx="89">
                  <c:v>-207.27232723467444</c:v>
                </c:pt>
                <c:pt idx="90">
                  <c:v>-137.47582082413777</c:v>
                </c:pt>
                <c:pt idx="91">
                  <c:v>-75.532348931625492</c:v>
                </c:pt>
                <c:pt idx="92">
                  <c:v>-18.529279083688767</c:v>
                </c:pt>
                <c:pt idx="93">
                  <c:v>37.200921991378813</c:v>
                </c:pt>
                <c:pt idx="94">
                  <c:v>95.463121269898181</c:v>
                </c:pt>
                <c:pt idx="95">
                  <c:v>159.76693541072086</c:v>
                </c:pt>
                <c:pt idx="96">
                  <c:v>232.52585785535445</c:v>
                </c:pt>
                <c:pt idx="97">
                  <c:v>313.41857808337659</c:v>
                </c:pt>
                <c:pt idx="98">
                  <c:v>397.01336547241129</c:v>
                </c:pt>
                <c:pt idx="99">
                  <c:v>471.23889803846822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-2.8866880391233547E-14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E-4563-B092-0F0BEF05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86623"/>
        <c:axId val="779573039"/>
      </c:scatterChart>
      <c:valAx>
        <c:axId val="100358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573039"/>
        <c:crosses val="autoZero"/>
        <c:crossBetween val="midCat"/>
      </c:valAx>
      <c:valAx>
        <c:axId val="77957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58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Sheet1!$AD$1</c:f>
              <c:strCache>
                <c:ptCount val="1"/>
                <c:pt idx="0">
                  <c:v>加速度a2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Sheet1!$Y$2:$Y$282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Sheet1!$AD$2:$AD$282</c:f>
              <c:numCache>
                <c:formatCode>General</c:formatCode>
                <c:ptCount val="281"/>
                <c:pt idx="0">
                  <c:v>2269.5280330625292</c:v>
                </c:pt>
                <c:pt idx="1">
                  <c:v>2142.2061037421918</c:v>
                </c:pt>
                <c:pt idx="2">
                  <c:v>1838.2573333656549</c:v>
                </c:pt>
                <c:pt idx="3">
                  <c:v>1386.1603027349177</c:v>
                </c:pt>
                <c:pt idx="4">
                  <c:v>849.11763103583121</c:v>
                </c:pt>
                <c:pt idx="5">
                  <c:v>315.68197844705827</c:v>
                </c:pt>
                <c:pt idx="6">
                  <c:v>-142.25424172087665</c:v>
                </c:pt>
                <c:pt idx="7">
                  <c:v>-518.31984125349936</c:v>
                </c:pt>
                <c:pt idx="8">
                  <c:v>-863.29387575249075</c:v>
                </c:pt>
                <c:pt idx="9">
                  <c:v>-1222.0181220428892</c:v>
                </c:pt>
                <c:pt idx="10">
                  <c:v>-1590.8310896010394</c:v>
                </c:pt>
                <c:pt idx="11">
                  <c:v>-1925.4035005143542</c:v>
                </c:pt>
                <c:pt idx="12">
                  <c:v>-2168.7202278956056</c:v>
                </c:pt>
                <c:pt idx="13">
                  <c:v>-2272.0858801376248</c:v>
                </c:pt>
                <c:pt idx="14">
                  <c:v>-2204.7771744563797</c:v>
                </c:pt>
                <c:pt idx="15">
                  <c:v>-1958.1180946736993</c:v>
                </c:pt>
                <c:pt idx="16">
                  <c:v>-1550.1493629763577</c:v>
                </c:pt>
                <c:pt idx="17">
                  <c:v>-1032.3116736209786</c:v>
                </c:pt>
                <c:pt idx="18">
                  <c:v>-487.65619225429521</c:v>
                </c:pt>
                <c:pt idx="19">
                  <c:v>-3.4496325061298954E-13</c:v>
                </c:pt>
                <c:pt idx="20">
                  <c:v>399.48336250000875</c:v>
                </c:pt>
                <c:pt idx="21">
                  <c:v>748.16042147222265</c:v>
                </c:pt>
                <c:pt idx="22">
                  <c:v>1100.0608283476295</c:v>
                </c:pt>
                <c:pt idx="23">
                  <c:v>1468.9785608850025</c:v>
                </c:pt>
                <c:pt idx="24">
                  <c:v>1821.2284555030833</c:v>
                </c:pt>
                <c:pt idx="25">
                  <c:v>2101.0755745138395</c:v>
                </c:pt>
                <c:pt idx="26">
                  <c:v>2255.499734011064</c:v>
                </c:pt>
                <c:pt idx="27">
                  <c:v>2247.2047392672612</c:v>
                </c:pt>
                <c:pt idx="28">
                  <c:v>2059.7747520894609</c:v>
                </c:pt>
                <c:pt idx="29">
                  <c:v>1701.6358139915415</c:v>
                </c:pt>
                <c:pt idx="30">
                  <c:v>1212.4810564857573</c:v>
                </c:pt>
                <c:pt idx="31">
                  <c:v>666.44160824325445</c:v>
                </c:pt>
                <c:pt idx="32">
                  <c:v>152.71277457387222</c:v>
                </c:pt>
                <c:pt idx="33">
                  <c:v>-274.86388008978184</c:v>
                </c:pt>
                <c:pt idx="34">
                  <c:v>-633.78672304198767</c:v>
                </c:pt>
                <c:pt idx="35">
                  <c:v>-980.42072463963564</c:v>
                </c:pt>
                <c:pt idx="36">
                  <c:v>-1345.4494492438444</c:v>
                </c:pt>
                <c:pt idx="37">
                  <c:v>-1708.9714032944271</c:v>
                </c:pt>
                <c:pt idx="38">
                  <c:v>-2019.3570531897199</c:v>
                </c:pt>
                <c:pt idx="39">
                  <c:v>-2220.6609902451046</c:v>
                </c:pt>
                <c:pt idx="40">
                  <c:v>-2269.5280330625287</c:v>
                </c:pt>
                <c:pt idx="41">
                  <c:v>-2142.2061037421918</c:v>
                </c:pt>
                <c:pt idx="42">
                  <c:v>-1838.2573333656553</c:v>
                </c:pt>
                <c:pt idx="43">
                  <c:v>-1386.1603027349183</c:v>
                </c:pt>
                <c:pt idx="44">
                  <c:v>-849.11763103583348</c:v>
                </c:pt>
                <c:pt idx="45">
                  <c:v>-315.68197844705759</c:v>
                </c:pt>
                <c:pt idx="46">
                  <c:v>142.25424172087654</c:v>
                </c:pt>
                <c:pt idx="47">
                  <c:v>518.31984125350152</c:v>
                </c:pt>
                <c:pt idx="48">
                  <c:v>863.29387575249189</c:v>
                </c:pt>
                <c:pt idx="49">
                  <c:v>1222.0181220428874</c:v>
                </c:pt>
                <c:pt idx="50">
                  <c:v>1590.8310896010394</c:v>
                </c:pt>
                <c:pt idx="51">
                  <c:v>1925.4035005143533</c:v>
                </c:pt>
                <c:pt idx="52">
                  <c:v>2168.7202278956065</c:v>
                </c:pt>
                <c:pt idx="53">
                  <c:v>2272.0858801376248</c:v>
                </c:pt>
                <c:pt idx="54">
                  <c:v>2204.7771744563797</c:v>
                </c:pt>
                <c:pt idx="55">
                  <c:v>1958.118094673697</c:v>
                </c:pt>
                <c:pt idx="56">
                  <c:v>1550.1493629763602</c:v>
                </c:pt>
                <c:pt idx="57">
                  <c:v>1032.3116736209774</c:v>
                </c:pt>
                <c:pt idx="58">
                  <c:v>487.65619225429612</c:v>
                </c:pt>
                <c:pt idx="59">
                  <c:v>1.034889751838969E-12</c:v>
                </c:pt>
                <c:pt idx="60">
                  <c:v>-399.48336250000978</c:v>
                </c:pt>
                <c:pt idx="61">
                  <c:v>-748.16042147222311</c:v>
                </c:pt>
                <c:pt idx="62">
                  <c:v>-1100.0608283476315</c:v>
                </c:pt>
                <c:pt idx="63">
                  <c:v>-1468.9785608850011</c:v>
                </c:pt>
                <c:pt idx="64">
                  <c:v>-1821.2284555030833</c:v>
                </c:pt>
                <c:pt idx="65">
                  <c:v>-2101.0755745138408</c:v>
                </c:pt>
                <c:pt idx="66">
                  <c:v>-2255.499734011064</c:v>
                </c:pt>
                <c:pt idx="67">
                  <c:v>-2247.2047392672607</c:v>
                </c:pt>
                <c:pt idx="68">
                  <c:v>-2059.7747520894627</c:v>
                </c:pt>
                <c:pt idx="69">
                  <c:v>-1701.635813991541</c:v>
                </c:pt>
                <c:pt idx="70">
                  <c:v>-1212.4810564857548</c:v>
                </c:pt>
                <c:pt idx="71">
                  <c:v>-666.44160824325502</c:v>
                </c:pt>
                <c:pt idx="72">
                  <c:v>-152.71277457387106</c:v>
                </c:pt>
                <c:pt idx="73">
                  <c:v>274.86388008977826</c:v>
                </c:pt>
                <c:pt idx="74">
                  <c:v>633.78672304198722</c:v>
                </c:pt>
                <c:pt idx="75">
                  <c:v>980.42072463963746</c:v>
                </c:pt>
                <c:pt idx="76">
                  <c:v>1345.4494492438444</c:v>
                </c:pt>
                <c:pt idx="77">
                  <c:v>1708.9714032944262</c:v>
                </c:pt>
                <c:pt idx="78">
                  <c:v>2019.3570531897217</c:v>
                </c:pt>
                <c:pt idx="79">
                  <c:v>2220.6609902451046</c:v>
                </c:pt>
                <c:pt idx="80">
                  <c:v>2269.5280330625301</c:v>
                </c:pt>
                <c:pt idx="81">
                  <c:v>2142.20610374219</c:v>
                </c:pt>
                <c:pt idx="82">
                  <c:v>1838.2573333656555</c:v>
                </c:pt>
                <c:pt idx="83">
                  <c:v>1386.1603027349151</c:v>
                </c:pt>
                <c:pt idx="84">
                  <c:v>849.11763103583405</c:v>
                </c:pt>
                <c:pt idx="85">
                  <c:v>315.68197844705855</c:v>
                </c:pt>
                <c:pt idx="86">
                  <c:v>-142.25424172087889</c:v>
                </c:pt>
                <c:pt idx="87">
                  <c:v>-518.31984125349857</c:v>
                </c:pt>
                <c:pt idx="88">
                  <c:v>-863.29387575249143</c:v>
                </c:pt>
                <c:pt idx="89">
                  <c:v>-1222.0181220428876</c:v>
                </c:pt>
                <c:pt idx="90">
                  <c:v>-1590.8310896010389</c:v>
                </c:pt>
                <c:pt idx="91">
                  <c:v>-1925.4035005143546</c:v>
                </c:pt>
                <c:pt idx="92">
                  <c:v>-2168.7202278956088</c:v>
                </c:pt>
                <c:pt idx="93">
                  <c:v>-2272.0858801376257</c:v>
                </c:pt>
                <c:pt idx="94">
                  <c:v>-2204.7771744563815</c:v>
                </c:pt>
                <c:pt idx="95">
                  <c:v>-1958.1180946736949</c:v>
                </c:pt>
                <c:pt idx="96">
                  <c:v>-1550.1493629763575</c:v>
                </c:pt>
                <c:pt idx="97">
                  <c:v>-1032.311673620974</c:v>
                </c:pt>
                <c:pt idx="98">
                  <c:v>-487.65619225429703</c:v>
                </c:pt>
                <c:pt idx="99">
                  <c:v>-5.059257490848565E-12</c:v>
                </c:pt>
                <c:pt idx="101" formatCode="0.0000_ ">
                  <c:v>2220.660990245105</c:v>
                </c:pt>
                <c:pt idx="102" formatCode="0.0000_ ">
                  <c:v>1.1498775020432983E-13</c:v>
                </c:pt>
                <c:pt idx="103" formatCode="0.0000_ ">
                  <c:v>-2220.660990245105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8-4AD6-AA77-975FB8AE6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662111"/>
        <c:axId val="749074687"/>
      </c:scatterChart>
      <c:valAx>
        <c:axId val="55466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074687"/>
        <c:crosses val="autoZero"/>
        <c:crossBetween val="midCat"/>
      </c:valAx>
      <c:valAx>
        <c:axId val="74907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66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Sheet1!$AM$1</c:f>
              <c:strCache>
                <c:ptCount val="1"/>
                <c:pt idx="0">
                  <c:v>位移S3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Sheet1!$AJ$2:$AJ$282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Sheet1!$AM$2:$AM$282</c:f>
              <c:numCache>
                <c:formatCode>General</c:formatCode>
                <c:ptCount val="281"/>
                <c:pt idx="0">
                  <c:v>198.16366697246076</c:v>
                </c:pt>
                <c:pt idx="1">
                  <c:v>192.8228171352998</c:v>
                </c:pt>
                <c:pt idx="2">
                  <c:v>184.46326697874204</c:v>
                </c:pt>
                <c:pt idx="3">
                  <c:v>173.83208437130119</c:v>
                </c:pt>
                <c:pt idx="4">
                  <c:v>161.84407500101491</c:v>
                </c:pt>
                <c:pt idx="5">
                  <c:v>149.45921600951223</c:v>
                </c:pt>
                <c:pt idx="6">
                  <c:v>137.55280134961882</c:v>
                </c:pt>
                <c:pt idx="7">
                  <c:v>126.81203636554137</c:v>
                </c:pt>
                <c:pt idx="8">
                  <c:v>117.68922918733516</c:v>
                </c:pt>
                <c:pt idx="9">
                  <c:v>110.41845831180513</c:v>
                </c:pt>
                <c:pt idx="10">
                  <c:v>105.07543277520689</c:v>
                </c:pt>
                <c:pt idx="11">
                  <c:v>101.64928959574408</c:v>
                </c:pt>
                <c:pt idx="12">
                  <c:v>100.10282595767418</c:v>
                </c:pt>
                <c:pt idx="13">
                  <c:v>100.41151297292691</c:v>
                </c:pt>
                <c:pt idx="14">
                  <c:v>102.5806296635574</c:v>
                </c:pt>
                <c:pt idx="15">
                  <c:v>106.64188036322739</c:v>
                </c:pt>
                <c:pt idx="16">
                  <c:v>112.62913761218834</c:v>
                </c:pt>
                <c:pt idx="17">
                  <c:v>120.53199540792181</c:v>
                </c:pt>
                <c:pt idx="18">
                  <c:v>130.22995816311692</c:v>
                </c:pt>
                <c:pt idx="19">
                  <c:v>141.42135623730951</c:v>
                </c:pt>
                <c:pt idx="20">
                  <c:v>153.57449454870746</c:v>
                </c:pt>
                <c:pt idx="21">
                  <c:v>165.93104538187646</c:v>
                </c:pt>
                <c:pt idx="22">
                  <c:v>177.57394244520671</c:v>
                </c:pt>
                <c:pt idx="23">
                  <c:v>187.54357980072217</c:v>
                </c:pt>
                <c:pt idx="24">
                  <c:v>194.96858291468607</c:v>
                </c:pt>
                <c:pt idx="25">
                  <c:v>199.18034703244069</c:v>
                </c:pt>
                <c:pt idx="26">
                  <c:v>199.79455933098697</c:v>
                </c:pt>
                <c:pt idx="27">
                  <c:v>196.75494122525942</c:v>
                </c:pt>
                <c:pt idx="28">
                  <c:v>190.33944921061612</c:v>
                </c:pt>
                <c:pt idx="29">
                  <c:v>181.12913643045988</c:v>
                </c:pt>
                <c:pt idx="30">
                  <c:v>169.93908565893003</c:v>
                </c:pt>
                <c:pt idx="31">
                  <c:v>157.71373580303612</c:v>
                </c:pt>
                <c:pt idx="32">
                  <c:v>145.39871092240332</c:v>
                </c:pt>
                <c:pt idx="33">
                  <c:v>133.81576950548913</c:v>
                </c:pt>
                <c:pt idx="34">
                  <c:v>123.57573176450592</c:v>
                </c:pt>
                <c:pt idx="35">
                  <c:v>115.05355914205387</c:v>
                </c:pt>
                <c:pt idx="36">
                  <c:v>108.42267041873896</c:v>
                </c:pt>
                <c:pt idx="37">
                  <c:v>103.72216471646303</c:v>
                </c:pt>
                <c:pt idx="38">
                  <c:v>100.9266749326931</c:v>
                </c:pt>
                <c:pt idx="39">
                  <c:v>100</c:v>
                </c:pt>
                <c:pt idx="40">
                  <c:v>100.92667493269312</c:v>
                </c:pt>
                <c:pt idx="41">
                  <c:v>103.72216471646303</c:v>
                </c:pt>
                <c:pt idx="42">
                  <c:v>108.42267041873893</c:v>
                </c:pt>
                <c:pt idx="43">
                  <c:v>115.05355914205387</c:v>
                </c:pt>
                <c:pt idx="44">
                  <c:v>123.57573176450589</c:v>
                </c:pt>
                <c:pt idx="45">
                  <c:v>133.81576950548919</c:v>
                </c:pt>
                <c:pt idx="46">
                  <c:v>145.39871092240332</c:v>
                </c:pt>
                <c:pt idx="47">
                  <c:v>157.71373580303617</c:v>
                </c:pt>
                <c:pt idx="48">
                  <c:v>169.93908565893011</c:v>
                </c:pt>
                <c:pt idx="49">
                  <c:v>181.12913643045982</c:v>
                </c:pt>
                <c:pt idx="50">
                  <c:v>190.33944921061612</c:v>
                </c:pt>
                <c:pt idx="51">
                  <c:v>196.75494122525942</c:v>
                </c:pt>
                <c:pt idx="52">
                  <c:v>199.794559330987</c:v>
                </c:pt>
                <c:pt idx="53">
                  <c:v>199.18034703244069</c:v>
                </c:pt>
                <c:pt idx="54">
                  <c:v>194.9685829146861</c:v>
                </c:pt>
                <c:pt idx="55">
                  <c:v>187.54357980072211</c:v>
                </c:pt>
                <c:pt idx="56">
                  <c:v>177.57394244520677</c:v>
                </c:pt>
                <c:pt idx="57">
                  <c:v>165.93104538187646</c:v>
                </c:pt>
                <c:pt idx="58">
                  <c:v>153.57449454870746</c:v>
                </c:pt>
                <c:pt idx="59">
                  <c:v>141.42135623730954</c:v>
                </c:pt>
                <c:pt idx="60">
                  <c:v>130.22995816311686</c:v>
                </c:pt>
                <c:pt idx="61">
                  <c:v>120.5319954079218</c:v>
                </c:pt>
                <c:pt idx="62">
                  <c:v>112.62913761218829</c:v>
                </c:pt>
                <c:pt idx="63">
                  <c:v>106.64188036322741</c:v>
                </c:pt>
                <c:pt idx="64">
                  <c:v>102.58062966355743</c:v>
                </c:pt>
                <c:pt idx="65">
                  <c:v>100.41151297292691</c:v>
                </c:pt>
                <c:pt idx="66">
                  <c:v>100.10282595767418</c:v>
                </c:pt>
                <c:pt idx="67">
                  <c:v>101.64928959574411</c:v>
                </c:pt>
                <c:pt idx="68">
                  <c:v>105.07543277520689</c:v>
                </c:pt>
                <c:pt idx="69">
                  <c:v>110.41845831180513</c:v>
                </c:pt>
                <c:pt idx="70">
                  <c:v>117.68922918733521</c:v>
                </c:pt>
                <c:pt idx="71">
                  <c:v>126.81203636554133</c:v>
                </c:pt>
                <c:pt idx="72">
                  <c:v>137.55280134961887</c:v>
                </c:pt>
                <c:pt idx="73">
                  <c:v>149.45921600951215</c:v>
                </c:pt>
                <c:pt idx="74">
                  <c:v>161.84407500101489</c:v>
                </c:pt>
                <c:pt idx="75">
                  <c:v>173.83208437130125</c:v>
                </c:pt>
                <c:pt idx="76">
                  <c:v>184.46326697874198</c:v>
                </c:pt>
                <c:pt idx="77">
                  <c:v>192.82281713529983</c:v>
                </c:pt>
                <c:pt idx="78">
                  <c:v>198.16366697246079</c:v>
                </c:pt>
                <c:pt idx="79">
                  <c:v>200</c:v>
                </c:pt>
                <c:pt idx="80">
                  <c:v>198.16366697246082</c:v>
                </c:pt>
                <c:pt idx="81">
                  <c:v>192.82281713529977</c:v>
                </c:pt>
                <c:pt idx="82">
                  <c:v>184.46326697874204</c:v>
                </c:pt>
                <c:pt idx="83">
                  <c:v>173.83208437130114</c:v>
                </c:pt>
                <c:pt idx="84">
                  <c:v>161.844075001015</c:v>
                </c:pt>
                <c:pt idx="85">
                  <c:v>149.45921600951223</c:v>
                </c:pt>
                <c:pt idx="86">
                  <c:v>137.55280134961876</c:v>
                </c:pt>
                <c:pt idx="87">
                  <c:v>126.8120363655414</c:v>
                </c:pt>
                <c:pt idx="88">
                  <c:v>117.68922918733513</c:v>
                </c:pt>
                <c:pt idx="89">
                  <c:v>110.41845831180518</c:v>
                </c:pt>
                <c:pt idx="90">
                  <c:v>105.07543277520691</c:v>
                </c:pt>
                <c:pt idx="91">
                  <c:v>101.64928959574407</c:v>
                </c:pt>
                <c:pt idx="92">
                  <c:v>100.10282595767417</c:v>
                </c:pt>
                <c:pt idx="93">
                  <c:v>100.41151297292691</c:v>
                </c:pt>
                <c:pt idx="94">
                  <c:v>102.58062966355737</c:v>
                </c:pt>
                <c:pt idx="95">
                  <c:v>106.64188036322747</c:v>
                </c:pt>
                <c:pt idx="96">
                  <c:v>112.62913761218834</c:v>
                </c:pt>
                <c:pt idx="97">
                  <c:v>120.53199540792187</c:v>
                </c:pt>
                <c:pt idx="98">
                  <c:v>130.22995816311689</c:v>
                </c:pt>
                <c:pt idx="99">
                  <c:v>141.42135623730937</c:v>
                </c:pt>
                <c:pt idx="101">
                  <c:v>200</c:v>
                </c:pt>
                <c:pt idx="102">
                  <c:v>141.42135623730951</c:v>
                </c:pt>
                <c:pt idx="103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D1-4BA4-9453-789B9CB89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617343"/>
        <c:axId val="779552207"/>
      </c:scatterChart>
      <c:valAx>
        <c:axId val="100361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552207"/>
        <c:crosses val="autoZero"/>
        <c:crossBetween val="midCat"/>
      </c:valAx>
      <c:valAx>
        <c:axId val="77955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61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Sheet1!$AN$1</c:f>
              <c:strCache>
                <c:ptCount val="1"/>
                <c:pt idx="0">
                  <c:v>速度V3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Sheet1!$AJ$2:$AJ$282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Sheet1!$AN$2:$AN$282</c:f>
              <c:numCache>
                <c:formatCode>General</c:formatCode>
                <c:ptCount val="281"/>
                <c:pt idx="0">
                  <c:v>-145.7733122124385</c:v>
                </c:pt>
                <c:pt idx="1">
                  <c:v>-278.2183281703725</c:v>
                </c:pt>
                <c:pt idx="2">
                  <c:v>-385.50225205327155</c:v>
                </c:pt>
                <c:pt idx="3">
                  <c:v>-458.80986800138777</c:v>
                </c:pt>
                <c:pt idx="4">
                  <c:v>-493.74097505541312</c:v>
                </c:pt>
                <c:pt idx="5">
                  <c:v>-491.14025151301314</c:v>
                </c:pt>
                <c:pt idx="6">
                  <c:v>-456.75961137757361</c:v>
                </c:pt>
                <c:pt idx="7">
                  <c:v>-399.49957247266684</c:v>
                </c:pt>
                <c:pt idx="8">
                  <c:v>-328.80771236461021</c:v>
                </c:pt>
                <c:pt idx="9">
                  <c:v>-252.39941608416501</c:v>
                </c:pt>
                <c:pt idx="10">
                  <c:v>-175.15601132860746</c:v>
                </c:pt>
                <c:pt idx="11">
                  <c:v>-99.20940910322706</c:v>
                </c:pt>
                <c:pt idx="12">
                  <c:v>-24.682439691680457</c:v>
                </c:pt>
                <c:pt idx="13">
                  <c:v>49.414803241384277</c:v>
                </c:pt>
                <c:pt idx="14">
                  <c:v>124.34185531695778</c:v>
                </c:pt>
                <c:pt idx="15">
                  <c:v>200.81511697246447</c:v>
                </c:pt>
                <c:pt idx="16">
                  <c:v>278.14123846232798</c:v>
                </c:pt>
                <c:pt idx="17">
                  <c:v>353.33426869267015</c:v>
                </c:pt>
                <c:pt idx="18">
                  <c:v>420.52743987508876</c:v>
                </c:pt>
                <c:pt idx="19">
                  <c:v>471.2388980384689</c:v>
                </c:pt>
                <c:pt idx="20">
                  <c:v>495.90961967282112</c:v>
                </c:pt>
                <c:pt idx="21">
                  <c:v>486.41959651455568</c:v>
                </c:pt>
                <c:pt idx="22">
                  <c:v>438.52450012014509</c:v>
                </c:pt>
                <c:pt idx="23">
                  <c:v>353.15943217467225</c:v>
                </c:pt>
                <c:pt idx="24">
                  <c:v>236.3287826136503</c:v>
                </c:pt>
                <c:pt idx="25">
                  <c:v>98.021206600207563</c:v>
                </c:pt>
                <c:pt idx="26">
                  <c:v>-49.263515932088495</c:v>
                </c:pt>
                <c:pt idx="27">
                  <c:v>-192.03224670559317</c:v>
                </c:pt>
                <c:pt idx="28">
                  <c:v>-317.28728439824351</c:v>
                </c:pt>
                <c:pt idx="29">
                  <c:v>-414.03302463958983</c:v>
                </c:pt>
                <c:pt idx="30">
                  <c:v>-474.7867105825128</c:v>
                </c:pt>
                <c:pt idx="31">
                  <c:v>-496.85007694979993</c:v>
                </c:pt>
                <c:pt idx="32">
                  <c:v>-482.81284019012202</c:v>
                </c:pt>
                <c:pt idx="33">
                  <c:v>-439.73407894198016</c:v>
                </c:pt>
                <c:pt idx="34">
                  <c:v>-376.99497058641612</c:v>
                </c:pt>
                <c:pt idx="35">
                  <c:v>-303.67068584590129</c:v>
                </c:pt>
                <c:pt idx="36">
                  <c:v>-226.58811320342889</c:v>
                </c:pt>
                <c:pt idx="37">
                  <c:v>-149.65763746402303</c:v>
                </c:pt>
                <c:pt idx="38">
                  <c:v>-74.243759818854045</c:v>
                </c:pt>
                <c:pt idx="39">
                  <c:v>-1.1546752156493419E-13</c:v>
                </c:pt>
                <c:pt idx="40">
                  <c:v>74.243759818854386</c:v>
                </c:pt>
                <c:pt idx="41">
                  <c:v>149.65763746402337</c:v>
                </c:pt>
                <c:pt idx="42">
                  <c:v>226.58811320342863</c:v>
                </c:pt>
                <c:pt idx="43">
                  <c:v>303.67068584590112</c:v>
                </c:pt>
                <c:pt idx="44">
                  <c:v>376.99497058641589</c:v>
                </c:pt>
                <c:pt idx="45">
                  <c:v>439.73407894198039</c:v>
                </c:pt>
                <c:pt idx="46">
                  <c:v>482.81284019012202</c:v>
                </c:pt>
                <c:pt idx="47">
                  <c:v>496.85007694979993</c:v>
                </c:pt>
                <c:pt idx="48">
                  <c:v>474.78671058251268</c:v>
                </c:pt>
                <c:pt idx="49">
                  <c:v>414.03302463959034</c:v>
                </c:pt>
                <c:pt idx="50">
                  <c:v>317.2872843982434</c:v>
                </c:pt>
                <c:pt idx="51">
                  <c:v>192.03224670559311</c:v>
                </c:pt>
                <c:pt idx="52">
                  <c:v>49.263515932087849</c:v>
                </c:pt>
                <c:pt idx="53">
                  <c:v>-98.021206600207648</c:v>
                </c:pt>
                <c:pt idx="54">
                  <c:v>-236.32878261364991</c:v>
                </c:pt>
                <c:pt idx="55">
                  <c:v>-353.15943217467304</c:v>
                </c:pt>
                <c:pt idx="56">
                  <c:v>-438.52450012014481</c:v>
                </c:pt>
                <c:pt idx="57">
                  <c:v>-486.41959651455568</c:v>
                </c:pt>
                <c:pt idx="58">
                  <c:v>-495.90961967282107</c:v>
                </c:pt>
                <c:pt idx="59">
                  <c:v>-471.23889803846907</c:v>
                </c:pt>
                <c:pt idx="60">
                  <c:v>-420.52743987508853</c:v>
                </c:pt>
                <c:pt idx="61">
                  <c:v>-353.33426869267009</c:v>
                </c:pt>
                <c:pt idx="62">
                  <c:v>-278.14123846232735</c:v>
                </c:pt>
                <c:pt idx="63">
                  <c:v>-200.81511697246464</c:v>
                </c:pt>
                <c:pt idx="64">
                  <c:v>-124.34185531695813</c:v>
                </c:pt>
                <c:pt idx="65">
                  <c:v>-49.414803241384092</c:v>
                </c:pt>
                <c:pt idx="66">
                  <c:v>24.682439691680365</c:v>
                </c:pt>
                <c:pt idx="67">
                  <c:v>99.209409103227514</c:v>
                </c:pt>
                <c:pt idx="68">
                  <c:v>175.15601132860706</c:v>
                </c:pt>
                <c:pt idx="69">
                  <c:v>252.39941608416507</c:v>
                </c:pt>
                <c:pt idx="70">
                  <c:v>328.80771236461067</c:v>
                </c:pt>
                <c:pt idx="71">
                  <c:v>399.49957247266661</c:v>
                </c:pt>
                <c:pt idx="72">
                  <c:v>456.75961137757383</c:v>
                </c:pt>
                <c:pt idx="73">
                  <c:v>491.14025151301303</c:v>
                </c:pt>
                <c:pt idx="74">
                  <c:v>493.74097505541312</c:v>
                </c:pt>
                <c:pt idx="75">
                  <c:v>458.80986800138749</c:v>
                </c:pt>
                <c:pt idx="76">
                  <c:v>385.50225205327195</c:v>
                </c:pt>
                <c:pt idx="77">
                  <c:v>278.21832817037239</c:v>
                </c:pt>
                <c:pt idx="78">
                  <c:v>145.77331221243762</c:v>
                </c:pt>
                <c:pt idx="79">
                  <c:v>4.6187008625973676E-13</c:v>
                </c:pt>
                <c:pt idx="80">
                  <c:v>-145.77331221243674</c:v>
                </c:pt>
                <c:pt idx="81">
                  <c:v>-278.21832817037347</c:v>
                </c:pt>
                <c:pt idx="82">
                  <c:v>-385.50225205327138</c:v>
                </c:pt>
                <c:pt idx="83">
                  <c:v>-458.80986800138794</c:v>
                </c:pt>
                <c:pt idx="84">
                  <c:v>-493.74097505541306</c:v>
                </c:pt>
                <c:pt idx="85">
                  <c:v>-491.14025151301314</c:v>
                </c:pt>
                <c:pt idx="86">
                  <c:v>-456.75961137757338</c:v>
                </c:pt>
                <c:pt idx="87">
                  <c:v>-399.49957247266707</c:v>
                </c:pt>
                <c:pt idx="88">
                  <c:v>-328.80771236460998</c:v>
                </c:pt>
                <c:pt idx="89">
                  <c:v>-252.39941608416558</c:v>
                </c:pt>
                <c:pt idx="90">
                  <c:v>-175.15601132860758</c:v>
                </c:pt>
                <c:pt idx="91">
                  <c:v>-99.209409103226847</c:v>
                </c:pt>
                <c:pt idx="92">
                  <c:v>-24.682439691679711</c:v>
                </c:pt>
                <c:pt idx="93">
                  <c:v>49.414803241384192</c:v>
                </c:pt>
                <c:pt idx="94">
                  <c:v>124.34185531695709</c:v>
                </c:pt>
                <c:pt idx="95">
                  <c:v>200.81511697246535</c:v>
                </c:pt>
                <c:pt idx="96">
                  <c:v>278.14123846232803</c:v>
                </c:pt>
                <c:pt idx="97">
                  <c:v>353.33426869267072</c:v>
                </c:pt>
                <c:pt idx="98">
                  <c:v>420.52743987508859</c:v>
                </c:pt>
                <c:pt idx="99">
                  <c:v>471.23889803846851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-3.8489173854978063E-14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2C-4482-9708-ACC6511B8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83663"/>
        <c:axId val="749062783"/>
      </c:scatterChart>
      <c:valAx>
        <c:axId val="40598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062783"/>
        <c:crosses val="autoZero"/>
        <c:crossBetween val="midCat"/>
      </c:valAx>
      <c:valAx>
        <c:axId val="74906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598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Sheet1!$AO$1</c:f>
              <c:strCache>
                <c:ptCount val="1"/>
                <c:pt idx="0">
                  <c:v>加速度a3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Sheet1!$AJ$2:$AJ$282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Sheet1!$AO$2:$AO$282</c:f>
              <c:numCache>
                <c:formatCode>General</c:formatCode>
                <c:ptCount val="281"/>
                <c:pt idx="0">
                  <c:v>2911.3335301034085</c:v>
                </c:pt>
                <c:pt idx="1">
                  <c:v>2684.1792015275441</c:v>
                </c:pt>
                <c:pt idx="2">
                  <c:v>2290.5104971438477</c:v>
                </c:pt>
                <c:pt idx="3">
                  <c:v>1758.3744860499735</c:v>
                </c:pt>
                <c:pt idx="4">
                  <c:v>1129.983167555481</c:v>
                </c:pt>
                <c:pt idx="5">
                  <c:v>454.2328261757483</c:v>
                </c:pt>
                <c:pt idx="6">
                  <c:v>-224.10636373054058</c:v>
                </c:pt>
                <c:pt idx="7">
                  <c:v>-872.57074856205099</c:v>
                </c:pt>
                <c:pt idx="8">
                  <c:v>-1470.338313331883</c:v>
                </c:pt>
                <c:pt idx="9">
                  <c:v>-1999.9466283395921</c:v>
                </c:pt>
                <c:pt idx="10">
                  <c:v>-2439.5362361580997</c:v>
                </c:pt>
                <c:pt idx="11">
                  <c:v>-2761.7171663509425</c:v>
                </c:pt>
                <c:pt idx="12">
                  <c:v>-2938.4091886120818</c:v>
                </c:pt>
                <c:pt idx="13">
                  <c:v>-2947.6414087088979</c:v>
                </c:pt>
                <c:pt idx="14">
                  <c:v>-2779.3009534912221</c:v>
                </c:pt>
                <c:pt idx="15">
                  <c:v>-2438.8401653542651</c:v>
                </c:pt>
                <c:pt idx="16">
                  <c:v>-1948.7633243100076</c:v>
                </c:pt>
                <c:pt idx="17">
                  <c:v>-1347.1473912456029</c:v>
                </c:pt>
                <c:pt idx="18">
                  <c:v>-681.77765740238749</c:v>
                </c:pt>
                <c:pt idx="19">
                  <c:v>-5.2762443099423394E-13</c:v>
                </c:pt>
                <c:pt idx="20">
                  <c:v>661.18622006977444</c:v>
                </c:pt>
                <c:pt idx="21">
                  <c:v>1277.7551562195356</c:v>
                </c:pt>
                <c:pt idx="22">
                  <c:v>1832.197685039109</c:v>
                </c:pt>
                <c:pt idx="23">
                  <c:v>2304.6215926084951</c:v>
                </c:pt>
                <c:pt idx="24">
                  <c:v>2669.1632056996832</c:v>
                </c:pt>
                <c:pt idx="25">
                  <c:v>2897.2305004245886</c:v>
                </c:pt>
                <c:pt idx="26">
                  <c:v>2964.0886440574486</c:v>
                </c:pt>
                <c:pt idx="27">
                  <c:v>2855.1549096801318</c:v>
                </c:pt>
                <c:pt idx="28">
                  <c:v>2570.4127808277426</c:v>
                </c:pt>
                <c:pt idx="29">
                  <c:v>2126.6735462838042</c:v>
                </c:pt>
                <c:pt idx="30">
                  <c:v>1557.2310217981703</c:v>
                </c:pt>
                <c:pt idx="31">
                  <c:v>907.59335603177033</c:v>
                </c:pt>
                <c:pt idx="32">
                  <c:v>226.51267575169888</c:v>
                </c:pt>
                <c:pt idx="33">
                  <c:v>-444.78781694782617</c:v>
                </c:pt>
                <c:pt idx="34">
                  <c:v>-1078.2957780388524</c:v>
                </c:pt>
                <c:pt idx="35">
                  <c:v>-1655.3929439075146</c:v>
                </c:pt>
                <c:pt idx="36">
                  <c:v>-2157.7459429212408</c:v>
                </c:pt>
                <c:pt idx="37">
                  <c:v>-2561.4129346147793</c:v>
                </c:pt>
                <c:pt idx="38">
                  <c:v>-2838.0538825019958</c:v>
                </c:pt>
                <c:pt idx="39">
                  <c:v>-2960.8813203268073</c:v>
                </c:pt>
                <c:pt idx="40">
                  <c:v>-2911.3335301034085</c:v>
                </c:pt>
                <c:pt idx="41">
                  <c:v>-2684.1792015275437</c:v>
                </c:pt>
                <c:pt idx="42">
                  <c:v>-2290.5104971438477</c:v>
                </c:pt>
                <c:pt idx="43">
                  <c:v>-1758.3744860499744</c:v>
                </c:pt>
                <c:pt idx="44">
                  <c:v>-1129.9831675554831</c:v>
                </c:pt>
                <c:pt idx="45">
                  <c:v>-454.23282617574745</c:v>
                </c:pt>
                <c:pt idx="46">
                  <c:v>224.10636373054024</c:v>
                </c:pt>
                <c:pt idx="47">
                  <c:v>872.57074856205452</c:v>
                </c:pt>
                <c:pt idx="48">
                  <c:v>1470.3383133318855</c:v>
                </c:pt>
                <c:pt idx="49">
                  <c:v>1999.9466283395893</c:v>
                </c:pt>
                <c:pt idx="50">
                  <c:v>2439.5362361580997</c:v>
                </c:pt>
                <c:pt idx="51">
                  <c:v>2761.7171663509425</c:v>
                </c:pt>
                <c:pt idx="52">
                  <c:v>2938.4091886120827</c:v>
                </c:pt>
                <c:pt idx="53">
                  <c:v>2947.6414087088979</c:v>
                </c:pt>
                <c:pt idx="54">
                  <c:v>2779.3009534912217</c:v>
                </c:pt>
                <c:pt idx="55">
                  <c:v>2438.8401653542633</c:v>
                </c:pt>
                <c:pt idx="56">
                  <c:v>1948.7633243100108</c:v>
                </c:pt>
                <c:pt idx="57">
                  <c:v>1347.1473912456013</c:v>
                </c:pt>
                <c:pt idx="58">
                  <c:v>681.77765740238851</c:v>
                </c:pt>
                <c:pt idx="59">
                  <c:v>1.5828732929827019E-12</c:v>
                </c:pt>
                <c:pt idx="60">
                  <c:v>-661.1862200697758</c:v>
                </c:pt>
                <c:pt idx="61">
                  <c:v>-1277.7551562195372</c:v>
                </c:pt>
                <c:pt idx="62">
                  <c:v>-1832.197685039112</c:v>
                </c:pt>
                <c:pt idx="63">
                  <c:v>-2304.6215926084924</c:v>
                </c:pt>
                <c:pt idx="64">
                  <c:v>-2669.1632056996823</c:v>
                </c:pt>
                <c:pt idx="65">
                  <c:v>-2897.2305004245895</c:v>
                </c:pt>
                <c:pt idx="66">
                  <c:v>-2964.0886440574486</c:v>
                </c:pt>
                <c:pt idx="67">
                  <c:v>-2855.1549096801309</c:v>
                </c:pt>
                <c:pt idx="68">
                  <c:v>-2570.4127808277444</c:v>
                </c:pt>
                <c:pt idx="69">
                  <c:v>-2126.6735462838033</c:v>
                </c:pt>
                <c:pt idx="70">
                  <c:v>-1557.2310217981676</c:v>
                </c:pt>
                <c:pt idx="71">
                  <c:v>-907.59335603177112</c:v>
                </c:pt>
                <c:pt idx="72">
                  <c:v>-226.51267575169732</c:v>
                </c:pt>
                <c:pt idx="73">
                  <c:v>444.78781694782026</c:v>
                </c:pt>
                <c:pt idx="74">
                  <c:v>1078.2957780388513</c:v>
                </c:pt>
                <c:pt idx="75">
                  <c:v>1655.3929439075177</c:v>
                </c:pt>
                <c:pt idx="76">
                  <c:v>2157.7459429212404</c:v>
                </c:pt>
                <c:pt idx="77">
                  <c:v>2561.4129346147784</c:v>
                </c:pt>
                <c:pt idx="78">
                  <c:v>2838.0538825019976</c:v>
                </c:pt>
                <c:pt idx="79">
                  <c:v>2960.8813203268069</c:v>
                </c:pt>
                <c:pt idx="80">
                  <c:v>2911.3335301034112</c:v>
                </c:pt>
                <c:pt idx="81">
                  <c:v>2684.1792015275414</c:v>
                </c:pt>
                <c:pt idx="82">
                  <c:v>2290.5104971438482</c:v>
                </c:pt>
                <c:pt idx="83">
                  <c:v>1758.374486049971</c:v>
                </c:pt>
                <c:pt idx="84">
                  <c:v>1129.9831675554842</c:v>
                </c:pt>
                <c:pt idx="85">
                  <c:v>454.2328261757487</c:v>
                </c:pt>
                <c:pt idx="86">
                  <c:v>-224.10636373054419</c:v>
                </c:pt>
                <c:pt idx="87">
                  <c:v>-872.57074856204895</c:v>
                </c:pt>
                <c:pt idx="88">
                  <c:v>-1470.3383133318848</c:v>
                </c:pt>
                <c:pt idx="89">
                  <c:v>-1999.9466283395886</c:v>
                </c:pt>
                <c:pt idx="90">
                  <c:v>-2439.5362361580992</c:v>
                </c:pt>
                <c:pt idx="91">
                  <c:v>-2761.7171663509434</c:v>
                </c:pt>
                <c:pt idx="92">
                  <c:v>-2938.4091886120837</c:v>
                </c:pt>
                <c:pt idx="93">
                  <c:v>-2947.6414087088988</c:v>
                </c:pt>
                <c:pt idx="94">
                  <c:v>-2779.3009534912248</c:v>
                </c:pt>
                <c:pt idx="95">
                  <c:v>-2438.8401653542605</c:v>
                </c:pt>
                <c:pt idx="96">
                  <c:v>-1948.7633243100072</c:v>
                </c:pt>
                <c:pt idx="97">
                  <c:v>-1347.1473912455972</c:v>
                </c:pt>
                <c:pt idx="98">
                  <c:v>-681.77765740238965</c:v>
                </c:pt>
                <c:pt idx="99">
                  <c:v>-7.7381803717319559E-12</c:v>
                </c:pt>
                <c:pt idx="101" formatCode="0.0000_ ">
                  <c:v>2960.8813203268073</c:v>
                </c:pt>
                <c:pt idx="102" formatCode="0.0000_ ">
                  <c:v>1.7587481033141131E-13</c:v>
                </c:pt>
                <c:pt idx="103" formatCode="0.0000_ ">
                  <c:v>-2960.8813203268073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6F-46F8-93BD-017816BE6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667391"/>
        <c:axId val="590119135"/>
      </c:scatterChart>
      <c:valAx>
        <c:axId val="55466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119135"/>
        <c:crosses val="autoZero"/>
        <c:crossBetween val="midCat"/>
      </c:valAx>
      <c:valAx>
        <c:axId val="5901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66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Sheet1!$AX$1</c:f>
              <c:strCache>
                <c:ptCount val="1"/>
                <c:pt idx="0">
                  <c:v>位移S4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Sheet1!$AU$2:$AU$282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Sheet1!$AX$2:$AX$282</c:f>
              <c:numCache>
                <c:formatCode>General</c:formatCode>
                <c:ptCount val="281"/>
                <c:pt idx="0">
                  <c:v>248.27760088423869</c:v>
                </c:pt>
                <c:pt idx="1">
                  <c:v>243.25797972423797</c:v>
                </c:pt>
                <c:pt idx="2">
                  <c:v>235.36655003386764</c:v>
                </c:pt>
                <c:pt idx="3">
                  <c:v>225.25587221674883</c:v>
                </c:pt>
                <c:pt idx="4">
                  <c:v>213.72635163460771</c:v>
                </c:pt>
                <c:pt idx="5">
                  <c:v>201.62879060155652</c:v>
                </c:pt>
                <c:pt idx="6">
                  <c:v>189.76594415790984</c:v>
                </c:pt>
                <c:pt idx="7">
                  <c:v>178.81373469393273</c:v>
                </c:pt>
                <c:pt idx="8">
                  <c:v>169.27853098467176</c:v>
                </c:pt>
                <c:pt idx="9">
                  <c:v>161.4948577909679</c:v>
                </c:pt>
                <c:pt idx="10">
                  <c:v>155.65437085225176</c:v>
                </c:pt>
                <c:pt idx="11">
                  <c:v>151.84945913445921</c:v>
                </c:pt>
                <c:pt idx="12">
                  <c:v>150.11565567638203</c:v>
                </c:pt>
                <c:pt idx="13">
                  <c:v>150.46257605587584</c:v>
                </c:pt>
                <c:pt idx="14">
                  <c:v>152.88862803009908</c:v>
                </c:pt>
                <c:pt idx="15">
                  <c:v>157.37804413391683</c:v>
                </c:pt>
                <c:pt idx="16">
                  <c:v>163.88048632898321</c:v>
                </c:pt>
                <c:pt idx="17">
                  <c:v>172.2755206846019</c:v>
                </c:pt>
                <c:pt idx="18">
                  <c:v>182.32835511745222</c:v>
                </c:pt>
                <c:pt idx="19">
                  <c:v>193.64916731037084</c:v>
                </c:pt>
                <c:pt idx="20">
                  <c:v>205.67289150304276</c:v>
                </c:pt>
                <c:pt idx="21">
                  <c:v>217.67457065855658</c:v>
                </c:pt>
                <c:pt idx="22">
                  <c:v>228.82529116200158</c:v>
                </c:pt>
                <c:pt idx="23">
                  <c:v>238.27974357141159</c:v>
                </c:pt>
                <c:pt idx="24">
                  <c:v>245.27658128122775</c:v>
                </c:pt>
                <c:pt idx="25">
                  <c:v>249.23141011538962</c:v>
                </c:pt>
                <c:pt idx="26">
                  <c:v>249.80738904969482</c:v>
                </c:pt>
                <c:pt idx="27">
                  <c:v>246.95511076397452</c:v>
                </c:pt>
                <c:pt idx="28">
                  <c:v>240.91838728766101</c:v>
                </c:pt>
                <c:pt idx="29">
                  <c:v>232.20553590962265</c:v>
                </c:pt>
                <c:pt idx="30">
                  <c:v>221.52838745626661</c:v>
                </c:pt>
                <c:pt idx="31">
                  <c:v>209.71543413142749</c:v>
                </c:pt>
                <c:pt idx="32">
                  <c:v>197.61185373069435</c:v>
                </c:pt>
                <c:pt idx="33">
                  <c:v>185.98534409753341</c:v>
                </c:pt>
                <c:pt idx="34">
                  <c:v>175.45800839809871</c:v>
                </c:pt>
                <c:pt idx="35">
                  <c:v>166.47734698750153</c:v>
                </c:pt>
                <c:pt idx="36">
                  <c:v>159.32595347386456</c:v>
                </c:pt>
                <c:pt idx="37">
                  <c:v>154.15732730540117</c:v>
                </c:pt>
                <c:pt idx="38">
                  <c:v>151.04060884447102</c:v>
                </c:pt>
                <c:pt idx="39">
                  <c:v>150</c:v>
                </c:pt>
                <c:pt idx="40">
                  <c:v>151.04060884447105</c:v>
                </c:pt>
                <c:pt idx="41">
                  <c:v>154.1573273054012</c:v>
                </c:pt>
                <c:pt idx="42">
                  <c:v>159.32595347386453</c:v>
                </c:pt>
                <c:pt idx="43">
                  <c:v>166.47734698750151</c:v>
                </c:pt>
                <c:pt idx="44">
                  <c:v>175.45800839809868</c:v>
                </c:pt>
                <c:pt idx="45">
                  <c:v>185.98534409753347</c:v>
                </c:pt>
                <c:pt idx="46">
                  <c:v>197.61185373069435</c:v>
                </c:pt>
                <c:pt idx="47">
                  <c:v>209.71543413142754</c:v>
                </c:pt>
                <c:pt idx="48">
                  <c:v>221.52838745626667</c:v>
                </c:pt>
                <c:pt idx="49">
                  <c:v>232.2055359096226</c:v>
                </c:pt>
                <c:pt idx="50">
                  <c:v>240.91838728766101</c:v>
                </c:pt>
                <c:pt idx="51">
                  <c:v>246.95511076397457</c:v>
                </c:pt>
                <c:pt idx="52">
                  <c:v>249.80738904969485</c:v>
                </c:pt>
                <c:pt idx="53">
                  <c:v>249.23141011538962</c:v>
                </c:pt>
                <c:pt idx="54">
                  <c:v>245.27658128122778</c:v>
                </c:pt>
                <c:pt idx="55">
                  <c:v>238.27974357141153</c:v>
                </c:pt>
                <c:pt idx="56">
                  <c:v>228.82529116200161</c:v>
                </c:pt>
                <c:pt idx="57">
                  <c:v>217.67457065855655</c:v>
                </c:pt>
                <c:pt idx="58">
                  <c:v>205.67289150304276</c:v>
                </c:pt>
                <c:pt idx="59">
                  <c:v>193.64916731037087</c:v>
                </c:pt>
                <c:pt idx="60">
                  <c:v>182.32835511745216</c:v>
                </c:pt>
                <c:pt idx="61">
                  <c:v>172.27552068460187</c:v>
                </c:pt>
                <c:pt idx="62">
                  <c:v>163.88048632898315</c:v>
                </c:pt>
                <c:pt idx="63">
                  <c:v>157.37804413391686</c:v>
                </c:pt>
                <c:pt idx="64">
                  <c:v>152.88862803009911</c:v>
                </c:pt>
                <c:pt idx="65">
                  <c:v>150.46257605587584</c:v>
                </c:pt>
                <c:pt idx="66">
                  <c:v>150.11565567638203</c:v>
                </c:pt>
                <c:pt idx="67">
                  <c:v>151.84945913445921</c:v>
                </c:pt>
                <c:pt idx="68">
                  <c:v>155.65437085225176</c:v>
                </c:pt>
                <c:pt idx="69">
                  <c:v>161.4948577909679</c:v>
                </c:pt>
                <c:pt idx="70">
                  <c:v>169.27853098467182</c:v>
                </c:pt>
                <c:pt idx="71">
                  <c:v>178.8137346939327</c:v>
                </c:pt>
                <c:pt idx="72">
                  <c:v>189.7659441579099</c:v>
                </c:pt>
                <c:pt idx="73">
                  <c:v>201.62879060155643</c:v>
                </c:pt>
                <c:pt idx="74">
                  <c:v>213.72635163460768</c:v>
                </c:pt>
                <c:pt idx="75">
                  <c:v>225.25587221674888</c:v>
                </c:pt>
                <c:pt idx="76">
                  <c:v>235.36655003386755</c:v>
                </c:pt>
                <c:pt idx="77">
                  <c:v>243.25797972423797</c:v>
                </c:pt>
                <c:pt idx="78">
                  <c:v>248.27760088423872</c:v>
                </c:pt>
                <c:pt idx="79">
                  <c:v>250</c:v>
                </c:pt>
                <c:pt idx="80">
                  <c:v>248.27760088423872</c:v>
                </c:pt>
                <c:pt idx="81">
                  <c:v>243.25797972423794</c:v>
                </c:pt>
                <c:pt idx="82">
                  <c:v>235.36655003386764</c:v>
                </c:pt>
                <c:pt idx="83">
                  <c:v>225.2558722167488</c:v>
                </c:pt>
                <c:pt idx="84">
                  <c:v>213.72635163460777</c:v>
                </c:pt>
                <c:pt idx="85">
                  <c:v>201.62879060155652</c:v>
                </c:pt>
                <c:pt idx="86">
                  <c:v>189.76594415790979</c:v>
                </c:pt>
                <c:pt idx="87">
                  <c:v>178.81373469393279</c:v>
                </c:pt>
                <c:pt idx="88">
                  <c:v>169.2785309846717</c:v>
                </c:pt>
                <c:pt idx="89">
                  <c:v>161.49485779096793</c:v>
                </c:pt>
                <c:pt idx="90">
                  <c:v>155.65437085225179</c:v>
                </c:pt>
                <c:pt idx="91">
                  <c:v>151.84945913445921</c:v>
                </c:pt>
                <c:pt idx="92">
                  <c:v>150.115655676382</c:v>
                </c:pt>
                <c:pt idx="93">
                  <c:v>150.46257605587584</c:v>
                </c:pt>
                <c:pt idx="94">
                  <c:v>152.88862803009908</c:v>
                </c:pt>
                <c:pt idx="95">
                  <c:v>157.37804413391692</c:v>
                </c:pt>
                <c:pt idx="96">
                  <c:v>163.88048632898321</c:v>
                </c:pt>
                <c:pt idx="97">
                  <c:v>172.27552068460196</c:v>
                </c:pt>
                <c:pt idx="98">
                  <c:v>182.32835511745219</c:v>
                </c:pt>
                <c:pt idx="99">
                  <c:v>193.6491673103707</c:v>
                </c:pt>
                <c:pt idx="101">
                  <c:v>250</c:v>
                </c:pt>
                <c:pt idx="102">
                  <c:v>193.64916731037084</c:v>
                </c:pt>
                <c:pt idx="103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98-4EC5-A5C3-81E905FEC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20719"/>
        <c:axId val="590122607"/>
      </c:scatterChart>
      <c:valAx>
        <c:axId val="58372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0122607"/>
        <c:crosses val="autoZero"/>
        <c:crossBetween val="midCat"/>
      </c:valAx>
      <c:valAx>
        <c:axId val="59012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372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Sheet1!$AY$1</c:f>
              <c:strCache>
                <c:ptCount val="1"/>
                <c:pt idx="0">
                  <c:v>速度V4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Sheet1!$AU$2:$AU$282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Sheet1!$AY$2:$AY$282</c:f>
              <c:numCache>
                <c:formatCode>General</c:formatCode>
                <c:ptCount val="281"/>
                <c:pt idx="0">
                  <c:v>-136.79644320406925</c:v>
                </c:pt>
                <c:pt idx="1">
                  <c:v>-261.90295424382833</c:v>
                </c:pt>
                <c:pt idx="2">
                  <c:v>-365.00717976422663</c:v>
                </c:pt>
                <c:pt idx="3">
                  <c:v>-438.44436413657428</c:v>
                </c:pt>
                <c:pt idx="4">
                  <c:v>-478.17753232298128</c:v>
                </c:pt>
                <c:pt idx="5">
                  <c:v>-484.2214167380173</c:v>
                </c:pt>
                <c:pt idx="6">
                  <c:v>-460.27122449536478</c:v>
                </c:pt>
                <c:pt idx="7">
                  <c:v>-412.52920312109848</c:v>
                </c:pt>
                <c:pt idx="8">
                  <c:v>-348.07798174771062</c:v>
                </c:pt>
                <c:pt idx="9">
                  <c:v>-273.36882046356209</c:v>
                </c:pt>
                <c:pt idx="10">
                  <c:v>-193.28345127965019</c:v>
                </c:pt>
                <c:pt idx="11">
                  <c:v>-110.89363374962491</c:v>
                </c:pt>
                <c:pt idx="12">
                  <c:v>-27.756454046507507</c:v>
                </c:pt>
                <c:pt idx="13">
                  <c:v>55.501465150040787</c:v>
                </c:pt>
                <c:pt idx="14">
                  <c:v>138.49135412741484</c:v>
                </c:pt>
                <c:pt idx="15">
                  <c:v>220.35060032655255</c:v>
                </c:pt>
                <c:pt idx="16">
                  <c:v>299.07257928465759</c:v>
                </c:pt>
                <c:pt idx="17">
                  <c:v>370.99371839400897</c:v>
                </c:pt>
                <c:pt idx="18">
                  <c:v>430.64929066962145</c:v>
                </c:pt>
                <c:pt idx="19">
                  <c:v>471.23889803846896</c:v>
                </c:pt>
                <c:pt idx="20">
                  <c:v>485.78776887828838</c:v>
                </c:pt>
                <c:pt idx="21">
                  <c:v>468.76014681321681</c:v>
                </c:pt>
                <c:pt idx="22">
                  <c:v>417.59315929781548</c:v>
                </c:pt>
                <c:pt idx="23">
                  <c:v>333.62394882058413</c:v>
                </c:pt>
                <c:pt idx="24">
                  <c:v>222.17928380319321</c:v>
                </c:pt>
                <c:pt idx="25">
                  <c:v>91.934544691551039</c:v>
                </c:pt>
                <c:pt idx="26">
                  <c:v>-46.189501577261446</c:v>
                </c:pt>
                <c:pt idx="27">
                  <c:v>-180.34802205919527</c:v>
                </c:pt>
                <c:pt idx="28">
                  <c:v>-299.15984444720073</c:v>
                </c:pt>
                <c:pt idx="29">
                  <c:v>-393.06362026019275</c:v>
                </c:pt>
                <c:pt idx="30">
                  <c:v>-455.51644119941238</c:v>
                </c:pt>
                <c:pt idx="31">
                  <c:v>-483.82044630136824</c:v>
                </c:pt>
                <c:pt idx="32">
                  <c:v>-479.30122707233085</c:v>
                </c:pt>
                <c:pt idx="33">
                  <c:v>-446.65291371697606</c:v>
                </c:pt>
                <c:pt idx="34">
                  <c:v>-392.55841331884801</c:v>
                </c:pt>
                <c:pt idx="35">
                  <c:v>-324.03618971071478</c:v>
                </c:pt>
                <c:pt idx="36">
                  <c:v>-247.0831854924738</c:v>
                </c:pt>
                <c:pt idx="37">
                  <c:v>-165.97301139056717</c:v>
                </c:pt>
                <c:pt idx="38">
                  <c:v>-83.220628827223294</c:v>
                </c:pt>
                <c:pt idx="39">
                  <c:v>-1.2990096176055095E-13</c:v>
                </c:pt>
                <c:pt idx="40">
                  <c:v>83.220628827223663</c:v>
                </c:pt>
                <c:pt idx="41">
                  <c:v>165.97301139056756</c:v>
                </c:pt>
                <c:pt idx="42">
                  <c:v>247.08318549247355</c:v>
                </c:pt>
                <c:pt idx="43">
                  <c:v>324.03618971071461</c:v>
                </c:pt>
                <c:pt idx="44">
                  <c:v>392.55841331884778</c:v>
                </c:pt>
                <c:pt idx="45">
                  <c:v>446.65291371697623</c:v>
                </c:pt>
                <c:pt idx="46">
                  <c:v>479.3012270723309</c:v>
                </c:pt>
                <c:pt idx="47">
                  <c:v>483.82044630136824</c:v>
                </c:pt>
                <c:pt idx="48">
                  <c:v>455.51644119941221</c:v>
                </c:pt>
                <c:pt idx="49">
                  <c:v>393.06362026019326</c:v>
                </c:pt>
                <c:pt idx="50">
                  <c:v>299.15984444720067</c:v>
                </c:pt>
                <c:pt idx="51">
                  <c:v>180.34802205919524</c:v>
                </c:pt>
                <c:pt idx="52">
                  <c:v>46.189501577260835</c:v>
                </c:pt>
                <c:pt idx="53">
                  <c:v>-91.934544691551125</c:v>
                </c:pt>
                <c:pt idx="54">
                  <c:v>-222.17928380319285</c:v>
                </c:pt>
                <c:pt idx="55">
                  <c:v>-333.62394882058493</c:v>
                </c:pt>
                <c:pt idx="56">
                  <c:v>-417.59315929781519</c:v>
                </c:pt>
                <c:pt idx="57">
                  <c:v>-468.76014681321686</c:v>
                </c:pt>
                <c:pt idx="58">
                  <c:v>-485.78776887828838</c:v>
                </c:pt>
                <c:pt idx="59">
                  <c:v>-471.23889803846902</c:v>
                </c:pt>
                <c:pt idx="60">
                  <c:v>-430.64929066962128</c:v>
                </c:pt>
                <c:pt idx="61">
                  <c:v>-370.99371839400891</c:v>
                </c:pt>
                <c:pt idx="62">
                  <c:v>-299.07257928465697</c:v>
                </c:pt>
                <c:pt idx="63">
                  <c:v>-220.35060032655275</c:v>
                </c:pt>
                <c:pt idx="64">
                  <c:v>-138.49135412741524</c:v>
                </c:pt>
                <c:pt idx="65">
                  <c:v>-55.501465150040588</c:v>
                </c:pt>
                <c:pt idx="66">
                  <c:v>27.756454046507407</c:v>
                </c:pt>
                <c:pt idx="67">
                  <c:v>110.89363374962541</c:v>
                </c:pt>
                <c:pt idx="68">
                  <c:v>193.2834512796498</c:v>
                </c:pt>
                <c:pt idx="69">
                  <c:v>273.36882046356214</c:v>
                </c:pt>
                <c:pt idx="70">
                  <c:v>348.07798174771108</c:v>
                </c:pt>
                <c:pt idx="71">
                  <c:v>412.52920312109831</c:v>
                </c:pt>
                <c:pt idx="72">
                  <c:v>460.27122449536495</c:v>
                </c:pt>
                <c:pt idx="73">
                  <c:v>484.22141673801724</c:v>
                </c:pt>
                <c:pt idx="74">
                  <c:v>478.17753232298128</c:v>
                </c:pt>
                <c:pt idx="75">
                  <c:v>438.44436413657394</c:v>
                </c:pt>
                <c:pt idx="76">
                  <c:v>365.00717976422709</c:v>
                </c:pt>
                <c:pt idx="77">
                  <c:v>261.90295424382828</c:v>
                </c:pt>
                <c:pt idx="78">
                  <c:v>136.7964432040684</c:v>
                </c:pt>
                <c:pt idx="79">
                  <c:v>4.3300320586850324E-13</c:v>
                </c:pt>
                <c:pt idx="80">
                  <c:v>-136.7964432040676</c:v>
                </c:pt>
                <c:pt idx="81">
                  <c:v>-261.90295424382924</c:v>
                </c:pt>
                <c:pt idx="82">
                  <c:v>-365.00717976422646</c:v>
                </c:pt>
                <c:pt idx="83">
                  <c:v>-438.44436413657445</c:v>
                </c:pt>
                <c:pt idx="84">
                  <c:v>-478.17753232298116</c:v>
                </c:pt>
                <c:pt idx="85">
                  <c:v>-484.2214167380173</c:v>
                </c:pt>
                <c:pt idx="86">
                  <c:v>-460.27122449536455</c:v>
                </c:pt>
                <c:pt idx="87">
                  <c:v>-412.5292031210987</c:v>
                </c:pt>
                <c:pt idx="88">
                  <c:v>-348.0779817477104</c:v>
                </c:pt>
                <c:pt idx="89">
                  <c:v>-273.36882046356266</c:v>
                </c:pt>
                <c:pt idx="90">
                  <c:v>-193.28345127965034</c:v>
                </c:pt>
                <c:pt idx="91">
                  <c:v>-110.89363374962468</c:v>
                </c:pt>
                <c:pt idx="92">
                  <c:v>-27.756454046506668</c:v>
                </c:pt>
                <c:pt idx="93">
                  <c:v>55.501465150040701</c:v>
                </c:pt>
                <c:pt idx="94">
                  <c:v>138.49135412741413</c:v>
                </c:pt>
                <c:pt idx="95">
                  <c:v>220.35060032655346</c:v>
                </c:pt>
                <c:pt idx="96">
                  <c:v>299.07257928465765</c:v>
                </c:pt>
                <c:pt idx="97">
                  <c:v>370.99371839400953</c:v>
                </c:pt>
                <c:pt idx="98">
                  <c:v>430.64929066962134</c:v>
                </c:pt>
                <c:pt idx="99">
                  <c:v>471.23889803846862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-4.3300320586850321E-14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B1-4256-AE2A-A4CA920EC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571007"/>
        <c:axId val="745358447"/>
      </c:scatterChart>
      <c:valAx>
        <c:axId val="108657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358447"/>
        <c:crosses val="autoZero"/>
        <c:crossBetween val="midCat"/>
      </c:valAx>
      <c:valAx>
        <c:axId val="74535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57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Sheet1!$AZ$1</c:f>
              <c:strCache>
                <c:ptCount val="1"/>
                <c:pt idx="0">
                  <c:v>加速度a4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Sheet1!$AU$2:$AU$282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Sheet1!$AZ$2:$AZ$282</c:f>
              <c:numCache>
                <c:formatCode>General</c:formatCode>
                <c:ptCount val="281"/>
                <c:pt idx="0">
                  <c:v>3252.5083761665064</c:v>
                </c:pt>
                <c:pt idx="1">
                  <c:v>2987.0036519272726</c:v>
                </c:pt>
                <c:pt idx="2">
                  <c:v>2548.6774095161422</c:v>
                </c:pt>
                <c:pt idx="3">
                  <c:v>1964.7857990993007</c:v>
                </c:pt>
                <c:pt idx="4">
                  <c:v>1273.1008267788834</c:v>
                </c:pt>
                <c:pt idx="5">
                  <c:v>517.37494444856338</c:v>
                </c:pt>
                <c:pt idx="6">
                  <c:v>-258.03916211005122</c:v>
                </c:pt>
                <c:pt idx="7">
                  <c:v>-1012.3258477917783</c:v>
                </c:pt>
                <c:pt idx="8">
                  <c:v>-1709.4707564671598</c:v>
                </c:pt>
                <c:pt idx="9">
                  <c:v>-2317.0721407235869</c:v>
                </c:pt>
                <c:pt idx="10">
                  <c:v>-2804.9059297991766</c:v>
                </c:pt>
                <c:pt idx="11">
                  <c:v>-3145.2241757653696</c:v>
                </c:pt>
                <c:pt idx="12">
                  <c:v>-3315.0958253377053</c:v>
                </c:pt>
                <c:pt idx="13">
                  <c:v>-3299.7563802693653</c:v>
                </c:pt>
                <c:pt idx="14">
                  <c:v>-3095.69005667073</c:v>
                </c:pt>
                <c:pt idx="15">
                  <c:v>-2712.5563325496796</c:v>
                </c:pt>
                <c:pt idx="16">
                  <c:v>-2173.4323792886789</c:v>
                </c:pt>
                <c:pt idx="17">
                  <c:v>-1513.0021720539717</c:v>
                </c:pt>
                <c:pt idx="18">
                  <c:v>-773.61800017759606</c:v>
                </c:pt>
                <c:pt idx="19">
                  <c:v>-6.0545199404362857E-13</c:v>
                </c:pt>
                <c:pt idx="20">
                  <c:v>765.55967266061975</c:v>
                </c:pt>
                <c:pt idx="21">
                  <c:v>1485.4922354620307</c:v>
                </c:pt>
                <c:pt idx="22">
                  <c:v>2126.3915758974754</c:v>
                </c:pt>
                <c:pt idx="23">
                  <c:v>2657.3845425753207</c:v>
                </c:pt>
                <c:pt idx="24">
                  <c:v>3049.7255420980632</c:v>
                </c:pt>
                <c:pt idx="25">
                  <c:v>3278.5272741161334</c:v>
                </c:pt>
                <c:pt idx="26">
                  <c:v>3325.924481334303</c:v>
                </c:pt>
                <c:pt idx="27">
                  <c:v>3184.3674266386315</c:v>
                </c:pt>
                <c:pt idx="28">
                  <c:v>2859.0050617181651</c:v>
                </c:pt>
                <c:pt idx="29">
                  <c:v>2368.5356875432071</c:v>
                </c:pt>
                <c:pt idx="30">
                  <c:v>1744.1118437487967</c:v>
                </c:pt>
                <c:pt idx="31">
                  <c:v>1026.0802722201745</c:v>
                </c:pt>
                <c:pt idx="32">
                  <c:v>258.97690508836274</c:v>
                </c:pt>
                <c:pt idx="33">
                  <c:v>-513.68832552690708</c:v>
                </c:pt>
                <c:pt idx="34">
                  <c:v>-1252.7130070700027</c:v>
                </c:pt>
                <c:pt idx="35">
                  <c:v>-1923.4842762157241</c:v>
                </c:pt>
                <c:pt idx="36">
                  <c:v>-2494.4272439227766</c:v>
                </c:pt>
                <c:pt idx="37">
                  <c:v>-2935.9981511257965</c:v>
                </c:pt>
                <c:pt idx="38">
                  <c:v>-3221.7167097114752</c:v>
                </c:pt>
                <c:pt idx="39">
                  <c:v>-3330.9914853676582</c:v>
                </c:pt>
                <c:pt idx="40">
                  <c:v>-3252.5083761665055</c:v>
                </c:pt>
                <c:pt idx="41">
                  <c:v>-2987.0036519272726</c:v>
                </c:pt>
                <c:pt idx="42">
                  <c:v>-2548.6774095161422</c:v>
                </c:pt>
                <c:pt idx="43">
                  <c:v>-1964.7857990993016</c:v>
                </c:pt>
                <c:pt idx="44">
                  <c:v>-1273.1008267788857</c:v>
                </c:pt>
                <c:pt idx="45">
                  <c:v>-517.37494444856236</c:v>
                </c:pt>
                <c:pt idx="46">
                  <c:v>258.03916211005082</c:v>
                </c:pt>
                <c:pt idx="47">
                  <c:v>1012.3258477917827</c:v>
                </c:pt>
                <c:pt idx="48">
                  <c:v>1709.4707564671626</c:v>
                </c:pt>
                <c:pt idx="49">
                  <c:v>2317.0721407235842</c:v>
                </c:pt>
                <c:pt idx="50">
                  <c:v>2804.9059297991766</c:v>
                </c:pt>
                <c:pt idx="51">
                  <c:v>3145.2241757653692</c:v>
                </c:pt>
                <c:pt idx="52">
                  <c:v>3315.0958253377062</c:v>
                </c:pt>
                <c:pt idx="53">
                  <c:v>3299.7563802693653</c:v>
                </c:pt>
                <c:pt idx="54">
                  <c:v>3095.6900566707295</c:v>
                </c:pt>
                <c:pt idx="55">
                  <c:v>2712.5563325496769</c:v>
                </c:pt>
                <c:pt idx="56">
                  <c:v>2173.4323792886826</c:v>
                </c:pt>
                <c:pt idx="57">
                  <c:v>1513.0021720539701</c:v>
                </c:pt>
                <c:pt idx="58">
                  <c:v>773.6180001775972</c:v>
                </c:pt>
                <c:pt idx="59">
                  <c:v>1.816355982130886E-12</c:v>
                </c:pt>
                <c:pt idx="60">
                  <c:v>-765.55967266062146</c:v>
                </c:pt>
                <c:pt idx="61">
                  <c:v>-1485.4922354620321</c:v>
                </c:pt>
                <c:pt idx="62">
                  <c:v>-2126.391575897479</c:v>
                </c:pt>
                <c:pt idx="63">
                  <c:v>-2657.3845425753179</c:v>
                </c:pt>
                <c:pt idx="64">
                  <c:v>-3049.7255420980637</c:v>
                </c:pt>
                <c:pt idx="65">
                  <c:v>-3278.5272741161343</c:v>
                </c:pt>
                <c:pt idx="66">
                  <c:v>-3325.924481334303</c:v>
                </c:pt>
                <c:pt idx="67">
                  <c:v>-3184.3674266386306</c:v>
                </c:pt>
                <c:pt idx="68">
                  <c:v>-2859.0050617181669</c:v>
                </c:pt>
                <c:pt idx="69">
                  <c:v>-2368.5356875432062</c:v>
                </c:pt>
                <c:pt idx="70">
                  <c:v>-1744.111843748793</c:v>
                </c:pt>
                <c:pt idx="71">
                  <c:v>-1026.0802722201756</c:v>
                </c:pt>
                <c:pt idx="72">
                  <c:v>-258.97690508836098</c:v>
                </c:pt>
                <c:pt idx="73">
                  <c:v>513.68832552690014</c:v>
                </c:pt>
                <c:pt idx="74">
                  <c:v>1252.7130070700016</c:v>
                </c:pt>
                <c:pt idx="75">
                  <c:v>1923.4842762157277</c:v>
                </c:pt>
                <c:pt idx="76">
                  <c:v>2494.4272439227761</c:v>
                </c:pt>
                <c:pt idx="77">
                  <c:v>2935.9981511257956</c:v>
                </c:pt>
                <c:pt idx="78">
                  <c:v>3221.7167097114761</c:v>
                </c:pt>
                <c:pt idx="79">
                  <c:v>3330.9914853676582</c:v>
                </c:pt>
                <c:pt idx="80">
                  <c:v>3252.5083761665087</c:v>
                </c:pt>
                <c:pt idx="81">
                  <c:v>2987.0036519272699</c:v>
                </c:pt>
                <c:pt idx="82">
                  <c:v>2548.6774095161431</c:v>
                </c:pt>
                <c:pt idx="83">
                  <c:v>1964.7857990992979</c:v>
                </c:pt>
                <c:pt idx="84">
                  <c:v>1273.1008267788868</c:v>
                </c:pt>
                <c:pt idx="85">
                  <c:v>517.37494444856372</c:v>
                </c:pt>
                <c:pt idx="86">
                  <c:v>-258.03916211005537</c:v>
                </c:pt>
                <c:pt idx="87">
                  <c:v>-1012.3258477917763</c:v>
                </c:pt>
                <c:pt idx="88">
                  <c:v>-1709.4707564671619</c:v>
                </c:pt>
                <c:pt idx="89">
                  <c:v>-2317.0721407235833</c:v>
                </c:pt>
                <c:pt idx="90">
                  <c:v>-2804.9059297991762</c:v>
                </c:pt>
                <c:pt idx="91">
                  <c:v>-3145.2241757653705</c:v>
                </c:pt>
                <c:pt idx="92">
                  <c:v>-3315.0958253377071</c:v>
                </c:pt>
                <c:pt idx="93">
                  <c:v>-3299.7563802693662</c:v>
                </c:pt>
                <c:pt idx="94">
                  <c:v>-3095.6900566707327</c:v>
                </c:pt>
                <c:pt idx="95">
                  <c:v>-2712.5563325496742</c:v>
                </c:pt>
                <c:pt idx="96">
                  <c:v>-2173.4323792886785</c:v>
                </c:pt>
                <c:pt idx="97">
                  <c:v>-1513.0021720539655</c:v>
                </c:pt>
                <c:pt idx="98">
                  <c:v>-773.61800017759845</c:v>
                </c:pt>
                <c:pt idx="99">
                  <c:v>-8.8796053804900092E-12</c:v>
                </c:pt>
                <c:pt idx="101" formatCode="0.0000_ ">
                  <c:v>3330.9914853676582</c:v>
                </c:pt>
                <c:pt idx="102" formatCode="0.0000_ ">
                  <c:v>2.0181733134787622E-13</c:v>
                </c:pt>
                <c:pt idx="103" formatCode="0.0000_ ">
                  <c:v>-3330.9914853676582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58-4C5C-B24E-0CA20DCD8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89503"/>
        <c:axId val="749062287"/>
      </c:scatterChart>
      <c:valAx>
        <c:axId val="100358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062287"/>
        <c:crosses val="autoZero"/>
        <c:crossBetween val="midCat"/>
      </c:valAx>
      <c:valAx>
        <c:axId val="7490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58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位移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位移S1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Sheet1!$Q$2:$Q$282</c:f>
              <c:numCache>
                <c:formatCode>General</c:formatCode>
                <c:ptCount val="281"/>
                <c:pt idx="0">
                  <c:v>122.70464961983433</c:v>
                </c:pt>
                <c:pt idx="1">
                  <c:v>116.0327126089056</c:v>
                </c:pt>
                <c:pt idx="2">
                  <c:v>105.62609005334215</c:v>
                </c:pt>
                <c:pt idx="3">
                  <c:v>92.545645958125178</c:v>
                </c:pt>
                <c:pt idx="4">
                  <c:v>78.219842668999235</c:v>
                </c:pt>
                <c:pt idx="5">
                  <c:v>64.267975161514414</c:v>
                </c:pt>
                <c:pt idx="6">
                  <c:v>52.116224135644764</c:v>
                </c:pt>
                <c:pt idx="7">
                  <c:v>42.546811932661612</c:v>
                </c:pt>
                <c:pt idx="8">
                  <c:v>35.580111066722793</c:v>
                </c:pt>
                <c:pt idx="9">
                  <c:v>30.7884437172874</c:v>
                </c:pt>
                <c:pt idx="10">
                  <c:v>27.670823337464157</c:v>
                </c:pt>
                <c:pt idx="11">
                  <c:v>25.838394661322994</c:v>
                </c:pt>
                <c:pt idx="12">
                  <c:v>25.051465880958595</c:v>
                </c:pt>
                <c:pt idx="13">
                  <c:v>25.206605522350166</c:v>
                </c:pt>
                <c:pt idx="14">
                  <c:v>26.324183006924848</c:v>
                </c:pt>
                <c:pt idx="15">
                  <c:v>28.55111578201705</c:v>
                </c:pt>
                <c:pt idx="16">
                  <c:v>32.176316972970696</c:v>
                </c:pt>
                <c:pt idx="17">
                  <c:v>37.635112118373748</c:v>
                </c:pt>
                <c:pt idx="18">
                  <c:v>45.435015447424753</c:v>
                </c:pt>
                <c:pt idx="19">
                  <c:v>55.901699437494734</c:v>
                </c:pt>
                <c:pt idx="20">
                  <c:v>68.77955183301529</c:v>
                </c:pt>
                <c:pt idx="21">
                  <c:v>83.034162092328415</c:v>
                </c:pt>
                <c:pt idx="22">
                  <c:v>97.121121805989077</c:v>
                </c:pt>
                <c:pt idx="23">
                  <c:v>109.45281521951183</c:v>
                </c:pt>
                <c:pt idx="24">
                  <c:v>118.7121362580535</c:v>
                </c:pt>
                <c:pt idx="25">
                  <c:v>123.97543958186392</c:v>
                </c:pt>
                <c:pt idx="26">
                  <c:v>124.74319925427139</c:v>
                </c:pt>
                <c:pt idx="27">
                  <c:v>120.94404629083834</c:v>
                </c:pt>
                <c:pt idx="28">
                  <c:v>112.93483977287337</c:v>
                </c:pt>
                <c:pt idx="29">
                  <c:v>101.49912183594216</c:v>
                </c:pt>
                <c:pt idx="30">
                  <c:v>87.829967538317675</c:v>
                </c:pt>
                <c:pt idx="31">
                  <c:v>73.448511370156368</c:v>
                </c:pt>
                <c:pt idx="32">
                  <c:v>59.962133708429256</c:v>
                </c:pt>
                <c:pt idx="33">
                  <c:v>48.624528657491318</c:v>
                </c:pt>
                <c:pt idx="34">
                  <c:v>39.951499432490252</c:v>
                </c:pt>
                <c:pt idx="35">
                  <c:v>33.767120728877863</c:v>
                </c:pt>
                <c:pt idx="36">
                  <c:v>29.585493493339079</c:v>
                </c:pt>
                <c:pt idx="37">
                  <c:v>26.932060190068789</c:v>
                </c:pt>
                <c:pt idx="38">
                  <c:v>25.467657580066671</c:v>
                </c:pt>
                <c:pt idx="39">
                  <c:v>25</c:v>
                </c:pt>
                <c:pt idx="40">
                  <c:v>25.467657580066692</c:v>
                </c:pt>
                <c:pt idx="41">
                  <c:v>26.932060190068796</c:v>
                </c:pt>
                <c:pt idx="42">
                  <c:v>29.585493493339065</c:v>
                </c:pt>
                <c:pt idx="43">
                  <c:v>33.767120728877849</c:v>
                </c:pt>
                <c:pt idx="44">
                  <c:v>39.95149943249023</c:v>
                </c:pt>
                <c:pt idx="45">
                  <c:v>48.624528657491368</c:v>
                </c:pt>
                <c:pt idx="46">
                  <c:v>59.962133708429263</c:v>
                </c:pt>
                <c:pt idx="47">
                  <c:v>73.448511370156425</c:v>
                </c:pt>
                <c:pt idx="48">
                  <c:v>87.829967538317732</c:v>
                </c:pt>
                <c:pt idx="49">
                  <c:v>101.49912183594208</c:v>
                </c:pt>
                <c:pt idx="50">
                  <c:v>112.93483977287337</c:v>
                </c:pt>
                <c:pt idx="51">
                  <c:v>120.94404629083834</c:v>
                </c:pt>
                <c:pt idx="52">
                  <c:v>124.7431992542714</c:v>
                </c:pt>
                <c:pt idx="53">
                  <c:v>123.97543958186392</c:v>
                </c:pt>
                <c:pt idx="54">
                  <c:v>118.71213625805353</c:v>
                </c:pt>
                <c:pt idx="55">
                  <c:v>109.45281521951175</c:v>
                </c:pt>
                <c:pt idx="56">
                  <c:v>97.121121805989105</c:v>
                </c:pt>
                <c:pt idx="57">
                  <c:v>83.034162092328415</c:v>
                </c:pt>
                <c:pt idx="58">
                  <c:v>68.77955183301529</c:v>
                </c:pt>
                <c:pt idx="59">
                  <c:v>55.90169943749477</c:v>
                </c:pt>
                <c:pt idx="60">
                  <c:v>45.435015447424711</c:v>
                </c:pt>
                <c:pt idx="61">
                  <c:v>37.63511211837374</c:v>
                </c:pt>
                <c:pt idx="62">
                  <c:v>32.17631697297066</c:v>
                </c:pt>
                <c:pt idx="63">
                  <c:v>28.551115782017057</c:v>
                </c:pt>
                <c:pt idx="64">
                  <c:v>26.324183006924855</c:v>
                </c:pt>
                <c:pt idx="65">
                  <c:v>25.206605522350159</c:v>
                </c:pt>
                <c:pt idx="66">
                  <c:v>25.051465880958595</c:v>
                </c:pt>
                <c:pt idx="67">
                  <c:v>25.838394661323015</c:v>
                </c:pt>
                <c:pt idx="68">
                  <c:v>27.670823337464157</c:v>
                </c:pt>
                <c:pt idx="69">
                  <c:v>30.7884437172874</c:v>
                </c:pt>
                <c:pt idx="70">
                  <c:v>35.580111066722822</c:v>
                </c:pt>
                <c:pt idx="71">
                  <c:v>42.546811932661583</c:v>
                </c:pt>
                <c:pt idx="72">
                  <c:v>52.116224135644792</c:v>
                </c:pt>
                <c:pt idx="73">
                  <c:v>64.267975161514343</c:v>
                </c:pt>
                <c:pt idx="74">
                  <c:v>78.21984266899922</c:v>
                </c:pt>
                <c:pt idx="75">
                  <c:v>92.545645958125235</c:v>
                </c:pt>
                <c:pt idx="76">
                  <c:v>105.6260900533421</c:v>
                </c:pt>
                <c:pt idx="77">
                  <c:v>116.0327126089056</c:v>
                </c:pt>
                <c:pt idx="78">
                  <c:v>122.70464961983437</c:v>
                </c:pt>
                <c:pt idx="79">
                  <c:v>125</c:v>
                </c:pt>
                <c:pt idx="80">
                  <c:v>122.7046496198344</c:v>
                </c:pt>
                <c:pt idx="81">
                  <c:v>116.03271260890551</c:v>
                </c:pt>
                <c:pt idx="82">
                  <c:v>105.62609005334217</c:v>
                </c:pt>
                <c:pt idx="83">
                  <c:v>92.545645958125121</c:v>
                </c:pt>
                <c:pt idx="84">
                  <c:v>78.219842668999306</c:v>
                </c:pt>
                <c:pt idx="85">
                  <c:v>64.267975161514428</c:v>
                </c:pt>
                <c:pt idx="86">
                  <c:v>52.116224135644707</c:v>
                </c:pt>
                <c:pt idx="87">
                  <c:v>42.546811932661633</c:v>
                </c:pt>
                <c:pt idx="88">
                  <c:v>35.580111066722772</c:v>
                </c:pt>
                <c:pt idx="89">
                  <c:v>30.788443717287421</c:v>
                </c:pt>
                <c:pt idx="90">
                  <c:v>27.670823337464164</c:v>
                </c:pt>
                <c:pt idx="91">
                  <c:v>25.838394661322994</c:v>
                </c:pt>
                <c:pt idx="92">
                  <c:v>25.051465880958588</c:v>
                </c:pt>
                <c:pt idx="93">
                  <c:v>25.206605522350159</c:v>
                </c:pt>
                <c:pt idx="94">
                  <c:v>26.324183006924834</c:v>
                </c:pt>
                <c:pt idx="95">
                  <c:v>28.551115782017092</c:v>
                </c:pt>
                <c:pt idx="96">
                  <c:v>32.176316972970696</c:v>
                </c:pt>
                <c:pt idx="97">
                  <c:v>37.635112118373797</c:v>
                </c:pt>
                <c:pt idx="98">
                  <c:v>45.435015447424725</c:v>
                </c:pt>
                <c:pt idx="99">
                  <c:v>55.901699437494607</c:v>
                </c:pt>
                <c:pt idx="101">
                  <c:v>125</c:v>
                </c:pt>
                <c:pt idx="102">
                  <c:v>55.901699437494742</c:v>
                </c:pt>
                <c:pt idx="103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DC-467F-86F7-65692BF8A61D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位移S2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Sheet1!$AB$2:$AB$282</c:f>
              <c:numCache>
                <c:formatCode>General</c:formatCode>
                <c:ptCount val="281"/>
                <c:pt idx="0">
                  <c:v>147.93495062452354</c:v>
                </c:pt>
                <c:pt idx="1">
                  <c:v>141.93991274394267</c:v>
                </c:pt>
                <c:pt idx="2">
                  <c:v>132.60117944157821</c:v>
                </c:pt>
                <c:pt idx="3">
                  <c:v>120.84268659115565</c:v>
                </c:pt>
                <c:pt idx="4">
                  <c:v>107.82530152151378</c:v>
                </c:pt>
                <c:pt idx="5">
                  <c:v>94.776765398117462</c:v>
                </c:pt>
                <c:pt idx="6">
                  <c:v>82.7683918074638</c:v>
                </c:pt>
                <c:pt idx="7">
                  <c:v>72.519194938688813</c:v>
                </c:pt>
                <c:pt idx="8">
                  <c:v>64.332309591396722</c:v>
                </c:pt>
                <c:pt idx="9">
                  <c:v>58.186095610021162</c:v>
                </c:pt>
                <c:pt idx="10">
                  <c:v>53.895128509095869</c:v>
                </c:pt>
                <c:pt idx="11">
                  <c:v>51.246320147991838</c:v>
                </c:pt>
                <c:pt idx="12">
                  <c:v>50.077155814386479</c:v>
                </c:pt>
                <c:pt idx="13">
                  <c:v>50.309216896231298</c:v>
                </c:pt>
                <c:pt idx="14">
                  <c:v>51.958371672798769</c:v>
                </c:pt>
                <c:pt idx="15">
                  <c:v>55.13299432912865</c:v>
                </c:pt>
                <c:pt idx="16">
                  <c:v>60.017904744293958</c:v>
                </c:pt>
                <c:pt idx="17">
                  <c:v>66.828506570934223</c:v>
                </c:pt>
                <c:pt idx="18">
                  <c:v>75.713324697363362</c:v>
                </c:pt>
                <c:pt idx="19">
                  <c:v>86.602540378443848</c:v>
                </c:pt>
                <c:pt idx="20">
                  <c:v>99.057861082953906</c:v>
                </c:pt>
                <c:pt idx="21">
                  <c:v>112.2275565448889</c:v>
                </c:pt>
                <c:pt idx="22">
                  <c:v>124.96270957731234</c:v>
                </c:pt>
                <c:pt idx="23">
                  <c:v>136.03469376662343</c:v>
                </c:pt>
                <c:pt idx="24">
                  <c:v>144.34632492392743</c:v>
                </c:pt>
                <c:pt idx="25">
                  <c:v>149.07805095574506</c:v>
                </c:pt>
                <c:pt idx="26">
                  <c:v>149.76888918769927</c:v>
                </c:pt>
                <c:pt idx="27">
                  <c:v>146.35197177750717</c:v>
                </c:pt>
                <c:pt idx="28">
                  <c:v>139.1591449445051</c:v>
                </c:pt>
                <c:pt idx="29">
                  <c:v>128.89677372867592</c:v>
                </c:pt>
                <c:pt idx="30">
                  <c:v>116.5821660629916</c:v>
                </c:pt>
                <c:pt idx="31">
                  <c:v>103.42089437618358</c:v>
                </c:pt>
                <c:pt idx="32">
                  <c:v>90.614301380248293</c:v>
                </c:pt>
                <c:pt idx="33">
                  <c:v>79.133318894094359</c:v>
                </c:pt>
                <c:pt idx="34">
                  <c:v>69.556958285004796</c:v>
                </c:pt>
                <c:pt idx="35">
                  <c:v>62.064161361908333</c:v>
                </c:pt>
                <c:pt idx="36">
                  <c:v>56.560582881575137</c:v>
                </c:pt>
                <c:pt idx="37">
                  <c:v>52.839260325105876</c:v>
                </c:pt>
                <c:pt idx="38">
                  <c:v>50.697958584755881</c:v>
                </c:pt>
                <c:pt idx="39">
                  <c:v>50</c:v>
                </c:pt>
                <c:pt idx="40">
                  <c:v>50.697958584755888</c:v>
                </c:pt>
                <c:pt idx="41">
                  <c:v>52.839260325105883</c:v>
                </c:pt>
                <c:pt idx="42">
                  <c:v>56.560582881575122</c:v>
                </c:pt>
                <c:pt idx="43">
                  <c:v>62.064161361908319</c:v>
                </c:pt>
                <c:pt idx="44">
                  <c:v>69.556958285004782</c:v>
                </c:pt>
                <c:pt idx="45">
                  <c:v>79.133318894094401</c:v>
                </c:pt>
                <c:pt idx="46">
                  <c:v>90.614301380248307</c:v>
                </c:pt>
                <c:pt idx="47">
                  <c:v>103.42089437618363</c:v>
                </c:pt>
                <c:pt idx="48">
                  <c:v>116.58216606299166</c:v>
                </c:pt>
                <c:pt idx="49">
                  <c:v>128.89677372867584</c:v>
                </c:pt>
                <c:pt idx="50">
                  <c:v>139.1591449445051</c:v>
                </c:pt>
                <c:pt idx="51">
                  <c:v>146.35197177750717</c:v>
                </c:pt>
                <c:pt idx="52">
                  <c:v>149.7688891876993</c:v>
                </c:pt>
                <c:pt idx="53">
                  <c:v>149.07805095574506</c:v>
                </c:pt>
                <c:pt idx="54">
                  <c:v>144.34632492392745</c:v>
                </c:pt>
                <c:pt idx="55">
                  <c:v>136.03469376662335</c:v>
                </c:pt>
                <c:pt idx="56">
                  <c:v>124.96270957731238</c:v>
                </c:pt>
                <c:pt idx="57">
                  <c:v>112.22755654488888</c:v>
                </c:pt>
                <c:pt idx="58">
                  <c:v>99.057861082953892</c:v>
                </c:pt>
                <c:pt idx="59">
                  <c:v>86.602540378443891</c:v>
                </c:pt>
                <c:pt idx="60">
                  <c:v>75.713324697363305</c:v>
                </c:pt>
                <c:pt idx="61">
                  <c:v>66.828506570934209</c:v>
                </c:pt>
                <c:pt idx="62">
                  <c:v>60.017904744293908</c:v>
                </c:pt>
                <c:pt idx="63">
                  <c:v>55.132994329128657</c:v>
                </c:pt>
                <c:pt idx="64">
                  <c:v>51.958371672798791</c:v>
                </c:pt>
                <c:pt idx="65">
                  <c:v>50.309216896231291</c:v>
                </c:pt>
                <c:pt idx="66">
                  <c:v>50.077155814386479</c:v>
                </c:pt>
                <c:pt idx="67">
                  <c:v>51.24632014799186</c:v>
                </c:pt>
                <c:pt idx="68">
                  <c:v>53.895128509095855</c:v>
                </c:pt>
                <c:pt idx="69">
                  <c:v>58.186095610021162</c:v>
                </c:pt>
                <c:pt idx="70">
                  <c:v>64.332309591396765</c:v>
                </c:pt>
                <c:pt idx="71">
                  <c:v>72.519194938688784</c:v>
                </c:pt>
                <c:pt idx="72">
                  <c:v>82.768391807463843</c:v>
                </c:pt>
                <c:pt idx="73">
                  <c:v>94.776765398117391</c:v>
                </c:pt>
                <c:pt idx="74">
                  <c:v>107.82530152151378</c:v>
                </c:pt>
                <c:pt idx="75">
                  <c:v>120.84268659115571</c:v>
                </c:pt>
                <c:pt idx="76">
                  <c:v>132.60117944157815</c:v>
                </c:pt>
                <c:pt idx="77">
                  <c:v>141.93991274394267</c:v>
                </c:pt>
                <c:pt idx="78">
                  <c:v>147.93495062452357</c:v>
                </c:pt>
                <c:pt idx="79">
                  <c:v>150</c:v>
                </c:pt>
                <c:pt idx="80">
                  <c:v>147.93495062452359</c:v>
                </c:pt>
                <c:pt idx="81">
                  <c:v>141.93991274394261</c:v>
                </c:pt>
                <c:pt idx="82">
                  <c:v>132.60117944157821</c:v>
                </c:pt>
                <c:pt idx="83">
                  <c:v>120.84268659115558</c:v>
                </c:pt>
                <c:pt idx="84">
                  <c:v>107.82530152151385</c:v>
                </c:pt>
                <c:pt idx="85">
                  <c:v>94.776765398117462</c:v>
                </c:pt>
                <c:pt idx="86">
                  <c:v>82.768391807463729</c:v>
                </c:pt>
                <c:pt idx="87">
                  <c:v>72.519194938688841</c:v>
                </c:pt>
                <c:pt idx="88">
                  <c:v>64.332309591396694</c:v>
                </c:pt>
                <c:pt idx="89">
                  <c:v>58.186095610021198</c:v>
                </c:pt>
                <c:pt idx="90">
                  <c:v>53.895128509095862</c:v>
                </c:pt>
                <c:pt idx="91">
                  <c:v>51.246320147991824</c:v>
                </c:pt>
                <c:pt idx="92">
                  <c:v>50.077155814386487</c:v>
                </c:pt>
                <c:pt idx="93">
                  <c:v>50.309216896231291</c:v>
                </c:pt>
                <c:pt idx="94">
                  <c:v>51.958371672798755</c:v>
                </c:pt>
                <c:pt idx="95">
                  <c:v>55.132994329128692</c:v>
                </c:pt>
                <c:pt idx="96">
                  <c:v>60.017904744293958</c:v>
                </c:pt>
                <c:pt idx="97">
                  <c:v>66.82850657093428</c:v>
                </c:pt>
                <c:pt idx="98">
                  <c:v>75.713324697363333</c:v>
                </c:pt>
                <c:pt idx="99">
                  <c:v>86.602540378443734</c:v>
                </c:pt>
                <c:pt idx="101">
                  <c:v>150</c:v>
                </c:pt>
                <c:pt idx="102">
                  <c:v>86.602540378443862</c:v>
                </c:pt>
                <c:pt idx="10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DC-467F-86F7-65692BF8A61D}"/>
            </c:ext>
          </c:extLst>
        </c:ser>
        <c:ser>
          <c:idx val="2"/>
          <c:order val="2"/>
          <c:tx>
            <c:strRef>
              <c:f>Sheet1!$AM$1</c:f>
              <c:strCache>
                <c:ptCount val="1"/>
                <c:pt idx="0">
                  <c:v>位移S3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Sheet1!$AM$2:$AM$282</c:f>
              <c:numCache>
                <c:formatCode>General</c:formatCode>
                <c:ptCount val="281"/>
                <c:pt idx="0">
                  <c:v>198.16366697246076</c:v>
                </c:pt>
                <c:pt idx="1">
                  <c:v>192.8228171352998</c:v>
                </c:pt>
                <c:pt idx="2">
                  <c:v>184.46326697874204</c:v>
                </c:pt>
                <c:pt idx="3">
                  <c:v>173.83208437130119</c:v>
                </c:pt>
                <c:pt idx="4">
                  <c:v>161.84407500101491</c:v>
                </c:pt>
                <c:pt idx="5">
                  <c:v>149.45921600951223</c:v>
                </c:pt>
                <c:pt idx="6">
                  <c:v>137.55280134961882</c:v>
                </c:pt>
                <c:pt idx="7">
                  <c:v>126.81203636554137</c:v>
                </c:pt>
                <c:pt idx="8">
                  <c:v>117.68922918733516</c:v>
                </c:pt>
                <c:pt idx="9">
                  <c:v>110.41845831180513</c:v>
                </c:pt>
                <c:pt idx="10">
                  <c:v>105.07543277520689</c:v>
                </c:pt>
                <c:pt idx="11">
                  <c:v>101.64928959574408</c:v>
                </c:pt>
                <c:pt idx="12">
                  <c:v>100.10282595767418</c:v>
                </c:pt>
                <c:pt idx="13">
                  <c:v>100.41151297292691</c:v>
                </c:pt>
                <c:pt idx="14">
                  <c:v>102.5806296635574</c:v>
                </c:pt>
                <c:pt idx="15">
                  <c:v>106.64188036322739</c:v>
                </c:pt>
                <c:pt idx="16">
                  <c:v>112.62913761218834</c:v>
                </c:pt>
                <c:pt idx="17">
                  <c:v>120.53199540792181</c:v>
                </c:pt>
                <c:pt idx="18">
                  <c:v>130.22995816311692</c:v>
                </c:pt>
                <c:pt idx="19">
                  <c:v>141.42135623730951</c:v>
                </c:pt>
                <c:pt idx="20">
                  <c:v>153.57449454870746</c:v>
                </c:pt>
                <c:pt idx="21">
                  <c:v>165.93104538187646</c:v>
                </c:pt>
                <c:pt idx="22">
                  <c:v>177.57394244520671</c:v>
                </c:pt>
                <c:pt idx="23">
                  <c:v>187.54357980072217</c:v>
                </c:pt>
                <c:pt idx="24">
                  <c:v>194.96858291468607</c:v>
                </c:pt>
                <c:pt idx="25">
                  <c:v>199.18034703244069</c:v>
                </c:pt>
                <c:pt idx="26">
                  <c:v>199.79455933098697</c:v>
                </c:pt>
                <c:pt idx="27">
                  <c:v>196.75494122525942</c:v>
                </c:pt>
                <c:pt idx="28">
                  <c:v>190.33944921061612</c:v>
                </c:pt>
                <c:pt idx="29">
                  <c:v>181.12913643045988</c:v>
                </c:pt>
                <c:pt idx="30">
                  <c:v>169.93908565893003</c:v>
                </c:pt>
                <c:pt idx="31">
                  <c:v>157.71373580303612</c:v>
                </c:pt>
                <c:pt idx="32">
                  <c:v>145.39871092240332</c:v>
                </c:pt>
                <c:pt idx="33">
                  <c:v>133.81576950548913</c:v>
                </c:pt>
                <c:pt idx="34">
                  <c:v>123.57573176450592</c:v>
                </c:pt>
                <c:pt idx="35">
                  <c:v>115.05355914205387</c:v>
                </c:pt>
                <c:pt idx="36">
                  <c:v>108.42267041873896</c:v>
                </c:pt>
                <c:pt idx="37">
                  <c:v>103.72216471646303</c:v>
                </c:pt>
                <c:pt idx="38">
                  <c:v>100.9266749326931</c:v>
                </c:pt>
                <c:pt idx="39">
                  <c:v>100</c:v>
                </c:pt>
                <c:pt idx="40">
                  <c:v>100.92667493269312</c:v>
                </c:pt>
                <c:pt idx="41">
                  <c:v>103.72216471646303</c:v>
                </c:pt>
                <c:pt idx="42">
                  <c:v>108.42267041873893</c:v>
                </c:pt>
                <c:pt idx="43">
                  <c:v>115.05355914205387</c:v>
                </c:pt>
                <c:pt idx="44">
                  <c:v>123.57573176450589</c:v>
                </c:pt>
                <c:pt idx="45">
                  <c:v>133.81576950548919</c:v>
                </c:pt>
                <c:pt idx="46">
                  <c:v>145.39871092240332</c:v>
                </c:pt>
                <c:pt idx="47">
                  <c:v>157.71373580303617</c:v>
                </c:pt>
                <c:pt idx="48">
                  <c:v>169.93908565893011</c:v>
                </c:pt>
                <c:pt idx="49">
                  <c:v>181.12913643045982</c:v>
                </c:pt>
                <c:pt idx="50">
                  <c:v>190.33944921061612</c:v>
                </c:pt>
                <c:pt idx="51">
                  <c:v>196.75494122525942</c:v>
                </c:pt>
                <c:pt idx="52">
                  <c:v>199.794559330987</c:v>
                </c:pt>
                <c:pt idx="53">
                  <c:v>199.18034703244069</c:v>
                </c:pt>
                <c:pt idx="54">
                  <c:v>194.9685829146861</c:v>
                </c:pt>
                <c:pt idx="55">
                  <c:v>187.54357980072211</c:v>
                </c:pt>
                <c:pt idx="56">
                  <c:v>177.57394244520677</c:v>
                </c:pt>
                <c:pt idx="57">
                  <c:v>165.93104538187646</c:v>
                </c:pt>
                <c:pt idx="58">
                  <c:v>153.57449454870746</c:v>
                </c:pt>
                <c:pt idx="59">
                  <c:v>141.42135623730954</c:v>
                </c:pt>
                <c:pt idx="60">
                  <c:v>130.22995816311686</c:v>
                </c:pt>
                <c:pt idx="61">
                  <c:v>120.5319954079218</c:v>
                </c:pt>
                <c:pt idx="62">
                  <c:v>112.62913761218829</c:v>
                </c:pt>
                <c:pt idx="63">
                  <c:v>106.64188036322741</c:v>
                </c:pt>
                <c:pt idx="64">
                  <c:v>102.58062966355743</c:v>
                </c:pt>
                <c:pt idx="65">
                  <c:v>100.41151297292691</c:v>
                </c:pt>
                <c:pt idx="66">
                  <c:v>100.10282595767418</c:v>
                </c:pt>
                <c:pt idx="67">
                  <c:v>101.64928959574411</c:v>
                </c:pt>
                <c:pt idx="68">
                  <c:v>105.07543277520689</c:v>
                </c:pt>
                <c:pt idx="69">
                  <c:v>110.41845831180513</c:v>
                </c:pt>
                <c:pt idx="70">
                  <c:v>117.68922918733521</c:v>
                </c:pt>
                <c:pt idx="71">
                  <c:v>126.81203636554133</c:v>
                </c:pt>
                <c:pt idx="72">
                  <c:v>137.55280134961887</c:v>
                </c:pt>
                <c:pt idx="73">
                  <c:v>149.45921600951215</c:v>
                </c:pt>
                <c:pt idx="74">
                  <c:v>161.84407500101489</c:v>
                </c:pt>
                <c:pt idx="75">
                  <c:v>173.83208437130125</c:v>
                </c:pt>
                <c:pt idx="76">
                  <c:v>184.46326697874198</c:v>
                </c:pt>
                <c:pt idx="77">
                  <c:v>192.82281713529983</c:v>
                </c:pt>
                <c:pt idx="78">
                  <c:v>198.16366697246079</c:v>
                </c:pt>
                <c:pt idx="79">
                  <c:v>200</c:v>
                </c:pt>
                <c:pt idx="80">
                  <c:v>198.16366697246082</c:v>
                </c:pt>
                <c:pt idx="81">
                  <c:v>192.82281713529977</c:v>
                </c:pt>
                <c:pt idx="82">
                  <c:v>184.46326697874204</c:v>
                </c:pt>
                <c:pt idx="83">
                  <c:v>173.83208437130114</c:v>
                </c:pt>
                <c:pt idx="84">
                  <c:v>161.844075001015</c:v>
                </c:pt>
                <c:pt idx="85">
                  <c:v>149.45921600951223</c:v>
                </c:pt>
                <c:pt idx="86">
                  <c:v>137.55280134961876</c:v>
                </c:pt>
                <c:pt idx="87">
                  <c:v>126.8120363655414</c:v>
                </c:pt>
                <c:pt idx="88">
                  <c:v>117.68922918733513</c:v>
                </c:pt>
                <c:pt idx="89">
                  <c:v>110.41845831180518</c:v>
                </c:pt>
                <c:pt idx="90">
                  <c:v>105.07543277520691</c:v>
                </c:pt>
                <c:pt idx="91">
                  <c:v>101.64928959574407</c:v>
                </c:pt>
                <c:pt idx="92">
                  <c:v>100.10282595767417</c:v>
                </c:pt>
                <c:pt idx="93">
                  <c:v>100.41151297292691</c:v>
                </c:pt>
                <c:pt idx="94">
                  <c:v>102.58062966355737</c:v>
                </c:pt>
                <c:pt idx="95">
                  <c:v>106.64188036322747</c:v>
                </c:pt>
                <c:pt idx="96">
                  <c:v>112.62913761218834</c:v>
                </c:pt>
                <c:pt idx="97">
                  <c:v>120.53199540792187</c:v>
                </c:pt>
                <c:pt idx="98">
                  <c:v>130.22995816311689</c:v>
                </c:pt>
                <c:pt idx="99">
                  <c:v>141.42135623730937</c:v>
                </c:pt>
                <c:pt idx="101">
                  <c:v>200</c:v>
                </c:pt>
                <c:pt idx="102">
                  <c:v>141.42135623730951</c:v>
                </c:pt>
                <c:pt idx="103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DC-467F-86F7-65692BF8A61D}"/>
            </c:ext>
          </c:extLst>
        </c:ser>
        <c:ser>
          <c:idx val="3"/>
          <c:order val="3"/>
          <c:tx>
            <c:strRef>
              <c:f>Sheet1!$AX$1</c:f>
              <c:strCache>
                <c:ptCount val="1"/>
                <c:pt idx="0">
                  <c:v>位移S4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Sheet1!$AX$2:$AX$282</c:f>
              <c:numCache>
                <c:formatCode>General</c:formatCode>
                <c:ptCount val="281"/>
                <c:pt idx="0">
                  <c:v>248.27760088423869</c:v>
                </c:pt>
                <c:pt idx="1">
                  <c:v>243.25797972423797</c:v>
                </c:pt>
                <c:pt idx="2">
                  <c:v>235.36655003386764</c:v>
                </c:pt>
                <c:pt idx="3">
                  <c:v>225.25587221674883</c:v>
                </c:pt>
                <c:pt idx="4">
                  <c:v>213.72635163460771</c:v>
                </c:pt>
                <c:pt idx="5">
                  <c:v>201.62879060155652</c:v>
                </c:pt>
                <c:pt idx="6">
                  <c:v>189.76594415790984</c:v>
                </c:pt>
                <c:pt idx="7">
                  <c:v>178.81373469393273</c:v>
                </c:pt>
                <c:pt idx="8">
                  <c:v>169.27853098467176</c:v>
                </c:pt>
                <c:pt idx="9">
                  <c:v>161.4948577909679</c:v>
                </c:pt>
                <c:pt idx="10">
                  <c:v>155.65437085225176</c:v>
                </c:pt>
                <c:pt idx="11">
                  <c:v>151.84945913445921</c:v>
                </c:pt>
                <c:pt idx="12">
                  <c:v>150.11565567638203</c:v>
                </c:pt>
                <c:pt idx="13">
                  <c:v>150.46257605587584</c:v>
                </c:pt>
                <c:pt idx="14">
                  <c:v>152.88862803009908</c:v>
                </c:pt>
                <c:pt idx="15">
                  <c:v>157.37804413391683</c:v>
                </c:pt>
                <c:pt idx="16">
                  <c:v>163.88048632898321</c:v>
                </c:pt>
                <c:pt idx="17">
                  <c:v>172.2755206846019</c:v>
                </c:pt>
                <c:pt idx="18">
                  <c:v>182.32835511745222</c:v>
                </c:pt>
                <c:pt idx="19">
                  <c:v>193.64916731037084</c:v>
                </c:pt>
                <c:pt idx="20">
                  <c:v>205.67289150304276</c:v>
                </c:pt>
                <c:pt idx="21">
                  <c:v>217.67457065855658</c:v>
                </c:pt>
                <c:pt idx="22">
                  <c:v>228.82529116200158</c:v>
                </c:pt>
                <c:pt idx="23">
                  <c:v>238.27974357141159</c:v>
                </c:pt>
                <c:pt idx="24">
                  <c:v>245.27658128122775</c:v>
                </c:pt>
                <c:pt idx="25">
                  <c:v>249.23141011538962</c:v>
                </c:pt>
                <c:pt idx="26">
                  <c:v>249.80738904969482</c:v>
                </c:pt>
                <c:pt idx="27">
                  <c:v>246.95511076397452</c:v>
                </c:pt>
                <c:pt idx="28">
                  <c:v>240.91838728766101</c:v>
                </c:pt>
                <c:pt idx="29">
                  <c:v>232.20553590962265</c:v>
                </c:pt>
                <c:pt idx="30">
                  <c:v>221.52838745626661</c:v>
                </c:pt>
                <c:pt idx="31">
                  <c:v>209.71543413142749</c:v>
                </c:pt>
                <c:pt idx="32">
                  <c:v>197.61185373069435</c:v>
                </c:pt>
                <c:pt idx="33">
                  <c:v>185.98534409753341</c:v>
                </c:pt>
                <c:pt idx="34">
                  <c:v>175.45800839809871</c:v>
                </c:pt>
                <c:pt idx="35">
                  <c:v>166.47734698750153</c:v>
                </c:pt>
                <c:pt idx="36">
                  <c:v>159.32595347386456</c:v>
                </c:pt>
                <c:pt idx="37">
                  <c:v>154.15732730540117</c:v>
                </c:pt>
                <c:pt idx="38">
                  <c:v>151.04060884447102</c:v>
                </c:pt>
                <c:pt idx="39">
                  <c:v>150</c:v>
                </c:pt>
                <c:pt idx="40">
                  <c:v>151.04060884447105</c:v>
                </c:pt>
                <c:pt idx="41">
                  <c:v>154.1573273054012</c:v>
                </c:pt>
                <c:pt idx="42">
                  <c:v>159.32595347386453</c:v>
                </c:pt>
                <c:pt idx="43">
                  <c:v>166.47734698750151</c:v>
                </c:pt>
                <c:pt idx="44">
                  <c:v>175.45800839809868</c:v>
                </c:pt>
                <c:pt idx="45">
                  <c:v>185.98534409753347</c:v>
                </c:pt>
                <c:pt idx="46">
                  <c:v>197.61185373069435</c:v>
                </c:pt>
                <c:pt idx="47">
                  <c:v>209.71543413142754</c:v>
                </c:pt>
                <c:pt idx="48">
                  <c:v>221.52838745626667</c:v>
                </c:pt>
                <c:pt idx="49">
                  <c:v>232.2055359096226</c:v>
                </c:pt>
                <c:pt idx="50">
                  <c:v>240.91838728766101</c:v>
                </c:pt>
                <c:pt idx="51">
                  <c:v>246.95511076397457</c:v>
                </c:pt>
                <c:pt idx="52">
                  <c:v>249.80738904969485</c:v>
                </c:pt>
                <c:pt idx="53">
                  <c:v>249.23141011538962</c:v>
                </c:pt>
                <c:pt idx="54">
                  <c:v>245.27658128122778</c:v>
                </c:pt>
                <c:pt idx="55">
                  <c:v>238.27974357141153</c:v>
                </c:pt>
                <c:pt idx="56">
                  <c:v>228.82529116200161</c:v>
                </c:pt>
                <c:pt idx="57">
                  <c:v>217.67457065855655</c:v>
                </c:pt>
                <c:pt idx="58">
                  <c:v>205.67289150304276</c:v>
                </c:pt>
                <c:pt idx="59">
                  <c:v>193.64916731037087</c:v>
                </c:pt>
                <c:pt idx="60">
                  <c:v>182.32835511745216</c:v>
                </c:pt>
                <c:pt idx="61">
                  <c:v>172.27552068460187</c:v>
                </c:pt>
                <c:pt idx="62">
                  <c:v>163.88048632898315</c:v>
                </c:pt>
                <c:pt idx="63">
                  <c:v>157.37804413391686</c:v>
                </c:pt>
                <c:pt idx="64">
                  <c:v>152.88862803009911</c:v>
                </c:pt>
                <c:pt idx="65">
                  <c:v>150.46257605587584</c:v>
                </c:pt>
                <c:pt idx="66">
                  <c:v>150.11565567638203</c:v>
                </c:pt>
                <c:pt idx="67">
                  <c:v>151.84945913445921</c:v>
                </c:pt>
                <c:pt idx="68">
                  <c:v>155.65437085225176</c:v>
                </c:pt>
                <c:pt idx="69">
                  <c:v>161.4948577909679</c:v>
                </c:pt>
                <c:pt idx="70">
                  <c:v>169.27853098467182</c:v>
                </c:pt>
                <c:pt idx="71">
                  <c:v>178.8137346939327</c:v>
                </c:pt>
                <c:pt idx="72">
                  <c:v>189.7659441579099</c:v>
                </c:pt>
                <c:pt idx="73">
                  <c:v>201.62879060155643</c:v>
                </c:pt>
                <c:pt idx="74">
                  <c:v>213.72635163460768</c:v>
                </c:pt>
                <c:pt idx="75">
                  <c:v>225.25587221674888</c:v>
                </c:pt>
                <c:pt idx="76">
                  <c:v>235.36655003386755</c:v>
                </c:pt>
                <c:pt idx="77">
                  <c:v>243.25797972423797</c:v>
                </c:pt>
                <c:pt idx="78">
                  <c:v>248.27760088423872</c:v>
                </c:pt>
                <c:pt idx="79">
                  <c:v>250</c:v>
                </c:pt>
                <c:pt idx="80">
                  <c:v>248.27760088423872</c:v>
                </c:pt>
                <c:pt idx="81">
                  <c:v>243.25797972423794</c:v>
                </c:pt>
                <c:pt idx="82">
                  <c:v>235.36655003386764</c:v>
                </c:pt>
                <c:pt idx="83">
                  <c:v>225.2558722167488</c:v>
                </c:pt>
                <c:pt idx="84">
                  <c:v>213.72635163460777</c:v>
                </c:pt>
                <c:pt idx="85">
                  <c:v>201.62879060155652</c:v>
                </c:pt>
                <c:pt idx="86">
                  <c:v>189.76594415790979</c:v>
                </c:pt>
                <c:pt idx="87">
                  <c:v>178.81373469393279</c:v>
                </c:pt>
                <c:pt idx="88">
                  <c:v>169.2785309846717</c:v>
                </c:pt>
                <c:pt idx="89">
                  <c:v>161.49485779096793</c:v>
                </c:pt>
                <c:pt idx="90">
                  <c:v>155.65437085225179</c:v>
                </c:pt>
                <c:pt idx="91">
                  <c:v>151.84945913445921</c:v>
                </c:pt>
                <c:pt idx="92">
                  <c:v>150.115655676382</c:v>
                </c:pt>
                <c:pt idx="93">
                  <c:v>150.46257605587584</c:v>
                </c:pt>
                <c:pt idx="94">
                  <c:v>152.88862803009908</c:v>
                </c:pt>
                <c:pt idx="95">
                  <c:v>157.37804413391692</c:v>
                </c:pt>
                <c:pt idx="96">
                  <c:v>163.88048632898321</c:v>
                </c:pt>
                <c:pt idx="97">
                  <c:v>172.27552068460196</c:v>
                </c:pt>
                <c:pt idx="98">
                  <c:v>182.32835511745219</c:v>
                </c:pt>
                <c:pt idx="99">
                  <c:v>193.6491673103707</c:v>
                </c:pt>
                <c:pt idx="101">
                  <c:v>250</c:v>
                </c:pt>
                <c:pt idx="102">
                  <c:v>193.64916731037084</c:v>
                </c:pt>
                <c:pt idx="103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DC-467F-86F7-65692BF8A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605823"/>
        <c:axId val="751199887"/>
      </c:scatterChart>
      <c:valAx>
        <c:axId val="100360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1199887"/>
        <c:crosses val="autoZero"/>
        <c:crossBetween val="midCat"/>
      </c:valAx>
      <c:valAx>
        <c:axId val="7511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60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速度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速度V1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Sheet1!$R$2:$R$282</c:f>
              <c:numCache>
                <c:formatCode>General</c:formatCode>
                <c:ptCount val="281"/>
                <c:pt idx="0">
                  <c:v>-182.20083255880922</c:v>
                </c:pt>
                <c:pt idx="1">
                  <c:v>-347.2716248954859</c:v>
                </c:pt>
                <c:pt idx="2">
                  <c:v>-478.15956551582167</c:v>
                </c:pt>
                <c:pt idx="3">
                  <c:v>-558.64705711942202</c:v>
                </c:pt>
                <c:pt idx="4">
                  <c:v>-576.35656380928651</c:v>
                </c:pt>
                <c:pt idx="5">
                  <c:v>-529.93251389027228</c:v>
                </c:pt>
                <c:pt idx="6">
                  <c:v>-436.89941055081505</c:v>
                </c:pt>
                <c:pt idx="7">
                  <c:v>-328.77894447800014</c:v>
                </c:pt>
                <c:pt idx="8">
                  <c:v>-231.68268867701588</c:v>
                </c:pt>
                <c:pt idx="9">
                  <c:v>-155.10465860331857</c:v>
                </c:pt>
                <c:pt idx="10">
                  <c:v>-96.911540675878229</c:v>
                </c:pt>
                <c:pt idx="11">
                  <c:v>-51.267827376287201</c:v>
                </c:pt>
                <c:pt idx="12">
                  <c:v>-12.36662589199279</c:v>
                </c:pt>
                <c:pt idx="13">
                  <c:v>24.911585957078174</c:v>
                </c:pt>
                <c:pt idx="14">
                  <c:v>65.461947229670443</c:v>
                </c:pt>
                <c:pt idx="15">
                  <c:v>114.60971711606808</c:v>
                </c:pt>
                <c:pt idx="16">
                  <c:v>178.34586814762378</c:v>
                </c:pt>
                <c:pt idx="17">
                  <c:v>261.90785579539573</c:v>
                </c:pt>
                <c:pt idx="18">
                  <c:v>364.56235792509659</c:v>
                </c:pt>
                <c:pt idx="19">
                  <c:v>471.2388980384689</c:v>
                </c:pt>
                <c:pt idx="20">
                  <c:v>551.8747016228134</c:v>
                </c:pt>
                <c:pt idx="21">
                  <c:v>577.84600941182998</c:v>
                </c:pt>
                <c:pt idx="22">
                  <c:v>538.31987043484924</c:v>
                </c:pt>
                <c:pt idx="23">
                  <c:v>439.36483203106854</c:v>
                </c:pt>
                <c:pt idx="24">
                  <c:v>295.20869070093778</c:v>
                </c:pt>
                <c:pt idx="25">
                  <c:v>122.52442388451365</c:v>
                </c:pt>
                <c:pt idx="26">
                  <c:v>-61.579329731776177</c:v>
                </c:pt>
                <c:pt idx="27">
                  <c:v>-239.97382843253314</c:v>
                </c:pt>
                <c:pt idx="28">
                  <c:v>-395.53175505097272</c:v>
                </c:pt>
                <c:pt idx="29">
                  <c:v>-511.32778212043627</c:v>
                </c:pt>
                <c:pt idx="30">
                  <c:v>-571.9117342701071</c:v>
                </c:pt>
                <c:pt idx="31">
                  <c:v>-567.57070494446668</c:v>
                </c:pt>
                <c:pt idx="32">
                  <c:v>-502.67304101688052</c:v>
                </c:pt>
                <c:pt idx="33">
                  <c:v>-400.94181656472085</c:v>
                </c:pt>
                <c:pt idx="34">
                  <c:v>-294.37938183254266</c:v>
                </c:pt>
                <c:pt idx="35">
                  <c:v>-203.8334967278671</c:v>
                </c:pt>
                <c:pt idx="36">
                  <c:v>-133.93079974087874</c:v>
                </c:pt>
                <c:pt idx="37">
                  <c:v>-80.604340738909656</c:v>
                </c:pt>
                <c:pt idx="38">
                  <c:v>-37.816239472483318</c:v>
                </c:pt>
                <c:pt idx="39">
                  <c:v>-5.7733760782467095E-14</c:v>
                </c:pt>
                <c:pt idx="40">
                  <c:v>37.816239472483502</c:v>
                </c:pt>
                <c:pt idx="41">
                  <c:v>80.604340738909883</c:v>
                </c:pt>
                <c:pt idx="42">
                  <c:v>133.93079974087854</c:v>
                </c:pt>
                <c:pt idx="43">
                  <c:v>203.8334967278669</c:v>
                </c:pt>
                <c:pt idx="44">
                  <c:v>294.37938183254238</c:v>
                </c:pt>
                <c:pt idx="45">
                  <c:v>400.94181656472136</c:v>
                </c:pt>
                <c:pt idx="46">
                  <c:v>502.67304101688057</c:v>
                </c:pt>
                <c:pt idx="47">
                  <c:v>567.57070494446691</c:v>
                </c:pt>
                <c:pt idx="48">
                  <c:v>571.91173427010699</c:v>
                </c:pt>
                <c:pt idx="49">
                  <c:v>511.32778212043684</c:v>
                </c:pt>
                <c:pt idx="50">
                  <c:v>395.53175505097261</c:v>
                </c:pt>
                <c:pt idx="51">
                  <c:v>239.97382843253308</c:v>
                </c:pt>
                <c:pt idx="52">
                  <c:v>61.57932973177536</c:v>
                </c:pt>
                <c:pt idx="53">
                  <c:v>-122.52442388451377</c:v>
                </c:pt>
                <c:pt idx="54">
                  <c:v>-295.20869070093727</c:v>
                </c:pt>
                <c:pt idx="55">
                  <c:v>-439.36483203106951</c:v>
                </c:pt>
                <c:pt idx="56">
                  <c:v>-538.31987043484901</c:v>
                </c:pt>
                <c:pt idx="57">
                  <c:v>-577.84600941182998</c:v>
                </c:pt>
                <c:pt idx="58">
                  <c:v>-551.87470162281329</c:v>
                </c:pt>
                <c:pt idx="59">
                  <c:v>-471.23889803846919</c:v>
                </c:pt>
                <c:pt idx="60">
                  <c:v>-364.56235792509614</c:v>
                </c:pt>
                <c:pt idx="61">
                  <c:v>-261.90785579539568</c:v>
                </c:pt>
                <c:pt idx="62">
                  <c:v>-178.34586814762315</c:v>
                </c:pt>
                <c:pt idx="63">
                  <c:v>-114.6097171160682</c:v>
                </c:pt>
                <c:pt idx="64">
                  <c:v>-65.461947229670628</c:v>
                </c:pt>
                <c:pt idx="65">
                  <c:v>-24.911585957078081</c:v>
                </c:pt>
                <c:pt idx="66">
                  <c:v>12.366625891992747</c:v>
                </c:pt>
                <c:pt idx="67">
                  <c:v>51.267827376287457</c:v>
                </c:pt>
                <c:pt idx="68">
                  <c:v>96.911540675878001</c:v>
                </c:pt>
                <c:pt idx="69">
                  <c:v>155.10465860331863</c:v>
                </c:pt>
                <c:pt idx="70">
                  <c:v>231.68268867701644</c:v>
                </c:pt>
                <c:pt idx="71">
                  <c:v>328.77894447799974</c:v>
                </c:pt>
                <c:pt idx="72">
                  <c:v>436.89941055081539</c:v>
                </c:pt>
                <c:pt idx="73">
                  <c:v>529.93251389027182</c:v>
                </c:pt>
                <c:pt idx="74">
                  <c:v>576.3565638092864</c:v>
                </c:pt>
                <c:pt idx="75">
                  <c:v>558.64705711942167</c:v>
                </c:pt>
                <c:pt idx="76">
                  <c:v>478.15956551582212</c:v>
                </c:pt>
                <c:pt idx="77">
                  <c:v>347.27162489548584</c:v>
                </c:pt>
                <c:pt idx="78">
                  <c:v>182.20083255880812</c:v>
                </c:pt>
                <c:pt idx="79">
                  <c:v>5.7733760782467095E-13</c:v>
                </c:pt>
                <c:pt idx="80">
                  <c:v>-182.20083255880704</c:v>
                </c:pt>
                <c:pt idx="81">
                  <c:v>-347.27162489548709</c:v>
                </c:pt>
                <c:pt idx="82">
                  <c:v>-478.15956551582144</c:v>
                </c:pt>
                <c:pt idx="83">
                  <c:v>-558.64705711942213</c:v>
                </c:pt>
                <c:pt idx="84">
                  <c:v>-576.35656380928663</c:v>
                </c:pt>
                <c:pt idx="85">
                  <c:v>-529.93251389027228</c:v>
                </c:pt>
                <c:pt idx="86">
                  <c:v>-436.89941055081442</c:v>
                </c:pt>
                <c:pt idx="87">
                  <c:v>-328.77894447800048</c:v>
                </c:pt>
                <c:pt idx="88">
                  <c:v>-231.68268867701562</c:v>
                </c:pt>
                <c:pt idx="89">
                  <c:v>-155.10465860331905</c:v>
                </c:pt>
                <c:pt idx="90">
                  <c:v>-96.911540675878314</c:v>
                </c:pt>
                <c:pt idx="91">
                  <c:v>-51.267827376287087</c:v>
                </c:pt>
                <c:pt idx="92">
                  <c:v>-12.366625891992413</c:v>
                </c:pt>
                <c:pt idx="93">
                  <c:v>24.911585957078138</c:v>
                </c:pt>
                <c:pt idx="94">
                  <c:v>65.461947229670045</c:v>
                </c:pt>
                <c:pt idx="95">
                  <c:v>114.60971711606874</c:v>
                </c:pt>
                <c:pt idx="96">
                  <c:v>178.34586814762383</c:v>
                </c:pt>
                <c:pt idx="97">
                  <c:v>261.90785579539647</c:v>
                </c:pt>
                <c:pt idx="98">
                  <c:v>364.56235792509625</c:v>
                </c:pt>
                <c:pt idx="99">
                  <c:v>471.23889803846782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-1.9244586927489025E-14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5C-436A-B5F5-B420D0A0463A}"/>
            </c:ext>
          </c:extLst>
        </c:ser>
        <c:ser>
          <c:idx val="1"/>
          <c:order val="1"/>
          <c:tx>
            <c:strRef>
              <c:f>Sheet1!$AC$1</c:f>
              <c:strCache>
                <c:ptCount val="1"/>
                <c:pt idx="0">
                  <c:v>速度V2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Sheet1!$AC$2:$AC$282</c:f>
              <c:numCache>
                <c:formatCode>General</c:formatCode>
                <c:ptCount val="281"/>
                <c:pt idx="0">
                  <c:v>-163.86113870591674</c:v>
                </c:pt>
                <c:pt idx="1">
                  <c:v>-311.80272649502837</c:v>
                </c:pt>
                <c:pt idx="2">
                  <c:v>-429.07141147907578</c:v>
                </c:pt>
                <c:pt idx="3">
                  <c:v>-503.75477808279197</c:v>
                </c:pt>
                <c:pt idx="4">
                  <c:v>-529.2940003518911</c:v>
                </c:pt>
                <c:pt idx="5">
                  <c:v>-507.30386562531004</c:v>
                </c:pt>
                <c:pt idx="6">
                  <c:v>-448.52747049361096</c:v>
                </c:pt>
                <c:pt idx="7">
                  <c:v>-369.45846289392853</c:v>
                </c:pt>
                <c:pt idx="8">
                  <c:v>-285.75427707462245</c:v>
                </c:pt>
                <c:pt idx="9">
                  <c:v>-207.2723272346739</c:v>
                </c:pt>
                <c:pt idx="10">
                  <c:v>-137.47582082413771</c:v>
                </c:pt>
                <c:pt idx="11">
                  <c:v>-75.532348931625663</c:v>
                </c:pt>
                <c:pt idx="12">
                  <c:v>-18.529279083689328</c:v>
                </c:pt>
                <c:pt idx="13">
                  <c:v>37.20092199137887</c:v>
                </c:pt>
                <c:pt idx="14">
                  <c:v>95.463121269898707</c:v>
                </c:pt>
                <c:pt idx="15">
                  <c:v>159.76693541072009</c:v>
                </c:pt>
                <c:pt idx="16">
                  <c:v>232.52585785535439</c:v>
                </c:pt>
                <c:pt idx="17">
                  <c:v>313.41857808337591</c:v>
                </c:pt>
                <c:pt idx="18">
                  <c:v>397.01336547241152</c:v>
                </c:pt>
                <c:pt idx="19">
                  <c:v>471.2388980384689</c:v>
                </c:pt>
                <c:pt idx="20">
                  <c:v>519.42369407549836</c:v>
                </c:pt>
                <c:pt idx="21">
                  <c:v>526.33528712384987</c:v>
                </c:pt>
                <c:pt idx="22">
                  <c:v>484.13988072711868</c:v>
                </c:pt>
                <c:pt idx="23">
                  <c:v>394.20761373641659</c:v>
                </c:pt>
                <c:pt idx="24">
                  <c:v>265.20751666070942</c:v>
                </c:pt>
                <c:pt idx="25">
                  <c:v>110.23508785021295</c:v>
                </c:pt>
                <c:pt idx="26">
                  <c:v>-55.416676540079635</c:v>
                </c:pt>
                <c:pt idx="27">
                  <c:v>-215.70930687719462</c:v>
                </c:pt>
                <c:pt idx="28">
                  <c:v>-354.96747490271326</c:v>
                </c:pt>
                <c:pt idx="29">
                  <c:v>-459.16011348908091</c:v>
                </c:pt>
                <c:pt idx="30">
                  <c:v>-517.84014587250056</c:v>
                </c:pt>
                <c:pt idx="31">
                  <c:v>-526.89118652853824</c:v>
                </c:pt>
                <c:pt idx="32">
                  <c:v>-491.04498107408466</c:v>
                </c:pt>
                <c:pt idx="33">
                  <c:v>-423.57046482968315</c:v>
                </c:pt>
                <c:pt idx="34">
                  <c:v>-341.44194528993819</c:v>
                </c:pt>
                <c:pt idx="35">
                  <c:v>-258.72577576449709</c:v>
                </c:pt>
                <c:pt idx="36">
                  <c:v>-183.01895377762463</c:v>
                </c:pt>
                <c:pt idx="37">
                  <c:v>-116.07323913936719</c:v>
                </c:pt>
                <c:pt idx="38">
                  <c:v>-56.155933325375791</c:v>
                </c:pt>
                <c:pt idx="39">
                  <c:v>-8.6600641173700642E-14</c:v>
                </c:pt>
                <c:pt idx="40">
                  <c:v>56.155933325376047</c:v>
                </c:pt>
                <c:pt idx="41">
                  <c:v>116.07323913936749</c:v>
                </c:pt>
                <c:pt idx="42">
                  <c:v>183.0189537776244</c:v>
                </c:pt>
                <c:pt idx="43">
                  <c:v>258.72577576449686</c:v>
                </c:pt>
                <c:pt idx="44">
                  <c:v>341.44194528993796</c:v>
                </c:pt>
                <c:pt idx="45">
                  <c:v>423.57046482968349</c:v>
                </c:pt>
                <c:pt idx="46">
                  <c:v>491.04498107408472</c:v>
                </c:pt>
                <c:pt idx="47">
                  <c:v>526.89118652853836</c:v>
                </c:pt>
                <c:pt idx="48">
                  <c:v>517.84014587250044</c:v>
                </c:pt>
                <c:pt idx="49">
                  <c:v>459.16011348908148</c:v>
                </c:pt>
                <c:pt idx="50">
                  <c:v>354.96747490271315</c:v>
                </c:pt>
                <c:pt idx="51">
                  <c:v>215.70930687719456</c:v>
                </c:pt>
                <c:pt idx="52">
                  <c:v>55.416676540078903</c:v>
                </c:pt>
                <c:pt idx="53">
                  <c:v>-110.23508785021306</c:v>
                </c:pt>
                <c:pt idx="54">
                  <c:v>-265.20751666070896</c:v>
                </c:pt>
                <c:pt idx="55">
                  <c:v>-394.20761373641744</c:v>
                </c:pt>
                <c:pt idx="56">
                  <c:v>-484.1398807271184</c:v>
                </c:pt>
                <c:pt idx="57">
                  <c:v>-526.33528712384987</c:v>
                </c:pt>
                <c:pt idx="58">
                  <c:v>-519.42369407549836</c:v>
                </c:pt>
                <c:pt idx="59">
                  <c:v>-471.23889803846913</c:v>
                </c:pt>
                <c:pt idx="60">
                  <c:v>-397.01336547241118</c:v>
                </c:pt>
                <c:pt idx="61">
                  <c:v>-313.41857808337579</c:v>
                </c:pt>
                <c:pt idx="62">
                  <c:v>-232.52585785535371</c:v>
                </c:pt>
                <c:pt idx="63">
                  <c:v>-159.76693541072024</c:v>
                </c:pt>
                <c:pt idx="64">
                  <c:v>-95.463121269898991</c:v>
                </c:pt>
                <c:pt idx="65">
                  <c:v>-37.200921991378735</c:v>
                </c:pt>
                <c:pt idx="66">
                  <c:v>18.529279083689261</c:v>
                </c:pt>
                <c:pt idx="67">
                  <c:v>75.532348931626018</c:v>
                </c:pt>
                <c:pt idx="68">
                  <c:v>137.47582082413737</c:v>
                </c:pt>
                <c:pt idx="69">
                  <c:v>207.27232723467395</c:v>
                </c:pt>
                <c:pt idx="70">
                  <c:v>285.75427707462296</c:v>
                </c:pt>
                <c:pt idx="71">
                  <c:v>369.4584628939283</c:v>
                </c:pt>
                <c:pt idx="72">
                  <c:v>448.52747049361119</c:v>
                </c:pt>
                <c:pt idx="73">
                  <c:v>507.30386562530981</c:v>
                </c:pt>
                <c:pt idx="74">
                  <c:v>529.29400035189099</c:v>
                </c:pt>
                <c:pt idx="75">
                  <c:v>503.75477808279169</c:v>
                </c:pt>
                <c:pt idx="76">
                  <c:v>429.07141147907623</c:v>
                </c:pt>
                <c:pt idx="77">
                  <c:v>311.80272649502831</c:v>
                </c:pt>
                <c:pt idx="78">
                  <c:v>163.86113870591578</c:v>
                </c:pt>
                <c:pt idx="79">
                  <c:v>5.196038470422038E-13</c:v>
                </c:pt>
                <c:pt idx="80">
                  <c:v>-163.86113870591478</c:v>
                </c:pt>
                <c:pt idx="81">
                  <c:v>-311.80272649502945</c:v>
                </c:pt>
                <c:pt idx="82">
                  <c:v>-429.07141147907555</c:v>
                </c:pt>
                <c:pt idx="83">
                  <c:v>-503.75477808279214</c:v>
                </c:pt>
                <c:pt idx="84">
                  <c:v>-529.29400035189099</c:v>
                </c:pt>
                <c:pt idx="85">
                  <c:v>-507.3038656253101</c:v>
                </c:pt>
                <c:pt idx="86">
                  <c:v>-448.52747049361056</c:v>
                </c:pt>
                <c:pt idx="87">
                  <c:v>-369.45846289392881</c:v>
                </c:pt>
                <c:pt idx="88">
                  <c:v>-285.75427707462217</c:v>
                </c:pt>
                <c:pt idx="89">
                  <c:v>-207.27232723467444</c:v>
                </c:pt>
                <c:pt idx="90">
                  <c:v>-137.47582082413777</c:v>
                </c:pt>
                <c:pt idx="91">
                  <c:v>-75.532348931625492</c:v>
                </c:pt>
                <c:pt idx="92">
                  <c:v>-18.529279083688767</c:v>
                </c:pt>
                <c:pt idx="93">
                  <c:v>37.200921991378813</c:v>
                </c:pt>
                <c:pt idx="94">
                  <c:v>95.463121269898181</c:v>
                </c:pt>
                <c:pt idx="95">
                  <c:v>159.76693541072086</c:v>
                </c:pt>
                <c:pt idx="96">
                  <c:v>232.52585785535445</c:v>
                </c:pt>
                <c:pt idx="97">
                  <c:v>313.41857808337659</c:v>
                </c:pt>
                <c:pt idx="98">
                  <c:v>397.01336547241129</c:v>
                </c:pt>
                <c:pt idx="99">
                  <c:v>471.23889803846822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-2.8866880391233547E-14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5C-436A-B5F5-B420D0A0463A}"/>
            </c:ext>
          </c:extLst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速度V3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Sheet1!$AN$2:$AN$282</c:f>
              <c:numCache>
                <c:formatCode>General</c:formatCode>
                <c:ptCount val="281"/>
                <c:pt idx="0">
                  <c:v>-145.7733122124385</c:v>
                </c:pt>
                <c:pt idx="1">
                  <c:v>-278.2183281703725</c:v>
                </c:pt>
                <c:pt idx="2">
                  <c:v>-385.50225205327155</c:v>
                </c:pt>
                <c:pt idx="3">
                  <c:v>-458.80986800138777</c:v>
                </c:pt>
                <c:pt idx="4">
                  <c:v>-493.74097505541312</c:v>
                </c:pt>
                <c:pt idx="5">
                  <c:v>-491.14025151301314</c:v>
                </c:pt>
                <c:pt idx="6">
                  <c:v>-456.75961137757361</c:v>
                </c:pt>
                <c:pt idx="7">
                  <c:v>-399.49957247266684</c:v>
                </c:pt>
                <c:pt idx="8">
                  <c:v>-328.80771236461021</c:v>
                </c:pt>
                <c:pt idx="9">
                  <c:v>-252.39941608416501</c:v>
                </c:pt>
                <c:pt idx="10">
                  <c:v>-175.15601132860746</c:v>
                </c:pt>
                <c:pt idx="11">
                  <c:v>-99.20940910322706</c:v>
                </c:pt>
                <c:pt idx="12">
                  <c:v>-24.682439691680457</c:v>
                </c:pt>
                <c:pt idx="13">
                  <c:v>49.414803241384277</c:v>
                </c:pt>
                <c:pt idx="14">
                  <c:v>124.34185531695778</c:v>
                </c:pt>
                <c:pt idx="15">
                  <c:v>200.81511697246447</c:v>
                </c:pt>
                <c:pt idx="16">
                  <c:v>278.14123846232798</c:v>
                </c:pt>
                <c:pt idx="17">
                  <c:v>353.33426869267015</c:v>
                </c:pt>
                <c:pt idx="18">
                  <c:v>420.52743987508876</c:v>
                </c:pt>
                <c:pt idx="19">
                  <c:v>471.2388980384689</c:v>
                </c:pt>
                <c:pt idx="20">
                  <c:v>495.90961967282112</c:v>
                </c:pt>
                <c:pt idx="21">
                  <c:v>486.41959651455568</c:v>
                </c:pt>
                <c:pt idx="22">
                  <c:v>438.52450012014509</c:v>
                </c:pt>
                <c:pt idx="23">
                  <c:v>353.15943217467225</c:v>
                </c:pt>
                <c:pt idx="24">
                  <c:v>236.3287826136503</c:v>
                </c:pt>
                <c:pt idx="25">
                  <c:v>98.021206600207563</c:v>
                </c:pt>
                <c:pt idx="26">
                  <c:v>-49.263515932088495</c:v>
                </c:pt>
                <c:pt idx="27">
                  <c:v>-192.03224670559317</c:v>
                </c:pt>
                <c:pt idx="28">
                  <c:v>-317.28728439824351</c:v>
                </c:pt>
                <c:pt idx="29">
                  <c:v>-414.03302463958983</c:v>
                </c:pt>
                <c:pt idx="30">
                  <c:v>-474.7867105825128</c:v>
                </c:pt>
                <c:pt idx="31">
                  <c:v>-496.85007694979993</c:v>
                </c:pt>
                <c:pt idx="32">
                  <c:v>-482.81284019012202</c:v>
                </c:pt>
                <c:pt idx="33">
                  <c:v>-439.73407894198016</c:v>
                </c:pt>
                <c:pt idx="34">
                  <c:v>-376.99497058641612</c:v>
                </c:pt>
                <c:pt idx="35">
                  <c:v>-303.67068584590129</c:v>
                </c:pt>
                <c:pt idx="36">
                  <c:v>-226.58811320342889</c:v>
                </c:pt>
                <c:pt idx="37">
                  <c:v>-149.65763746402303</c:v>
                </c:pt>
                <c:pt idx="38">
                  <c:v>-74.243759818854045</c:v>
                </c:pt>
                <c:pt idx="39">
                  <c:v>-1.1546752156493419E-13</c:v>
                </c:pt>
                <c:pt idx="40">
                  <c:v>74.243759818854386</c:v>
                </c:pt>
                <c:pt idx="41">
                  <c:v>149.65763746402337</c:v>
                </c:pt>
                <c:pt idx="42">
                  <c:v>226.58811320342863</c:v>
                </c:pt>
                <c:pt idx="43">
                  <c:v>303.67068584590112</c:v>
                </c:pt>
                <c:pt idx="44">
                  <c:v>376.99497058641589</c:v>
                </c:pt>
                <c:pt idx="45">
                  <c:v>439.73407894198039</c:v>
                </c:pt>
                <c:pt idx="46">
                  <c:v>482.81284019012202</c:v>
                </c:pt>
                <c:pt idx="47">
                  <c:v>496.85007694979993</c:v>
                </c:pt>
                <c:pt idx="48">
                  <c:v>474.78671058251268</c:v>
                </c:pt>
                <c:pt idx="49">
                  <c:v>414.03302463959034</c:v>
                </c:pt>
                <c:pt idx="50">
                  <c:v>317.2872843982434</c:v>
                </c:pt>
                <c:pt idx="51">
                  <c:v>192.03224670559311</c:v>
                </c:pt>
                <c:pt idx="52">
                  <c:v>49.263515932087849</c:v>
                </c:pt>
                <c:pt idx="53">
                  <c:v>-98.021206600207648</c:v>
                </c:pt>
                <c:pt idx="54">
                  <c:v>-236.32878261364991</c:v>
                </c:pt>
                <c:pt idx="55">
                  <c:v>-353.15943217467304</c:v>
                </c:pt>
                <c:pt idx="56">
                  <c:v>-438.52450012014481</c:v>
                </c:pt>
                <c:pt idx="57">
                  <c:v>-486.41959651455568</c:v>
                </c:pt>
                <c:pt idx="58">
                  <c:v>-495.90961967282107</c:v>
                </c:pt>
                <c:pt idx="59">
                  <c:v>-471.23889803846907</c:v>
                </c:pt>
                <c:pt idx="60">
                  <c:v>-420.52743987508853</c:v>
                </c:pt>
                <c:pt idx="61">
                  <c:v>-353.33426869267009</c:v>
                </c:pt>
                <c:pt idx="62">
                  <c:v>-278.14123846232735</c:v>
                </c:pt>
                <c:pt idx="63">
                  <c:v>-200.81511697246464</c:v>
                </c:pt>
                <c:pt idx="64">
                  <c:v>-124.34185531695813</c:v>
                </c:pt>
                <c:pt idx="65">
                  <c:v>-49.414803241384092</c:v>
                </c:pt>
                <c:pt idx="66">
                  <c:v>24.682439691680365</c:v>
                </c:pt>
                <c:pt idx="67">
                  <c:v>99.209409103227514</c:v>
                </c:pt>
                <c:pt idx="68">
                  <c:v>175.15601132860706</c:v>
                </c:pt>
                <c:pt idx="69">
                  <c:v>252.39941608416507</c:v>
                </c:pt>
                <c:pt idx="70">
                  <c:v>328.80771236461067</c:v>
                </c:pt>
                <c:pt idx="71">
                  <c:v>399.49957247266661</c:v>
                </c:pt>
                <c:pt idx="72">
                  <c:v>456.75961137757383</c:v>
                </c:pt>
                <c:pt idx="73">
                  <c:v>491.14025151301303</c:v>
                </c:pt>
                <c:pt idx="74">
                  <c:v>493.74097505541312</c:v>
                </c:pt>
                <c:pt idx="75">
                  <c:v>458.80986800138749</c:v>
                </c:pt>
                <c:pt idx="76">
                  <c:v>385.50225205327195</c:v>
                </c:pt>
                <c:pt idx="77">
                  <c:v>278.21832817037239</c:v>
                </c:pt>
                <c:pt idx="78">
                  <c:v>145.77331221243762</c:v>
                </c:pt>
                <c:pt idx="79">
                  <c:v>4.6187008625973676E-13</c:v>
                </c:pt>
                <c:pt idx="80">
                  <c:v>-145.77331221243674</c:v>
                </c:pt>
                <c:pt idx="81">
                  <c:v>-278.21832817037347</c:v>
                </c:pt>
                <c:pt idx="82">
                  <c:v>-385.50225205327138</c:v>
                </c:pt>
                <c:pt idx="83">
                  <c:v>-458.80986800138794</c:v>
                </c:pt>
                <c:pt idx="84">
                  <c:v>-493.74097505541306</c:v>
                </c:pt>
                <c:pt idx="85">
                  <c:v>-491.14025151301314</c:v>
                </c:pt>
                <c:pt idx="86">
                  <c:v>-456.75961137757338</c:v>
                </c:pt>
                <c:pt idx="87">
                  <c:v>-399.49957247266707</c:v>
                </c:pt>
                <c:pt idx="88">
                  <c:v>-328.80771236460998</c:v>
                </c:pt>
                <c:pt idx="89">
                  <c:v>-252.39941608416558</c:v>
                </c:pt>
                <c:pt idx="90">
                  <c:v>-175.15601132860758</c:v>
                </c:pt>
                <c:pt idx="91">
                  <c:v>-99.209409103226847</c:v>
                </c:pt>
                <c:pt idx="92">
                  <c:v>-24.682439691679711</c:v>
                </c:pt>
                <c:pt idx="93">
                  <c:v>49.414803241384192</c:v>
                </c:pt>
                <c:pt idx="94">
                  <c:v>124.34185531695709</c:v>
                </c:pt>
                <c:pt idx="95">
                  <c:v>200.81511697246535</c:v>
                </c:pt>
                <c:pt idx="96">
                  <c:v>278.14123846232803</c:v>
                </c:pt>
                <c:pt idx="97">
                  <c:v>353.33426869267072</c:v>
                </c:pt>
                <c:pt idx="98">
                  <c:v>420.52743987508859</c:v>
                </c:pt>
                <c:pt idx="99">
                  <c:v>471.23889803846851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-3.8489173854978063E-14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5C-436A-B5F5-B420D0A0463A}"/>
            </c:ext>
          </c:extLst>
        </c:ser>
        <c:ser>
          <c:idx val="3"/>
          <c:order val="3"/>
          <c:tx>
            <c:strRef>
              <c:f>Sheet1!$AY$1</c:f>
              <c:strCache>
                <c:ptCount val="1"/>
                <c:pt idx="0">
                  <c:v>速度V4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Sheet1!$AY$2:$AY$282</c:f>
              <c:numCache>
                <c:formatCode>General</c:formatCode>
                <c:ptCount val="281"/>
                <c:pt idx="0">
                  <c:v>-136.79644320406925</c:v>
                </c:pt>
                <c:pt idx="1">
                  <c:v>-261.90295424382833</c:v>
                </c:pt>
                <c:pt idx="2">
                  <c:v>-365.00717976422663</c:v>
                </c:pt>
                <c:pt idx="3">
                  <c:v>-438.44436413657428</c:v>
                </c:pt>
                <c:pt idx="4">
                  <c:v>-478.17753232298128</c:v>
                </c:pt>
                <c:pt idx="5">
                  <c:v>-484.2214167380173</c:v>
                </c:pt>
                <c:pt idx="6">
                  <c:v>-460.27122449536478</c:v>
                </c:pt>
                <c:pt idx="7">
                  <c:v>-412.52920312109848</c:v>
                </c:pt>
                <c:pt idx="8">
                  <c:v>-348.07798174771062</c:v>
                </c:pt>
                <c:pt idx="9">
                  <c:v>-273.36882046356209</c:v>
                </c:pt>
                <c:pt idx="10">
                  <c:v>-193.28345127965019</c:v>
                </c:pt>
                <c:pt idx="11">
                  <c:v>-110.89363374962491</c:v>
                </c:pt>
                <c:pt idx="12">
                  <c:v>-27.756454046507507</c:v>
                </c:pt>
                <c:pt idx="13">
                  <c:v>55.501465150040787</c:v>
                </c:pt>
                <c:pt idx="14">
                  <c:v>138.49135412741484</c:v>
                </c:pt>
                <c:pt idx="15">
                  <c:v>220.35060032655255</c:v>
                </c:pt>
                <c:pt idx="16">
                  <c:v>299.07257928465759</c:v>
                </c:pt>
                <c:pt idx="17">
                  <c:v>370.99371839400897</c:v>
                </c:pt>
                <c:pt idx="18">
                  <c:v>430.64929066962145</c:v>
                </c:pt>
                <c:pt idx="19">
                  <c:v>471.23889803846896</c:v>
                </c:pt>
                <c:pt idx="20">
                  <c:v>485.78776887828838</c:v>
                </c:pt>
                <c:pt idx="21">
                  <c:v>468.76014681321681</c:v>
                </c:pt>
                <c:pt idx="22">
                  <c:v>417.59315929781548</c:v>
                </c:pt>
                <c:pt idx="23">
                  <c:v>333.62394882058413</c:v>
                </c:pt>
                <c:pt idx="24">
                  <c:v>222.17928380319321</c:v>
                </c:pt>
                <c:pt idx="25">
                  <c:v>91.934544691551039</c:v>
                </c:pt>
                <c:pt idx="26">
                  <c:v>-46.189501577261446</c:v>
                </c:pt>
                <c:pt idx="27">
                  <c:v>-180.34802205919527</c:v>
                </c:pt>
                <c:pt idx="28">
                  <c:v>-299.15984444720073</c:v>
                </c:pt>
                <c:pt idx="29">
                  <c:v>-393.06362026019275</c:v>
                </c:pt>
                <c:pt idx="30">
                  <c:v>-455.51644119941238</c:v>
                </c:pt>
                <c:pt idx="31">
                  <c:v>-483.82044630136824</c:v>
                </c:pt>
                <c:pt idx="32">
                  <c:v>-479.30122707233085</c:v>
                </c:pt>
                <c:pt idx="33">
                  <c:v>-446.65291371697606</c:v>
                </c:pt>
                <c:pt idx="34">
                  <c:v>-392.55841331884801</c:v>
                </c:pt>
                <c:pt idx="35">
                  <c:v>-324.03618971071478</c:v>
                </c:pt>
                <c:pt idx="36">
                  <c:v>-247.0831854924738</c:v>
                </c:pt>
                <c:pt idx="37">
                  <c:v>-165.97301139056717</c:v>
                </c:pt>
                <c:pt idx="38">
                  <c:v>-83.220628827223294</c:v>
                </c:pt>
                <c:pt idx="39">
                  <c:v>-1.2990096176055095E-13</c:v>
                </c:pt>
                <c:pt idx="40">
                  <c:v>83.220628827223663</c:v>
                </c:pt>
                <c:pt idx="41">
                  <c:v>165.97301139056756</c:v>
                </c:pt>
                <c:pt idx="42">
                  <c:v>247.08318549247355</c:v>
                </c:pt>
                <c:pt idx="43">
                  <c:v>324.03618971071461</c:v>
                </c:pt>
                <c:pt idx="44">
                  <c:v>392.55841331884778</c:v>
                </c:pt>
                <c:pt idx="45">
                  <c:v>446.65291371697623</c:v>
                </c:pt>
                <c:pt idx="46">
                  <c:v>479.3012270723309</c:v>
                </c:pt>
                <c:pt idx="47">
                  <c:v>483.82044630136824</c:v>
                </c:pt>
                <c:pt idx="48">
                  <c:v>455.51644119941221</c:v>
                </c:pt>
                <c:pt idx="49">
                  <c:v>393.06362026019326</c:v>
                </c:pt>
                <c:pt idx="50">
                  <c:v>299.15984444720067</c:v>
                </c:pt>
                <c:pt idx="51">
                  <c:v>180.34802205919524</c:v>
                </c:pt>
                <c:pt idx="52">
                  <c:v>46.189501577260835</c:v>
                </c:pt>
                <c:pt idx="53">
                  <c:v>-91.934544691551125</c:v>
                </c:pt>
                <c:pt idx="54">
                  <c:v>-222.17928380319285</c:v>
                </c:pt>
                <c:pt idx="55">
                  <c:v>-333.62394882058493</c:v>
                </c:pt>
                <c:pt idx="56">
                  <c:v>-417.59315929781519</c:v>
                </c:pt>
                <c:pt idx="57">
                  <c:v>-468.76014681321686</c:v>
                </c:pt>
                <c:pt idx="58">
                  <c:v>-485.78776887828838</c:v>
                </c:pt>
                <c:pt idx="59">
                  <c:v>-471.23889803846902</c:v>
                </c:pt>
                <c:pt idx="60">
                  <c:v>-430.64929066962128</c:v>
                </c:pt>
                <c:pt idx="61">
                  <c:v>-370.99371839400891</c:v>
                </c:pt>
                <c:pt idx="62">
                  <c:v>-299.07257928465697</c:v>
                </c:pt>
                <c:pt idx="63">
                  <c:v>-220.35060032655275</c:v>
                </c:pt>
                <c:pt idx="64">
                  <c:v>-138.49135412741524</c:v>
                </c:pt>
                <c:pt idx="65">
                  <c:v>-55.501465150040588</c:v>
                </c:pt>
                <c:pt idx="66">
                  <c:v>27.756454046507407</c:v>
                </c:pt>
                <c:pt idx="67">
                  <c:v>110.89363374962541</c:v>
                </c:pt>
                <c:pt idx="68">
                  <c:v>193.2834512796498</c:v>
                </c:pt>
                <c:pt idx="69">
                  <c:v>273.36882046356214</c:v>
                </c:pt>
                <c:pt idx="70">
                  <c:v>348.07798174771108</c:v>
                </c:pt>
                <c:pt idx="71">
                  <c:v>412.52920312109831</c:v>
                </c:pt>
                <c:pt idx="72">
                  <c:v>460.27122449536495</c:v>
                </c:pt>
                <c:pt idx="73">
                  <c:v>484.22141673801724</c:v>
                </c:pt>
                <c:pt idx="74">
                  <c:v>478.17753232298128</c:v>
                </c:pt>
                <c:pt idx="75">
                  <c:v>438.44436413657394</c:v>
                </c:pt>
                <c:pt idx="76">
                  <c:v>365.00717976422709</c:v>
                </c:pt>
                <c:pt idx="77">
                  <c:v>261.90295424382828</c:v>
                </c:pt>
                <c:pt idx="78">
                  <c:v>136.7964432040684</c:v>
                </c:pt>
                <c:pt idx="79">
                  <c:v>4.3300320586850324E-13</c:v>
                </c:pt>
                <c:pt idx="80">
                  <c:v>-136.7964432040676</c:v>
                </c:pt>
                <c:pt idx="81">
                  <c:v>-261.90295424382924</c:v>
                </c:pt>
                <c:pt idx="82">
                  <c:v>-365.00717976422646</c:v>
                </c:pt>
                <c:pt idx="83">
                  <c:v>-438.44436413657445</c:v>
                </c:pt>
                <c:pt idx="84">
                  <c:v>-478.17753232298116</c:v>
                </c:pt>
                <c:pt idx="85">
                  <c:v>-484.2214167380173</c:v>
                </c:pt>
                <c:pt idx="86">
                  <c:v>-460.27122449536455</c:v>
                </c:pt>
                <c:pt idx="87">
                  <c:v>-412.5292031210987</c:v>
                </c:pt>
                <c:pt idx="88">
                  <c:v>-348.0779817477104</c:v>
                </c:pt>
                <c:pt idx="89">
                  <c:v>-273.36882046356266</c:v>
                </c:pt>
                <c:pt idx="90">
                  <c:v>-193.28345127965034</c:v>
                </c:pt>
                <c:pt idx="91">
                  <c:v>-110.89363374962468</c:v>
                </c:pt>
                <c:pt idx="92">
                  <c:v>-27.756454046506668</c:v>
                </c:pt>
                <c:pt idx="93">
                  <c:v>55.501465150040701</c:v>
                </c:pt>
                <c:pt idx="94">
                  <c:v>138.49135412741413</c:v>
                </c:pt>
                <c:pt idx="95">
                  <c:v>220.35060032655346</c:v>
                </c:pt>
                <c:pt idx="96">
                  <c:v>299.07257928465765</c:v>
                </c:pt>
                <c:pt idx="97">
                  <c:v>370.99371839400953</c:v>
                </c:pt>
                <c:pt idx="98">
                  <c:v>430.64929066962134</c:v>
                </c:pt>
                <c:pt idx="99">
                  <c:v>471.23889803846862</c:v>
                </c:pt>
                <c:pt idx="101">
                  <c:v>0</c:v>
                </c:pt>
                <c:pt idx="102">
                  <c:v>-471.23889803846896</c:v>
                </c:pt>
                <c:pt idx="103" formatCode="0.0000_ ">
                  <c:v>-4.3300320586850321E-14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35C-436A-B5F5-B420D0A04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605823"/>
        <c:axId val="779554191"/>
      </c:scatterChart>
      <c:valAx>
        <c:axId val="100360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554191"/>
        <c:crosses val="autoZero"/>
        <c:crossBetween val="midCat"/>
      </c:valAx>
      <c:valAx>
        <c:axId val="77955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60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加速度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加速度a1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Sheet1!$S$2:$S$282</c:f>
              <c:numCache>
                <c:formatCode>General</c:formatCode>
                <c:ptCount val="281"/>
                <c:pt idx="0">
                  <c:v>1705.3646845174439</c:v>
                </c:pt>
                <c:pt idx="1">
                  <c:v>1737.0741801446497</c:v>
                </c:pt>
                <c:pt idx="2">
                  <c:v>1554.1797116644939</c:v>
                </c:pt>
                <c:pt idx="3">
                  <c:v>1159.7922516361691</c:v>
                </c:pt>
                <c:pt idx="4">
                  <c:v>625.49426469272271</c:v>
                </c:pt>
                <c:pt idx="5">
                  <c:v>153.95531632528071</c:v>
                </c:pt>
                <c:pt idx="6">
                  <c:v>-18.193308097236923</c:v>
                </c:pt>
                <c:pt idx="7">
                  <c:v>69.186359701393485</c:v>
                </c:pt>
                <c:pt idx="8">
                  <c:v>109.8430861084712</c:v>
                </c:pt>
                <c:pt idx="9">
                  <c:v>-88.220588652107836</c:v>
                </c:pt>
                <c:pt idx="10">
                  <c:v>-486.70371400853082</c:v>
                </c:pt>
                <c:pt idx="11">
                  <c:v>-953.71414710636782</c:v>
                </c:pt>
                <c:pt idx="12">
                  <c:v>-1368.795754719762</c:v>
                </c:pt>
                <c:pt idx="13">
                  <c:v>-1650.3227260424255</c:v>
                </c:pt>
                <c:pt idx="14">
                  <c:v>-1749.6319006645763</c:v>
                </c:pt>
                <c:pt idx="15">
                  <c:v>-1639.5674483359646</c:v>
                </c:pt>
                <c:pt idx="16">
                  <c:v>-1312.5634594534467</c:v>
                </c:pt>
                <c:pt idx="17">
                  <c:v>-809.5631831714702</c:v>
                </c:pt>
                <c:pt idx="18">
                  <c:v>-286.99660089714553</c:v>
                </c:pt>
                <c:pt idx="19">
                  <c:v>-8.6167662520890035E-14</c:v>
                </c:pt>
                <c:pt idx="20">
                  <c:v>-28.925334498803522</c:v>
                </c:pt>
                <c:pt idx="21">
                  <c:v>-118.81850753862818</c:v>
                </c:pt>
                <c:pt idx="22">
                  <c:v>-5.4105191577127698</c:v>
                </c:pt>
                <c:pt idx="23">
                  <c:v>339.39230996925789</c:v>
                </c:pt>
                <c:pt idx="24">
                  <c:v>798.62800017330255</c:v>
                </c:pt>
                <c:pt idx="25">
                  <c:v>1242.0363571012135</c:v>
                </c:pt>
                <c:pt idx="26">
                  <c:v>1574.8657724469203</c:v>
                </c:pt>
                <c:pt idx="27">
                  <c:v>1738.7960259269316</c:v>
                </c:pt>
                <c:pt idx="28">
                  <c:v>1700.5130990685461</c:v>
                </c:pt>
                <c:pt idx="29">
                  <c:v>1444.7842780678352</c:v>
                </c:pt>
                <c:pt idx="30">
                  <c:v>990.24220580894894</c:v>
                </c:pt>
                <c:pt idx="31">
                  <c:v>447.6961889165824</c:v>
                </c:pt>
                <c:pt idx="32">
                  <c:v>56.912182337624643</c:v>
                </c:pt>
                <c:pt idx="33">
                  <c:v>-4.733696921452065</c:v>
                </c:pt>
                <c:pt idx="34">
                  <c:v>102.78914707791682</c:v>
                </c:pt>
                <c:pt idx="35">
                  <c:v>72.164683281447651</c:v>
                </c:pt>
                <c:pt idx="36">
                  <c:v>-204.79431983459517</c:v>
                </c:pt>
                <c:pt idx="37">
                  <c:v>-641.44479271920545</c:v>
                </c:pt>
                <c:pt idx="38">
                  <c:v>-1102.6810346382772</c:v>
                </c:pt>
                <c:pt idx="39">
                  <c:v>-1480.4406601634028</c:v>
                </c:pt>
                <c:pt idx="40">
                  <c:v>-1705.3646845174453</c:v>
                </c:pt>
                <c:pt idx="41">
                  <c:v>-1737.0741801446497</c:v>
                </c:pt>
                <c:pt idx="42">
                  <c:v>-1554.1797116644934</c:v>
                </c:pt>
                <c:pt idx="43">
                  <c:v>-1159.7922516361698</c:v>
                </c:pt>
                <c:pt idx="44">
                  <c:v>-625.49426469272453</c:v>
                </c:pt>
                <c:pt idx="45">
                  <c:v>-153.95531632528025</c:v>
                </c:pt>
                <c:pt idx="46">
                  <c:v>18.193308097236979</c:v>
                </c:pt>
                <c:pt idx="47">
                  <c:v>-69.186359701394395</c:v>
                </c:pt>
                <c:pt idx="48">
                  <c:v>-109.8430861084712</c:v>
                </c:pt>
                <c:pt idx="49">
                  <c:v>88.220588652105107</c:v>
                </c:pt>
                <c:pt idx="50">
                  <c:v>486.70371400853082</c:v>
                </c:pt>
                <c:pt idx="51">
                  <c:v>953.714147106366</c:v>
                </c:pt>
                <c:pt idx="52">
                  <c:v>1368.7957547197634</c:v>
                </c:pt>
                <c:pt idx="53">
                  <c:v>1650.3227260424255</c:v>
                </c:pt>
                <c:pt idx="54">
                  <c:v>1749.6319006645758</c:v>
                </c:pt>
                <c:pt idx="55">
                  <c:v>1639.5674483359644</c:v>
                </c:pt>
                <c:pt idx="56">
                  <c:v>1312.5634594534492</c:v>
                </c:pt>
                <c:pt idx="57">
                  <c:v>809.56318317146906</c:v>
                </c:pt>
                <c:pt idx="58">
                  <c:v>286.9966008971461</c:v>
                </c:pt>
                <c:pt idx="59">
                  <c:v>2.5850298756267091E-13</c:v>
                </c:pt>
                <c:pt idx="60">
                  <c:v>28.925334498804204</c:v>
                </c:pt>
                <c:pt idx="61">
                  <c:v>118.81850753862886</c:v>
                </c:pt>
                <c:pt idx="62">
                  <c:v>5.4105191577118603</c:v>
                </c:pt>
                <c:pt idx="63">
                  <c:v>-339.39230996925426</c:v>
                </c:pt>
                <c:pt idx="64">
                  <c:v>-798.62800017330301</c:v>
                </c:pt>
                <c:pt idx="65">
                  <c:v>-1242.0363571012144</c:v>
                </c:pt>
                <c:pt idx="66">
                  <c:v>-1574.8657724469199</c:v>
                </c:pt>
                <c:pt idx="67">
                  <c:v>-1738.7960259269316</c:v>
                </c:pt>
                <c:pt idx="68">
                  <c:v>-1700.513099068547</c:v>
                </c:pt>
                <c:pt idx="69">
                  <c:v>-1444.7842780678352</c:v>
                </c:pt>
                <c:pt idx="70">
                  <c:v>-990.24220580894621</c:v>
                </c:pt>
                <c:pt idx="71">
                  <c:v>-447.69618891658331</c:v>
                </c:pt>
                <c:pt idx="72">
                  <c:v>-56.912182337624074</c:v>
                </c:pt>
                <c:pt idx="73">
                  <c:v>4.7336969214527471</c:v>
                </c:pt>
                <c:pt idx="74">
                  <c:v>-102.78914707791682</c:v>
                </c:pt>
                <c:pt idx="75">
                  <c:v>-72.164683281446287</c:v>
                </c:pt>
                <c:pt idx="76">
                  <c:v>204.79431983459472</c:v>
                </c:pt>
                <c:pt idx="77">
                  <c:v>641.44479271920545</c:v>
                </c:pt>
                <c:pt idx="78">
                  <c:v>1102.6810346382808</c:v>
                </c:pt>
                <c:pt idx="79">
                  <c:v>1480.4406601634028</c:v>
                </c:pt>
                <c:pt idx="80">
                  <c:v>1705.3646845174435</c:v>
                </c:pt>
                <c:pt idx="81">
                  <c:v>1737.0741801446488</c:v>
                </c:pt>
                <c:pt idx="82">
                  <c:v>1554.1797116644943</c:v>
                </c:pt>
                <c:pt idx="83">
                  <c:v>1159.7922516361673</c:v>
                </c:pt>
                <c:pt idx="84">
                  <c:v>625.49426469272566</c:v>
                </c:pt>
                <c:pt idx="85">
                  <c:v>153.95531632528093</c:v>
                </c:pt>
                <c:pt idx="86">
                  <c:v>-18.193308097237036</c:v>
                </c:pt>
                <c:pt idx="87">
                  <c:v>69.186359701393712</c:v>
                </c:pt>
                <c:pt idx="88">
                  <c:v>109.84308610847165</c:v>
                </c:pt>
                <c:pt idx="89">
                  <c:v>-88.220588652105562</c:v>
                </c:pt>
                <c:pt idx="90">
                  <c:v>-486.70371400852991</c:v>
                </c:pt>
                <c:pt idx="91">
                  <c:v>-953.71414710636873</c:v>
                </c:pt>
                <c:pt idx="92">
                  <c:v>-1368.7957547197652</c:v>
                </c:pt>
                <c:pt idx="93">
                  <c:v>-1650.3227260424255</c:v>
                </c:pt>
                <c:pt idx="94">
                  <c:v>-1749.6319006645758</c:v>
                </c:pt>
                <c:pt idx="95">
                  <c:v>-1639.5674483359626</c:v>
                </c:pt>
                <c:pt idx="96">
                  <c:v>-1312.5634594534465</c:v>
                </c:pt>
                <c:pt idx="97">
                  <c:v>-809.56318317146565</c:v>
                </c:pt>
                <c:pt idx="98">
                  <c:v>-286.99660089714678</c:v>
                </c:pt>
                <c:pt idx="99">
                  <c:v>-1.263741547260674E-12</c:v>
                </c:pt>
                <c:pt idx="101" formatCode="0.0000_ ">
                  <c:v>1480.4406601634032</c:v>
                </c:pt>
                <c:pt idx="102" formatCode="0.0000_ ">
                  <c:v>2.8722554173629911E-14</c:v>
                </c:pt>
                <c:pt idx="103" formatCode="0.0000_ ">
                  <c:v>-1480.4406601634032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9E-4A07-B945-B12270095E16}"/>
            </c:ext>
          </c:extLst>
        </c:ser>
        <c:ser>
          <c:idx val="1"/>
          <c:order val="1"/>
          <c:tx>
            <c:strRef>
              <c:f>Sheet1!$AD$1</c:f>
              <c:strCache>
                <c:ptCount val="1"/>
                <c:pt idx="0">
                  <c:v>加速度a2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Sheet1!$AD$2:$AD$282</c:f>
              <c:numCache>
                <c:formatCode>General</c:formatCode>
                <c:ptCount val="281"/>
                <c:pt idx="0">
                  <c:v>2269.5280330625292</c:v>
                </c:pt>
                <c:pt idx="1">
                  <c:v>2142.2061037421918</c:v>
                </c:pt>
                <c:pt idx="2">
                  <c:v>1838.2573333656549</c:v>
                </c:pt>
                <c:pt idx="3">
                  <c:v>1386.1603027349177</c:v>
                </c:pt>
                <c:pt idx="4">
                  <c:v>849.11763103583121</c:v>
                </c:pt>
                <c:pt idx="5">
                  <c:v>315.68197844705827</c:v>
                </c:pt>
                <c:pt idx="6">
                  <c:v>-142.25424172087665</c:v>
                </c:pt>
                <c:pt idx="7">
                  <c:v>-518.31984125349936</c:v>
                </c:pt>
                <c:pt idx="8">
                  <c:v>-863.29387575249075</c:v>
                </c:pt>
                <c:pt idx="9">
                  <c:v>-1222.0181220428892</c:v>
                </c:pt>
                <c:pt idx="10">
                  <c:v>-1590.8310896010394</c:v>
                </c:pt>
                <c:pt idx="11">
                  <c:v>-1925.4035005143542</c:v>
                </c:pt>
                <c:pt idx="12">
                  <c:v>-2168.7202278956056</c:v>
                </c:pt>
                <c:pt idx="13">
                  <c:v>-2272.0858801376248</c:v>
                </c:pt>
                <c:pt idx="14">
                  <c:v>-2204.7771744563797</c:v>
                </c:pt>
                <c:pt idx="15">
                  <c:v>-1958.1180946736993</c:v>
                </c:pt>
                <c:pt idx="16">
                  <c:v>-1550.1493629763577</c:v>
                </c:pt>
                <c:pt idx="17">
                  <c:v>-1032.3116736209786</c:v>
                </c:pt>
                <c:pt idx="18">
                  <c:v>-487.65619225429521</c:v>
                </c:pt>
                <c:pt idx="19">
                  <c:v>-3.4496325061298954E-13</c:v>
                </c:pt>
                <c:pt idx="20">
                  <c:v>399.48336250000875</c:v>
                </c:pt>
                <c:pt idx="21">
                  <c:v>748.16042147222265</c:v>
                </c:pt>
                <c:pt idx="22">
                  <c:v>1100.0608283476295</c:v>
                </c:pt>
                <c:pt idx="23">
                  <c:v>1468.9785608850025</c:v>
                </c:pt>
                <c:pt idx="24">
                  <c:v>1821.2284555030833</c:v>
                </c:pt>
                <c:pt idx="25">
                  <c:v>2101.0755745138395</c:v>
                </c:pt>
                <c:pt idx="26">
                  <c:v>2255.499734011064</c:v>
                </c:pt>
                <c:pt idx="27">
                  <c:v>2247.2047392672612</c:v>
                </c:pt>
                <c:pt idx="28">
                  <c:v>2059.7747520894609</c:v>
                </c:pt>
                <c:pt idx="29">
                  <c:v>1701.6358139915415</c:v>
                </c:pt>
                <c:pt idx="30">
                  <c:v>1212.4810564857573</c:v>
                </c:pt>
                <c:pt idx="31">
                  <c:v>666.44160824325445</c:v>
                </c:pt>
                <c:pt idx="32">
                  <c:v>152.71277457387222</c:v>
                </c:pt>
                <c:pt idx="33">
                  <c:v>-274.86388008978184</c:v>
                </c:pt>
                <c:pt idx="34">
                  <c:v>-633.78672304198767</c:v>
                </c:pt>
                <c:pt idx="35">
                  <c:v>-980.42072463963564</c:v>
                </c:pt>
                <c:pt idx="36">
                  <c:v>-1345.4494492438444</c:v>
                </c:pt>
                <c:pt idx="37">
                  <c:v>-1708.9714032944271</c:v>
                </c:pt>
                <c:pt idx="38">
                  <c:v>-2019.3570531897199</c:v>
                </c:pt>
                <c:pt idx="39">
                  <c:v>-2220.6609902451046</c:v>
                </c:pt>
                <c:pt idx="40">
                  <c:v>-2269.5280330625287</c:v>
                </c:pt>
                <c:pt idx="41">
                  <c:v>-2142.2061037421918</c:v>
                </c:pt>
                <c:pt idx="42">
                  <c:v>-1838.2573333656553</c:v>
                </c:pt>
                <c:pt idx="43">
                  <c:v>-1386.1603027349183</c:v>
                </c:pt>
                <c:pt idx="44">
                  <c:v>-849.11763103583348</c:v>
                </c:pt>
                <c:pt idx="45">
                  <c:v>-315.68197844705759</c:v>
                </c:pt>
                <c:pt idx="46">
                  <c:v>142.25424172087654</c:v>
                </c:pt>
                <c:pt idx="47">
                  <c:v>518.31984125350152</c:v>
                </c:pt>
                <c:pt idx="48">
                  <c:v>863.29387575249189</c:v>
                </c:pt>
                <c:pt idx="49">
                  <c:v>1222.0181220428874</c:v>
                </c:pt>
                <c:pt idx="50">
                  <c:v>1590.8310896010394</c:v>
                </c:pt>
                <c:pt idx="51">
                  <c:v>1925.4035005143533</c:v>
                </c:pt>
                <c:pt idx="52">
                  <c:v>2168.7202278956065</c:v>
                </c:pt>
                <c:pt idx="53">
                  <c:v>2272.0858801376248</c:v>
                </c:pt>
                <c:pt idx="54">
                  <c:v>2204.7771744563797</c:v>
                </c:pt>
                <c:pt idx="55">
                  <c:v>1958.118094673697</c:v>
                </c:pt>
                <c:pt idx="56">
                  <c:v>1550.1493629763602</c:v>
                </c:pt>
                <c:pt idx="57">
                  <c:v>1032.3116736209774</c:v>
                </c:pt>
                <c:pt idx="58">
                  <c:v>487.65619225429612</c:v>
                </c:pt>
                <c:pt idx="59">
                  <c:v>1.034889751838969E-12</c:v>
                </c:pt>
                <c:pt idx="60">
                  <c:v>-399.48336250000978</c:v>
                </c:pt>
                <c:pt idx="61">
                  <c:v>-748.16042147222311</c:v>
                </c:pt>
                <c:pt idx="62">
                  <c:v>-1100.0608283476315</c:v>
                </c:pt>
                <c:pt idx="63">
                  <c:v>-1468.9785608850011</c:v>
                </c:pt>
                <c:pt idx="64">
                  <c:v>-1821.2284555030833</c:v>
                </c:pt>
                <c:pt idx="65">
                  <c:v>-2101.0755745138408</c:v>
                </c:pt>
                <c:pt idx="66">
                  <c:v>-2255.499734011064</c:v>
                </c:pt>
                <c:pt idx="67">
                  <c:v>-2247.2047392672607</c:v>
                </c:pt>
                <c:pt idx="68">
                  <c:v>-2059.7747520894627</c:v>
                </c:pt>
                <c:pt idx="69">
                  <c:v>-1701.635813991541</c:v>
                </c:pt>
                <c:pt idx="70">
                  <c:v>-1212.4810564857548</c:v>
                </c:pt>
                <c:pt idx="71">
                  <c:v>-666.44160824325502</c:v>
                </c:pt>
                <c:pt idx="72">
                  <c:v>-152.71277457387106</c:v>
                </c:pt>
                <c:pt idx="73">
                  <c:v>274.86388008977826</c:v>
                </c:pt>
                <c:pt idx="74">
                  <c:v>633.78672304198722</c:v>
                </c:pt>
                <c:pt idx="75">
                  <c:v>980.42072463963746</c:v>
                </c:pt>
                <c:pt idx="76">
                  <c:v>1345.4494492438444</c:v>
                </c:pt>
                <c:pt idx="77">
                  <c:v>1708.9714032944262</c:v>
                </c:pt>
                <c:pt idx="78">
                  <c:v>2019.3570531897217</c:v>
                </c:pt>
                <c:pt idx="79">
                  <c:v>2220.6609902451046</c:v>
                </c:pt>
                <c:pt idx="80">
                  <c:v>2269.5280330625301</c:v>
                </c:pt>
                <c:pt idx="81">
                  <c:v>2142.20610374219</c:v>
                </c:pt>
                <c:pt idx="82">
                  <c:v>1838.2573333656555</c:v>
                </c:pt>
                <c:pt idx="83">
                  <c:v>1386.1603027349151</c:v>
                </c:pt>
                <c:pt idx="84">
                  <c:v>849.11763103583405</c:v>
                </c:pt>
                <c:pt idx="85">
                  <c:v>315.68197844705855</c:v>
                </c:pt>
                <c:pt idx="86">
                  <c:v>-142.25424172087889</c:v>
                </c:pt>
                <c:pt idx="87">
                  <c:v>-518.31984125349857</c:v>
                </c:pt>
                <c:pt idx="88">
                  <c:v>-863.29387575249143</c:v>
                </c:pt>
                <c:pt idx="89">
                  <c:v>-1222.0181220428876</c:v>
                </c:pt>
                <c:pt idx="90">
                  <c:v>-1590.8310896010389</c:v>
                </c:pt>
                <c:pt idx="91">
                  <c:v>-1925.4035005143546</c:v>
                </c:pt>
                <c:pt idx="92">
                  <c:v>-2168.7202278956088</c:v>
                </c:pt>
                <c:pt idx="93">
                  <c:v>-2272.0858801376257</c:v>
                </c:pt>
                <c:pt idx="94">
                  <c:v>-2204.7771744563815</c:v>
                </c:pt>
                <c:pt idx="95">
                  <c:v>-1958.1180946736949</c:v>
                </c:pt>
                <c:pt idx="96">
                  <c:v>-1550.1493629763575</c:v>
                </c:pt>
                <c:pt idx="97">
                  <c:v>-1032.311673620974</c:v>
                </c:pt>
                <c:pt idx="98">
                  <c:v>-487.65619225429703</c:v>
                </c:pt>
                <c:pt idx="99">
                  <c:v>-5.059257490848565E-12</c:v>
                </c:pt>
                <c:pt idx="101" formatCode="0.0000_ ">
                  <c:v>2220.660990245105</c:v>
                </c:pt>
                <c:pt idx="102" formatCode="0.0000_ ">
                  <c:v>1.1498775020432983E-13</c:v>
                </c:pt>
                <c:pt idx="103" formatCode="0.0000_ ">
                  <c:v>-2220.660990245105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9E-4A07-B945-B12270095E16}"/>
            </c:ext>
          </c:extLst>
        </c:ser>
        <c:ser>
          <c:idx val="2"/>
          <c:order val="2"/>
          <c:tx>
            <c:strRef>
              <c:f>Sheet1!$AO$1</c:f>
              <c:strCache>
                <c:ptCount val="1"/>
                <c:pt idx="0">
                  <c:v>加速度a3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Sheet1!$AO$2:$AO$282</c:f>
              <c:numCache>
                <c:formatCode>General</c:formatCode>
                <c:ptCount val="281"/>
                <c:pt idx="0">
                  <c:v>2911.3335301034085</c:v>
                </c:pt>
                <c:pt idx="1">
                  <c:v>2684.1792015275441</c:v>
                </c:pt>
                <c:pt idx="2">
                  <c:v>2290.5104971438477</c:v>
                </c:pt>
                <c:pt idx="3">
                  <c:v>1758.3744860499735</c:v>
                </c:pt>
                <c:pt idx="4">
                  <c:v>1129.983167555481</c:v>
                </c:pt>
                <c:pt idx="5">
                  <c:v>454.2328261757483</c:v>
                </c:pt>
                <c:pt idx="6">
                  <c:v>-224.10636373054058</c:v>
                </c:pt>
                <c:pt idx="7">
                  <c:v>-872.57074856205099</c:v>
                </c:pt>
                <c:pt idx="8">
                  <c:v>-1470.338313331883</c:v>
                </c:pt>
                <c:pt idx="9">
                  <c:v>-1999.9466283395921</c:v>
                </c:pt>
                <c:pt idx="10">
                  <c:v>-2439.5362361580997</c:v>
                </c:pt>
                <c:pt idx="11">
                  <c:v>-2761.7171663509425</c:v>
                </c:pt>
                <c:pt idx="12">
                  <c:v>-2938.4091886120818</c:v>
                </c:pt>
                <c:pt idx="13">
                  <c:v>-2947.6414087088979</c:v>
                </c:pt>
                <c:pt idx="14">
                  <c:v>-2779.3009534912221</c:v>
                </c:pt>
                <c:pt idx="15">
                  <c:v>-2438.8401653542651</c:v>
                </c:pt>
                <c:pt idx="16">
                  <c:v>-1948.7633243100076</c:v>
                </c:pt>
                <c:pt idx="17">
                  <c:v>-1347.1473912456029</c:v>
                </c:pt>
                <c:pt idx="18">
                  <c:v>-681.77765740238749</c:v>
                </c:pt>
                <c:pt idx="19">
                  <c:v>-5.2762443099423394E-13</c:v>
                </c:pt>
                <c:pt idx="20">
                  <c:v>661.18622006977444</c:v>
                </c:pt>
                <c:pt idx="21">
                  <c:v>1277.7551562195356</c:v>
                </c:pt>
                <c:pt idx="22">
                  <c:v>1832.197685039109</c:v>
                </c:pt>
                <c:pt idx="23">
                  <c:v>2304.6215926084951</c:v>
                </c:pt>
                <c:pt idx="24">
                  <c:v>2669.1632056996832</c:v>
                </c:pt>
                <c:pt idx="25">
                  <c:v>2897.2305004245886</c:v>
                </c:pt>
                <c:pt idx="26">
                  <c:v>2964.0886440574486</c:v>
                </c:pt>
                <c:pt idx="27">
                  <c:v>2855.1549096801318</c:v>
                </c:pt>
                <c:pt idx="28">
                  <c:v>2570.4127808277426</c:v>
                </c:pt>
                <c:pt idx="29">
                  <c:v>2126.6735462838042</c:v>
                </c:pt>
                <c:pt idx="30">
                  <c:v>1557.2310217981703</c:v>
                </c:pt>
                <c:pt idx="31">
                  <c:v>907.59335603177033</c:v>
                </c:pt>
                <c:pt idx="32">
                  <c:v>226.51267575169888</c:v>
                </c:pt>
                <c:pt idx="33">
                  <c:v>-444.78781694782617</c:v>
                </c:pt>
                <c:pt idx="34">
                  <c:v>-1078.2957780388524</c:v>
                </c:pt>
                <c:pt idx="35">
                  <c:v>-1655.3929439075146</c:v>
                </c:pt>
                <c:pt idx="36">
                  <c:v>-2157.7459429212408</c:v>
                </c:pt>
                <c:pt idx="37">
                  <c:v>-2561.4129346147793</c:v>
                </c:pt>
                <c:pt idx="38">
                  <c:v>-2838.0538825019958</c:v>
                </c:pt>
                <c:pt idx="39">
                  <c:v>-2960.8813203268073</c:v>
                </c:pt>
                <c:pt idx="40">
                  <c:v>-2911.3335301034085</c:v>
                </c:pt>
                <c:pt idx="41">
                  <c:v>-2684.1792015275437</c:v>
                </c:pt>
                <c:pt idx="42">
                  <c:v>-2290.5104971438477</c:v>
                </c:pt>
                <c:pt idx="43">
                  <c:v>-1758.3744860499744</c:v>
                </c:pt>
                <c:pt idx="44">
                  <c:v>-1129.9831675554831</c:v>
                </c:pt>
                <c:pt idx="45">
                  <c:v>-454.23282617574745</c:v>
                </c:pt>
                <c:pt idx="46">
                  <c:v>224.10636373054024</c:v>
                </c:pt>
                <c:pt idx="47">
                  <c:v>872.57074856205452</c:v>
                </c:pt>
                <c:pt idx="48">
                  <c:v>1470.3383133318855</c:v>
                </c:pt>
                <c:pt idx="49">
                  <c:v>1999.9466283395893</c:v>
                </c:pt>
                <c:pt idx="50">
                  <c:v>2439.5362361580997</c:v>
                </c:pt>
                <c:pt idx="51">
                  <c:v>2761.7171663509425</c:v>
                </c:pt>
                <c:pt idx="52">
                  <c:v>2938.4091886120827</c:v>
                </c:pt>
                <c:pt idx="53">
                  <c:v>2947.6414087088979</c:v>
                </c:pt>
                <c:pt idx="54">
                  <c:v>2779.3009534912217</c:v>
                </c:pt>
                <c:pt idx="55">
                  <c:v>2438.8401653542633</c:v>
                </c:pt>
                <c:pt idx="56">
                  <c:v>1948.7633243100108</c:v>
                </c:pt>
                <c:pt idx="57">
                  <c:v>1347.1473912456013</c:v>
                </c:pt>
                <c:pt idx="58">
                  <c:v>681.77765740238851</c:v>
                </c:pt>
                <c:pt idx="59">
                  <c:v>1.5828732929827019E-12</c:v>
                </c:pt>
                <c:pt idx="60">
                  <c:v>-661.1862200697758</c:v>
                </c:pt>
                <c:pt idx="61">
                  <c:v>-1277.7551562195372</c:v>
                </c:pt>
                <c:pt idx="62">
                  <c:v>-1832.197685039112</c:v>
                </c:pt>
                <c:pt idx="63">
                  <c:v>-2304.6215926084924</c:v>
                </c:pt>
                <c:pt idx="64">
                  <c:v>-2669.1632056996823</c:v>
                </c:pt>
                <c:pt idx="65">
                  <c:v>-2897.2305004245895</c:v>
                </c:pt>
                <c:pt idx="66">
                  <c:v>-2964.0886440574486</c:v>
                </c:pt>
                <c:pt idx="67">
                  <c:v>-2855.1549096801309</c:v>
                </c:pt>
                <c:pt idx="68">
                  <c:v>-2570.4127808277444</c:v>
                </c:pt>
                <c:pt idx="69">
                  <c:v>-2126.6735462838033</c:v>
                </c:pt>
                <c:pt idx="70">
                  <c:v>-1557.2310217981676</c:v>
                </c:pt>
                <c:pt idx="71">
                  <c:v>-907.59335603177112</c:v>
                </c:pt>
                <c:pt idx="72">
                  <c:v>-226.51267575169732</c:v>
                </c:pt>
                <c:pt idx="73">
                  <c:v>444.78781694782026</c:v>
                </c:pt>
                <c:pt idx="74">
                  <c:v>1078.2957780388513</c:v>
                </c:pt>
                <c:pt idx="75">
                  <c:v>1655.3929439075177</c:v>
                </c:pt>
                <c:pt idx="76">
                  <c:v>2157.7459429212404</c:v>
                </c:pt>
                <c:pt idx="77">
                  <c:v>2561.4129346147784</c:v>
                </c:pt>
                <c:pt idx="78">
                  <c:v>2838.0538825019976</c:v>
                </c:pt>
                <c:pt idx="79">
                  <c:v>2960.8813203268069</c:v>
                </c:pt>
                <c:pt idx="80">
                  <c:v>2911.3335301034112</c:v>
                </c:pt>
                <c:pt idx="81">
                  <c:v>2684.1792015275414</c:v>
                </c:pt>
                <c:pt idx="82">
                  <c:v>2290.5104971438482</c:v>
                </c:pt>
                <c:pt idx="83">
                  <c:v>1758.374486049971</c:v>
                </c:pt>
                <c:pt idx="84">
                  <c:v>1129.9831675554842</c:v>
                </c:pt>
                <c:pt idx="85">
                  <c:v>454.2328261757487</c:v>
                </c:pt>
                <c:pt idx="86">
                  <c:v>-224.10636373054419</c:v>
                </c:pt>
                <c:pt idx="87">
                  <c:v>-872.57074856204895</c:v>
                </c:pt>
                <c:pt idx="88">
                  <c:v>-1470.3383133318848</c:v>
                </c:pt>
                <c:pt idx="89">
                  <c:v>-1999.9466283395886</c:v>
                </c:pt>
                <c:pt idx="90">
                  <c:v>-2439.5362361580992</c:v>
                </c:pt>
                <c:pt idx="91">
                  <c:v>-2761.7171663509434</c:v>
                </c:pt>
                <c:pt idx="92">
                  <c:v>-2938.4091886120837</c:v>
                </c:pt>
                <c:pt idx="93">
                  <c:v>-2947.6414087088988</c:v>
                </c:pt>
                <c:pt idx="94">
                  <c:v>-2779.3009534912248</c:v>
                </c:pt>
                <c:pt idx="95">
                  <c:v>-2438.8401653542605</c:v>
                </c:pt>
                <c:pt idx="96">
                  <c:v>-1948.7633243100072</c:v>
                </c:pt>
                <c:pt idx="97">
                  <c:v>-1347.1473912455972</c:v>
                </c:pt>
                <c:pt idx="98">
                  <c:v>-681.77765740238965</c:v>
                </c:pt>
                <c:pt idx="99">
                  <c:v>-7.7381803717319559E-12</c:v>
                </c:pt>
                <c:pt idx="101" formatCode="0.0000_ ">
                  <c:v>2960.8813203268073</c:v>
                </c:pt>
                <c:pt idx="102" formatCode="0.0000_ ">
                  <c:v>1.7587481033141131E-13</c:v>
                </c:pt>
                <c:pt idx="103" formatCode="0.0000_ ">
                  <c:v>-2960.8813203268073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9E-4A07-B945-B12270095E16}"/>
            </c:ext>
          </c:extLst>
        </c:ser>
        <c:ser>
          <c:idx val="3"/>
          <c:order val="3"/>
          <c:tx>
            <c:strRef>
              <c:f>Sheet1!$AZ$1</c:f>
              <c:strCache>
                <c:ptCount val="1"/>
                <c:pt idx="0">
                  <c:v>加速度a4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Sheet1!$N$2:$N$282</c:f>
              <c:numCache>
                <c:formatCode>General</c:formatCode>
                <c:ptCount val="281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0.15000000000000002</c:v>
                </c:pt>
                <c:pt idx="6">
                  <c:v>0.17500000000000002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0.30000000000000004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</c:v>
                </c:pt>
                <c:pt idx="15">
                  <c:v>0.4</c:v>
                </c:pt>
                <c:pt idx="16">
                  <c:v>0.42500000000000004</c:v>
                </c:pt>
                <c:pt idx="17">
                  <c:v>0.45</c:v>
                </c:pt>
                <c:pt idx="18">
                  <c:v>0.47500000000000003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0.57500000000000007</c:v>
                </c:pt>
                <c:pt idx="23">
                  <c:v>0.60000000000000009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0.70000000000000007</c:v>
                </c:pt>
                <c:pt idx="28">
                  <c:v>0.72500000000000009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0.82500000000000007</c:v>
                </c:pt>
                <c:pt idx="33">
                  <c:v>0.85000000000000009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0.95000000000000007</c:v>
                </c:pt>
                <c:pt idx="38">
                  <c:v>0.97500000000000009</c:v>
                </c:pt>
                <c:pt idx="39">
                  <c:v>1</c:v>
                </c:pt>
                <c:pt idx="40">
                  <c:v>1.0250000000000001</c:v>
                </c:pt>
                <c:pt idx="41">
                  <c:v>1.05</c:v>
                </c:pt>
                <c:pt idx="42">
                  <c:v>1.075</c:v>
                </c:pt>
                <c:pt idx="43">
                  <c:v>1.1000000000000001</c:v>
                </c:pt>
                <c:pt idx="44">
                  <c:v>1.125</c:v>
                </c:pt>
                <c:pt idx="45">
                  <c:v>1.1500000000000001</c:v>
                </c:pt>
                <c:pt idx="46">
                  <c:v>1.175</c:v>
                </c:pt>
                <c:pt idx="47">
                  <c:v>1.2000000000000002</c:v>
                </c:pt>
                <c:pt idx="48">
                  <c:v>1.2250000000000001</c:v>
                </c:pt>
                <c:pt idx="49">
                  <c:v>1.25</c:v>
                </c:pt>
                <c:pt idx="50">
                  <c:v>1.2750000000000001</c:v>
                </c:pt>
                <c:pt idx="51">
                  <c:v>1.3</c:v>
                </c:pt>
                <c:pt idx="52">
                  <c:v>1.3250000000000002</c:v>
                </c:pt>
                <c:pt idx="53">
                  <c:v>1.35</c:v>
                </c:pt>
                <c:pt idx="54">
                  <c:v>1.375</c:v>
                </c:pt>
                <c:pt idx="55">
                  <c:v>1.4000000000000001</c:v>
                </c:pt>
                <c:pt idx="56">
                  <c:v>1.425</c:v>
                </c:pt>
                <c:pt idx="57">
                  <c:v>1.4500000000000002</c:v>
                </c:pt>
                <c:pt idx="58">
                  <c:v>1.4750000000000001</c:v>
                </c:pt>
                <c:pt idx="59">
                  <c:v>1.5</c:v>
                </c:pt>
                <c:pt idx="60">
                  <c:v>1.5250000000000001</c:v>
                </c:pt>
                <c:pt idx="61">
                  <c:v>1.55</c:v>
                </c:pt>
                <c:pt idx="62">
                  <c:v>1.5750000000000002</c:v>
                </c:pt>
                <c:pt idx="63">
                  <c:v>1.6</c:v>
                </c:pt>
                <c:pt idx="64">
                  <c:v>1.625</c:v>
                </c:pt>
                <c:pt idx="65">
                  <c:v>1.6500000000000001</c:v>
                </c:pt>
                <c:pt idx="66">
                  <c:v>1.675</c:v>
                </c:pt>
                <c:pt idx="67">
                  <c:v>1.7000000000000002</c:v>
                </c:pt>
                <c:pt idx="68">
                  <c:v>1.7250000000000001</c:v>
                </c:pt>
                <c:pt idx="69">
                  <c:v>1.75</c:v>
                </c:pt>
                <c:pt idx="70">
                  <c:v>1.7750000000000001</c:v>
                </c:pt>
                <c:pt idx="71">
                  <c:v>1.8</c:v>
                </c:pt>
                <c:pt idx="72">
                  <c:v>1.8250000000000002</c:v>
                </c:pt>
                <c:pt idx="73">
                  <c:v>1.85</c:v>
                </c:pt>
                <c:pt idx="74">
                  <c:v>1.875</c:v>
                </c:pt>
                <c:pt idx="75">
                  <c:v>1.9000000000000001</c:v>
                </c:pt>
                <c:pt idx="76">
                  <c:v>1.925</c:v>
                </c:pt>
                <c:pt idx="77">
                  <c:v>1.9500000000000002</c:v>
                </c:pt>
                <c:pt idx="78">
                  <c:v>1.9750000000000001</c:v>
                </c:pt>
                <c:pt idx="79">
                  <c:v>2</c:v>
                </c:pt>
                <c:pt idx="80">
                  <c:v>2.0249999999999999</c:v>
                </c:pt>
                <c:pt idx="81">
                  <c:v>2.0500000000000003</c:v>
                </c:pt>
                <c:pt idx="82">
                  <c:v>2.0750000000000002</c:v>
                </c:pt>
                <c:pt idx="83">
                  <c:v>2.1</c:v>
                </c:pt>
                <c:pt idx="84">
                  <c:v>2.125</c:v>
                </c:pt>
                <c:pt idx="85">
                  <c:v>2.15</c:v>
                </c:pt>
                <c:pt idx="86">
                  <c:v>2.1750000000000003</c:v>
                </c:pt>
                <c:pt idx="87">
                  <c:v>2.2000000000000002</c:v>
                </c:pt>
                <c:pt idx="88">
                  <c:v>2.2250000000000001</c:v>
                </c:pt>
                <c:pt idx="89">
                  <c:v>2.25</c:v>
                </c:pt>
                <c:pt idx="90">
                  <c:v>2.2749999999999999</c:v>
                </c:pt>
                <c:pt idx="91">
                  <c:v>2.3000000000000003</c:v>
                </c:pt>
                <c:pt idx="92">
                  <c:v>2.3250000000000002</c:v>
                </c:pt>
                <c:pt idx="93">
                  <c:v>2.35</c:v>
                </c:pt>
                <c:pt idx="94">
                  <c:v>2.375</c:v>
                </c:pt>
                <c:pt idx="95">
                  <c:v>2.4000000000000004</c:v>
                </c:pt>
                <c:pt idx="96">
                  <c:v>2.4250000000000003</c:v>
                </c:pt>
                <c:pt idx="97">
                  <c:v>2.4500000000000002</c:v>
                </c:pt>
                <c:pt idx="98">
                  <c:v>2.4750000000000001</c:v>
                </c:pt>
                <c:pt idx="99">
                  <c:v>2.5</c:v>
                </c:pt>
                <c:pt idx="101">
                  <c:v>0</c:v>
                </c:pt>
                <c:pt idx="102">
                  <c:v>0.16666666666666666</c:v>
                </c:pt>
                <c:pt idx="103">
                  <c:v>0.33333333333333331</c:v>
                </c:pt>
              </c:numCache>
            </c:numRef>
          </c:xVal>
          <c:yVal>
            <c:numRef>
              <c:f>Sheet1!$AZ$2:$AZ$282</c:f>
              <c:numCache>
                <c:formatCode>General</c:formatCode>
                <c:ptCount val="281"/>
                <c:pt idx="0">
                  <c:v>3252.5083761665064</c:v>
                </c:pt>
                <c:pt idx="1">
                  <c:v>2987.0036519272726</c:v>
                </c:pt>
                <c:pt idx="2">
                  <c:v>2548.6774095161422</c:v>
                </c:pt>
                <c:pt idx="3">
                  <c:v>1964.7857990993007</c:v>
                </c:pt>
                <c:pt idx="4">
                  <c:v>1273.1008267788834</c:v>
                </c:pt>
                <c:pt idx="5">
                  <c:v>517.37494444856338</c:v>
                </c:pt>
                <c:pt idx="6">
                  <c:v>-258.03916211005122</c:v>
                </c:pt>
                <c:pt idx="7">
                  <c:v>-1012.3258477917783</c:v>
                </c:pt>
                <c:pt idx="8">
                  <c:v>-1709.4707564671598</c:v>
                </c:pt>
                <c:pt idx="9">
                  <c:v>-2317.0721407235869</c:v>
                </c:pt>
                <c:pt idx="10">
                  <c:v>-2804.9059297991766</c:v>
                </c:pt>
                <c:pt idx="11">
                  <c:v>-3145.2241757653696</c:v>
                </c:pt>
                <c:pt idx="12">
                  <c:v>-3315.0958253377053</c:v>
                </c:pt>
                <c:pt idx="13">
                  <c:v>-3299.7563802693653</c:v>
                </c:pt>
                <c:pt idx="14">
                  <c:v>-3095.69005667073</c:v>
                </c:pt>
                <c:pt idx="15">
                  <c:v>-2712.5563325496796</c:v>
                </c:pt>
                <c:pt idx="16">
                  <c:v>-2173.4323792886789</c:v>
                </c:pt>
                <c:pt idx="17">
                  <c:v>-1513.0021720539717</c:v>
                </c:pt>
                <c:pt idx="18">
                  <c:v>-773.61800017759606</c:v>
                </c:pt>
                <c:pt idx="19">
                  <c:v>-6.0545199404362857E-13</c:v>
                </c:pt>
                <c:pt idx="20">
                  <c:v>765.55967266061975</c:v>
                </c:pt>
                <c:pt idx="21">
                  <c:v>1485.4922354620307</c:v>
                </c:pt>
                <c:pt idx="22">
                  <c:v>2126.3915758974754</c:v>
                </c:pt>
                <c:pt idx="23">
                  <c:v>2657.3845425753207</c:v>
                </c:pt>
                <c:pt idx="24">
                  <c:v>3049.7255420980632</c:v>
                </c:pt>
                <c:pt idx="25">
                  <c:v>3278.5272741161334</c:v>
                </c:pt>
                <c:pt idx="26">
                  <c:v>3325.924481334303</c:v>
                </c:pt>
                <c:pt idx="27">
                  <c:v>3184.3674266386315</c:v>
                </c:pt>
                <c:pt idx="28">
                  <c:v>2859.0050617181651</c:v>
                </c:pt>
                <c:pt idx="29">
                  <c:v>2368.5356875432071</c:v>
                </c:pt>
                <c:pt idx="30">
                  <c:v>1744.1118437487967</c:v>
                </c:pt>
                <c:pt idx="31">
                  <c:v>1026.0802722201745</c:v>
                </c:pt>
                <c:pt idx="32">
                  <c:v>258.97690508836274</c:v>
                </c:pt>
                <c:pt idx="33">
                  <c:v>-513.68832552690708</c:v>
                </c:pt>
                <c:pt idx="34">
                  <c:v>-1252.7130070700027</c:v>
                </c:pt>
                <c:pt idx="35">
                  <c:v>-1923.4842762157241</c:v>
                </c:pt>
                <c:pt idx="36">
                  <c:v>-2494.4272439227766</c:v>
                </c:pt>
                <c:pt idx="37">
                  <c:v>-2935.9981511257965</c:v>
                </c:pt>
                <c:pt idx="38">
                  <c:v>-3221.7167097114752</c:v>
                </c:pt>
                <c:pt idx="39">
                  <c:v>-3330.9914853676582</c:v>
                </c:pt>
                <c:pt idx="40">
                  <c:v>-3252.5083761665055</c:v>
                </c:pt>
                <c:pt idx="41">
                  <c:v>-2987.0036519272726</c:v>
                </c:pt>
                <c:pt idx="42">
                  <c:v>-2548.6774095161422</c:v>
                </c:pt>
                <c:pt idx="43">
                  <c:v>-1964.7857990993016</c:v>
                </c:pt>
                <c:pt idx="44">
                  <c:v>-1273.1008267788857</c:v>
                </c:pt>
                <c:pt idx="45">
                  <c:v>-517.37494444856236</c:v>
                </c:pt>
                <c:pt idx="46">
                  <c:v>258.03916211005082</c:v>
                </c:pt>
                <c:pt idx="47">
                  <c:v>1012.3258477917827</c:v>
                </c:pt>
                <c:pt idx="48">
                  <c:v>1709.4707564671626</c:v>
                </c:pt>
                <c:pt idx="49">
                  <c:v>2317.0721407235842</c:v>
                </c:pt>
                <c:pt idx="50">
                  <c:v>2804.9059297991766</c:v>
                </c:pt>
                <c:pt idx="51">
                  <c:v>3145.2241757653692</c:v>
                </c:pt>
                <c:pt idx="52">
                  <c:v>3315.0958253377062</c:v>
                </c:pt>
                <c:pt idx="53">
                  <c:v>3299.7563802693653</c:v>
                </c:pt>
                <c:pt idx="54">
                  <c:v>3095.6900566707295</c:v>
                </c:pt>
                <c:pt idx="55">
                  <c:v>2712.5563325496769</c:v>
                </c:pt>
                <c:pt idx="56">
                  <c:v>2173.4323792886826</c:v>
                </c:pt>
                <c:pt idx="57">
                  <c:v>1513.0021720539701</c:v>
                </c:pt>
                <c:pt idx="58">
                  <c:v>773.6180001775972</c:v>
                </c:pt>
                <c:pt idx="59">
                  <c:v>1.816355982130886E-12</c:v>
                </c:pt>
                <c:pt idx="60">
                  <c:v>-765.55967266062146</c:v>
                </c:pt>
                <c:pt idx="61">
                  <c:v>-1485.4922354620321</c:v>
                </c:pt>
                <c:pt idx="62">
                  <c:v>-2126.391575897479</c:v>
                </c:pt>
                <c:pt idx="63">
                  <c:v>-2657.3845425753179</c:v>
                </c:pt>
                <c:pt idx="64">
                  <c:v>-3049.7255420980637</c:v>
                </c:pt>
                <c:pt idx="65">
                  <c:v>-3278.5272741161343</c:v>
                </c:pt>
                <c:pt idx="66">
                  <c:v>-3325.924481334303</c:v>
                </c:pt>
                <c:pt idx="67">
                  <c:v>-3184.3674266386306</c:v>
                </c:pt>
                <c:pt idx="68">
                  <c:v>-2859.0050617181669</c:v>
                </c:pt>
                <c:pt idx="69">
                  <c:v>-2368.5356875432062</c:v>
                </c:pt>
                <c:pt idx="70">
                  <c:v>-1744.111843748793</c:v>
                </c:pt>
                <c:pt idx="71">
                  <c:v>-1026.0802722201756</c:v>
                </c:pt>
                <c:pt idx="72">
                  <c:v>-258.97690508836098</c:v>
                </c:pt>
                <c:pt idx="73">
                  <c:v>513.68832552690014</c:v>
                </c:pt>
                <c:pt idx="74">
                  <c:v>1252.7130070700016</c:v>
                </c:pt>
                <c:pt idx="75">
                  <c:v>1923.4842762157277</c:v>
                </c:pt>
                <c:pt idx="76">
                  <c:v>2494.4272439227761</c:v>
                </c:pt>
                <c:pt idx="77">
                  <c:v>2935.9981511257956</c:v>
                </c:pt>
                <c:pt idx="78">
                  <c:v>3221.7167097114761</c:v>
                </c:pt>
                <c:pt idx="79">
                  <c:v>3330.9914853676582</c:v>
                </c:pt>
                <c:pt idx="80">
                  <c:v>3252.5083761665087</c:v>
                </c:pt>
                <c:pt idx="81">
                  <c:v>2987.0036519272699</c:v>
                </c:pt>
                <c:pt idx="82">
                  <c:v>2548.6774095161431</c:v>
                </c:pt>
                <c:pt idx="83">
                  <c:v>1964.7857990992979</c:v>
                </c:pt>
                <c:pt idx="84">
                  <c:v>1273.1008267788868</c:v>
                </c:pt>
                <c:pt idx="85">
                  <c:v>517.37494444856372</c:v>
                </c:pt>
                <c:pt idx="86">
                  <c:v>-258.03916211005537</c:v>
                </c:pt>
                <c:pt idx="87">
                  <c:v>-1012.3258477917763</c:v>
                </c:pt>
                <c:pt idx="88">
                  <c:v>-1709.4707564671619</c:v>
                </c:pt>
                <c:pt idx="89">
                  <c:v>-2317.0721407235833</c:v>
                </c:pt>
                <c:pt idx="90">
                  <c:v>-2804.9059297991762</c:v>
                </c:pt>
                <c:pt idx="91">
                  <c:v>-3145.2241757653705</c:v>
                </c:pt>
                <c:pt idx="92">
                  <c:v>-3315.0958253377071</c:v>
                </c:pt>
                <c:pt idx="93">
                  <c:v>-3299.7563802693662</c:v>
                </c:pt>
                <c:pt idx="94">
                  <c:v>-3095.6900566707327</c:v>
                </c:pt>
                <c:pt idx="95">
                  <c:v>-2712.5563325496742</c:v>
                </c:pt>
                <c:pt idx="96">
                  <c:v>-2173.4323792886785</c:v>
                </c:pt>
                <c:pt idx="97">
                  <c:v>-1513.0021720539655</c:v>
                </c:pt>
                <c:pt idx="98">
                  <c:v>-773.61800017759845</c:v>
                </c:pt>
                <c:pt idx="99">
                  <c:v>-8.8796053804900092E-12</c:v>
                </c:pt>
                <c:pt idx="101" formatCode="0.0000_ ">
                  <c:v>3330.9914853676582</c:v>
                </c:pt>
                <c:pt idx="102" formatCode="0.0000_ ">
                  <c:v>2.0181733134787622E-13</c:v>
                </c:pt>
                <c:pt idx="103" formatCode="0.0000_ ">
                  <c:v>-3330.9914853676582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9E-4A07-B945-B12270095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89503"/>
        <c:axId val="779568575"/>
      </c:scatterChart>
      <c:valAx>
        <c:axId val="100358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568575"/>
        <c:crosses val="autoZero"/>
        <c:crossBetween val="midCat"/>
      </c:valAx>
      <c:valAx>
        <c:axId val="77956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3589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6" Type="http://schemas.openxmlformats.org/officeDocument/2006/relationships/chart" Target="../charts/chart15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14</xdr:row>
      <xdr:rowOff>6350</xdr:rowOff>
    </xdr:from>
    <xdr:to>
      <xdr:col>7</xdr:col>
      <xdr:colOff>244475</xdr:colOff>
      <xdr:row>23</xdr:row>
      <xdr:rowOff>40005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2A7988F0-1E92-30E1-D6AE-86BBE1110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21100" y="3352800"/>
          <a:ext cx="2790825" cy="163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222250</xdr:colOff>
      <xdr:row>9</xdr:row>
      <xdr:rowOff>130175</xdr:rowOff>
    </xdr:from>
    <xdr:to>
      <xdr:col>17</xdr:col>
      <xdr:colOff>831850</xdr:colOff>
      <xdr:row>25</xdr:row>
      <xdr:rowOff>22225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53EB64E-4A00-CA31-FF99-5E62795B5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444500</xdr:colOff>
      <xdr:row>25</xdr:row>
      <xdr:rowOff>149225</xdr:rowOff>
    </xdr:from>
    <xdr:to>
      <xdr:col>18</xdr:col>
      <xdr:colOff>120650</xdr:colOff>
      <xdr:row>41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65F1F4-1419-74ED-C7B0-4E85EDC51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603250</xdr:colOff>
      <xdr:row>41</xdr:row>
      <xdr:rowOff>85725</xdr:rowOff>
    </xdr:from>
    <xdr:to>
      <xdr:col>18</xdr:col>
      <xdr:colOff>279400</xdr:colOff>
      <xdr:row>56</xdr:row>
      <xdr:rowOff>161925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2A533E1-74CD-6CB1-4234-605AE2546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266700</xdr:colOff>
      <xdr:row>9</xdr:row>
      <xdr:rowOff>123825</xdr:rowOff>
    </xdr:from>
    <xdr:to>
      <xdr:col>29</xdr:col>
      <xdr:colOff>215900</xdr:colOff>
      <xdr:row>25</xdr:row>
      <xdr:rowOff>15875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FE0728C-1514-D26F-4BC8-2270125C1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381000</xdr:colOff>
      <xdr:row>25</xdr:row>
      <xdr:rowOff>22225</xdr:rowOff>
    </xdr:from>
    <xdr:to>
      <xdr:col>29</xdr:col>
      <xdr:colOff>330200</xdr:colOff>
      <xdr:row>40</xdr:row>
      <xdr:rowOff>98425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DF0F287-9BD3-2AA6-8EA9-D6C8543D3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361950</xdr:colOff>
      <xdr:row>40</xdr:row>
      <xdr:rowOff>168275</xdr:rowOff>
    </xdr:from>
    <xdr:to>
      <xdr:col>29</xdr:col>
      <xdr:colOff>311150</xdr:colOff>
      <xdr:row>56</xdr:row>
      <xdr:rowOff>66675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7EF8C8D-F175-4324-0603-752A34590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444500</xdr:colOff>
      <xdr:row>11</xdr:row>
      <xdr:rowOff>123825</xdr:rowOff>
    </xdr:from>
    <xdr:to>
      <xdr:col>40</xdr:col>
      <xdr:colOff>393700</xdr:colOff>
      <xdr:row>27</xdr:row>
      <xdr:rowOff>15875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99F514D-2807-A7C3-8FF7-2D215DF25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508000</xdr:colOff>
      <xdr:row>27</xdr:row>
      <xdr:rowOff>136525</xdr:rowOff>
    </xdr:from>
    <xdr:to>
      <xdr:col>40</xdr:col>
      <xdr:colOff>457200</xdr:colOff>
      <xdr:row>43</xdr:row>
      <xdr:rowOff>34925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F22D89A2-C3F5-C8C6-9F4D-82F860ED1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463550</xdr:colOff>
      <xdr:row>43</xdr:row>
      <xdr:rowOff>85725</xdr:rowOff>
    </xdr:from>
    <xdr:to>
      <xdr:col>40</xdr:col>
      <xdr:colOff>412750</xdr:colOff>
      <xdr:row>58</xdr:row>
      <xdr:rowOff>161925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4FDE7D98-6DBD-755D-59E4-B62C5924E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44</xdr:col>
      <xdr:colOff>241300</xdr:colOff>
      <xdr:row>10</xdr:row>
      <xdr:rowOff>47625</xdr:rowOff>
    </xdr:from>
    <xdr:to>
      <xdr:col>51</xdr:col>
      <xdr:colOff>190500</xdr:colOff>
      <xdr:row>25</xdr:row>
      <xdr:rowOff>117475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E23C920F-5ECC-2C12-B9D9-13B71B4A0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44</xdr:col>
      <xdr:colOff>361950</xdr:colOff>
      <xdr:row>25</xdr:row>
      <xdr:rowOff>161925</xdr:rowOff>
    </xdr:from>
    <xdr:to>
      <xdr:col>51</xdr:col>
      <xdr:colOff>311150</xdr:colOff>
      <xdr:row>41</xdr:row>
      <xdr:rowOff>60325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6ACA3763-C909-FFEE-35E1-5366026B2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44</xdr:col>
      <xdr:colOff>381000</xdr:colOff>
      <xdr:row>41</xdr:row>
      <xdr:rowOff>85725</xdr:rowOff>
    </xdr:from>
    <xdr:to>
      <xdr:col>51</xdr:col>
      <xdr:colOff>330200</xdr:colOff>
      <xdr:row>56</xdr:row>
      <xdr:rowOff>161925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91130C48-C4B4-E59F-A28D-D0FEB235E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546100</xdr:colOff>
      <xdr:row>9</xdr:row>
      <xdr:rowOff>85725</xdr:rowOff>
    </xdr:from>
    <xdr:to>
      <xdr:col>10</xdr:col>
      <xdr:colOff>495300</xdr:colOff>
      <xdr:row>24</xdr:row>
      <xdr:rowOff>155575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56161B48-ABB2-14B1-B4CF-26F78BF0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603250</xdr:colOff>
      <xdr:row>24</xdr:row>
      <xdr:rowOff>98425</xdr:rowOff>
    </xdr:from>
    <xdr:to>
      <xdr:col>10</xdr:col>
      <xdr:colOff>552450</xdr:colOff>
      <xdr:row>39</xdr:row>
      <xdr:rowOff>174625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7B5DF0B0-EEA7-E657-34C9-B0FA8BB55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552450</xdr:colOff>
      <xdr:row>41</xdr:row>
      <xdr:rowOff>28575</xdr:rowOff>
    </xdr:from>
    <xdr:to>
      <xdr:col>10</xdr:col>
      <xdr:colOff>501650</xdr:colOff>
      <xdr:row>56</xdr:row>
      <xdr:rowOff>104775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38BEA755-DB87-EF74-4030-93073403F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6824-DC77-4DE0-BA6F-C00A0B5CB542}">
  <dimension ref="A1:AZ105"/>
  <sheetViews>
    <sheetView tabSelected="1" topLeftCell="E1" zoomScaleNormal="100" workbookViewId="0">
      <selection activeCell="S2" sqref="S2"/>
    </sheetView>
  </sheetViews>
  <sheetFormatPr defaultRowHeight="14" x14ac:dyDescent="0.3"/>
  <cols>
    <col min="2" max="2" width="8.6640625" customWidth="1"/>
    <col min="3" max="3" width="30.25" customWidth="1"/>
    <col min="18" max="18" width="15.4140625" customWidth="1"/>
    <col min="19" max="19" width="13.25" customWidth="1"/>
    <col min="30" max="30" width="11.75" customWidth="1"/>
    <col min="41" max="41" width="10.9140625" customWidth="1"/>
    <col min="52" max="52" width="11" customWidth="1"/>
  </cols>
  <sheetData>
    <row r="1" spans="1:52" ht="14" customHeight="1" x14ac:dyDescent="0.3">
      <c r="A1" s="27">
        <v>5</v>
      </c>
      <c r="B1" s="36" t="s">
        <v>3</v>
      </c>
      <c r="C1" s="36"/>
      <c r="D1" s="35" t="s">
        <v>0</v>
      </c>
      <c r="E1" s="35"/>
      <c r="F1" s="35"/>
      <c r="G1" s="31" t="s">
        <v>2</v>
      </c>
      <c r="H1" s="32"/>
      <c r="I1">
        <v>1.5</v>
      </c>
      <c r="J1" s="8" t="s">
        <v>4</v>
      </c>
      <c r="K1" s="9" t="s">
        <v>6</v>
      </c>
      <c r="L1" s="7" t="s">
        <v>7</v>
      </c>
      <c r="M1" s="10" t="s">
        <v>9</v>
      </c>
      <c r="N1" s="7" t="s">
        <v>5</v>
      </c>
      <c r="O1" s="7" t="s">
        <v>10</v>
      </c>
      <c r="P1" s="7" t="s">
        <v>8</v>
      </c>
      <c r="Q1" s="7" t="s">
        <v>11</v>
      </c>
      <c r="R1" s="7" t="s">
        <v>12</v>
      </c>
      <c r="S1" s="10" t="s">
        <v>13</v>
      </c>
      <c r="T1" s="6">
        <v>2</v>
      </c>
      <c r="U1" s="8" t="s">
        <v>4</v>
      </c>
      <c r="V1" s="9" t="s">
        <v>6</v>
      </c>
      <c r="W1" s="7" t="s">
        <v>7</v>
      </c>
      <c r="X1" s="10" t="s">
        <v>9</v>
      </c>
      <c r="Y1" s="7" t="s">
        <v>5</v>
      </c>
      <c r="Z1" s="7" t="s">
        <v>10</v>
      </c>
      <c r="AA1" s="7" t="s">
        <v>8</v>
      </c>
      <c r="AB1" s="7" t="s">
        <v>14</v>
      </c>
      <c r="AC1" s="7" t="s">
        <v>15</v>
      </c>
      <c r="AD1" s="10" t="s">
        <v>16</v>
      </c>
      <c r="AE1">
        <v>3</v>
      </c>
      <c r="AF1" s="8" t="s">
        <v>4</v>
      </c>
      <c r="AG1" s="9" t="s">
        <v>6</v>
      </c>
      <c r="AH1" s="7" t="s">
        <v>7</v>
      </c>
      <c r="AI1" s="10" t="s">
        <v>9</v>
      </c>
      <c r="AJ1" s="7" t="s">
        <v>5</v>
      </c>
      <c r="AK1" s="7" t="s">
        <v>10</v>
      </c>
      <c r="AL1" s="7" t="s">
        <v>8</v>
      </c>
      <c r="AM1" s="7" t="s">
        <v>17</v>
      </c>
      <c r="AN1" s="7" t="s">
        <v>18</v>
      </c>
      <c r="AO1" s="10" t="s">
        <v>19</v>
      </c>
      <c r="AP1">
        <v>4</v>
      </c>
      <c r="AQ1" s="8" t="s">
        <v>4</v>
      </c>
      <c r="AR1" s="9" t="s">
        <v>6</v>
      </c>
      <c r="AS1" s="7" t="s">
        <v>7</v>
      </c>
      <c r="AT1" s="10" t="s">
        <v>9</v>
      </c>
      <c r="AU1" s="7" t="s">
        <v>5</v>
      </c>
      <c r="AV1" s="7" t="s">
        <v>10</v>
      </c>
      <c r="AW1" s="7" t="s">
        <v>8</v>
      </c>
      <c r="AX1" s="7" t="s">
        <v>20</v>
      </c>
      <c r="AY1" s="7" t="s">
        <v>21</v>
      </c>
      <c r="AZ1" s="10" t="s">
        <v>22</v>
      </c>
    </row>
    <row r="2" spans="1:52" ht="14" customHeight="1" x14ac:dyDescent="0.3">
      <c r="A2" s="28"/>
      <c r="B2" s="37"/>
      <c r="C2" s="37"/>
      <c r="D2" s="30"/>
      <c r="E2" s="30"/>
      <c r="F2" s="30"/>
      <c r="G2" s="33"/>
      <c r="H2" s="34"/>
      <c r="J2">
        <v>1</v>
      </c>
      <c r="K2">
        <v>50</v>
      </c>
      <c r="L2">
        <v>75</v>
      </c>
      <c r="M2">
        <v>90</v>
      </c>
      <c r="N2">
        <f>0.025*J2</f>
        <v>2.5000000000000001E-2</v>
      </c>
      <c r="O2">
        <f>2*PI()*M2/60</f>
        <v>9.4247779607693793</v>
      </c>
      <c r="P2">
        <f>N2*O2</f>
        <v>0.23561944901923448</v>
      </c>
      <c r="Q2">
        <f>K2*COS(P2)+SQRT(L2^2-K2^2*SIN(P2)^2)</f>
        <v>122.70464961983433</v>
      </c>
      <c r="R2">
        <f>-O2*K2*SIN(P2)-O2*K2^2*SIN(2*P2)/2/SQRT(L2^2-K2^2*SIN(P2)^2)</f>
        <v>-182.20083255880922</v>
      </c>
      <c r="S2">
        <f>-O2^2*K2*COS(P2)-(O2^2*K2^2*(L2^2*COS(P2)-K2^2*COS(P2)*SIN(P2)^2-K2^2*COS(P2)^2*SIN(P2))/SQRT((L2^2-K2^2*SIN(P2)^2)^3))</f>
        <v>1705.3646845174439</v>
      </c>
      <c r="T2" s="6"/>
      <c r="U2">
        <v>1</v>
      </c>
      <c r="V2">
        <v>50</v>
      </c>
      <c r="W2">
        <v>100</v>
      </c>
      <c r="X2">
        <v>90</v>
      </c>
      <c r="Y2">
        <f>0.025*U2</f>
        <v>2.5000000000000001E-2</v>
      </c>
      <c r="Z2">
        <f>2*PI()*X2/60</f>
        <v>9.4247779607693793</v>
      </c>
      <c r="AA2">
        <f>Y2*Z2</f>
        <v>0.23561944901923448</v>
      </c>
      <c r="AB2">
        <f>V2*COS(AA2)+SQRT(W2^2-V2^2*SIN(AA2)^2)</f>
        <v>147.93495062452354</v>
      </c>
      <c r="AC2">
        <f>-Z2*V2*SIN(AA2)-Z2*V2^2*SIN(2*AA2)/2/SQRT(W2^2-V2^2*SIN(AA2)^2)</f>
        <v>-163.86113870591674</v>
      </c>
      <c r="AD2">
        <f>-Z2^2*V2*COS(AA2)-(Z2^2*V2^2*(W2^2*COS(AA2)-V2^2*COS(AA2)*SIN(AA2)^2-V2^2*COS(AA2)^2*SIN(AA2))/SQRT((W2^2-V2^2*SIN(AA2)^2)^3))</f>
        <v>2269.5280330625292</v>
      </c>
      <c r="AF2">
        <v>1</v>
      </c>
      <c r="AG2">
        <v>50</v>
      </c>
      <c r="AH2">
        <v>150</v>
      </c>
      <c r="AI2">
        <v>90</v>
      </c>
      <c r="AJ2">
        <f>0.025*AF2</f>
        <v>2.5000000000000001E-2</v>
      </c>
      <c r="AK2">
        <f>2*PI()*AI2/60</f>
        <v>9.4247779607693793</v>
      </c>
      <c r="AL2">
        <f>AJ2*AK2</f>
        <v>0.23561944901923448</v>
      </c>
      <c r="AM2">
        <f>AG2*COS(AL2)+SQRT(AH2^2-AG2^2*SIN(AL2)^2)</f>
        <v>198.16366697246076</v>
      </c>
      <c r="AN2">
        <f>-AK2*AG2*SIN(AL2)-AK2*AG2^2*SIN(2*AL2)/2/SQRT(AH2^2-AG2^2*SIN(AL2)^2)</f>
        <v>-145.7733122124385</v>
      </c>
      <c r="AO2">
        <f>-AK2^2*AG2*COS(AL2)-(AK2^2*AG2^2*(AH2^2*COS(AL2)-AG2^2*COS(AL2)*SIN(AL2)^2-AG2^2*COS(AL2)^2*SIN(AL2))/SQRT((AH2^2-AG2^2*SIN(AL2)^2)^3))</f>
        <v>2911.3335301034085</v>
      </c>
      <c r="AQ2">
        <v>1</v>
      </c>
      <c r="AR2">
        <v>50</v>
      </c>
      <c r="AS2">
        <v>200</v>
      </c>
      <c r="AT2">
        <v>90</v>
      </c>
      <c r="AU2">
        <f>0.025*AQ2</f>
        <v>2.5000000000000001E-2</v>
      </c>
      <c r="AV2">
        <f>2*PI()*AT2/60</f>
        <v>9.4247779607693793</v>
      </c>
      <c r="AW2">
        <f>AU2*AV2</f>
        <v>0.23561944901923448</v>
      </c>
      <c r="AX2">
        <f>AR2*COS(AW2)+SQRT(AS2^2-AR2^2*SIN(AW2)^2)</f>
        <v>248.27760088423869</v>
      </c>
      <c r="AY2">
        <f>-AV2*AR2*SIN(AW2)-AV2*AR2^2*SIN(2*AW2)/2/SQRT(AS2^2-AR2^2*SIN(AW2)^2)</f>
        <v>-136.79644320406925</v>
      </c>
      <c r="AZ2">
        <f>-AV2^2*AR2*COS(AW2)-(AV2^2*AR2^2*(AS2^2*COS(AW2)-AR2^2*COS(AW2)*SIN(AW2)^2-AR2^2*COS(AW2)^2*SIN(AW2))/SQRT((AS2^2-AR2^2*SIN(AW2)^2)^3))</f>
        <v>3252.5083761665064</v>
      </c>
    </row>
    <row r="3" spans="1:52" x14ac:dyDescent="0.3">
      <c r="A3" s="28"/>
      <c r="B3" s="37"/>
      <c r="C3" s="37"/>
      <c r="D3" s="30"/>
      <c r="E3" s="30"/>
      <c r="F3" s="30"/>
      <c r="G3" s="33"/>
      <c r="H3" s="34"/>
      <c r="J3">
        <v>2</v>
      </c>
      <c r="K3">
        <v>50</v>
      </c>
      <c r="L3">
        <v>75</v>
      </c>
      <c r="M3">
        <v>90</v>
      </c>
      <c r="N3">
        <f>0.025*J3</f>
        <v>0.05</v>
      </c>
      <c r="O3">
        <f>2*PI()*M3/60</f>
        <v>9.4247779607693793</v>
      </c>
      <c r="P3">
        <f t="shared" ref="P3:P7" si="0">N3*O3</f>
        <v>0.47123889803846897</v>
      </c>
      <c r="Q3">
        <f>K3*COS(P3)+SQRT(L3^2-K3^2*SIN(P3)^2)</f>
        <v>116.0327126089056</v>
      </c>
      <c r="R3">
        <f>-O3*K3*SIN(P3)-O3*K3^2*SIN(2*P3)/2/SQRT(L3^2-K3^2*SIN(P3)^2)</f>
        <v>-347.2716248954859</v>
      </c>
      <c r="S3">
        <f>-O3^2*K3*COS(P3)-(O3^2*K3^2*(L3^2*COS(P3)-K3^2*COS(P3)*SIN(P3)^2-K3^2*COS(P3)^2*SIN(P3))/SQRT((L3^2-K3^2*SIN(P3)^2)^3))</f>
        <v>1737.0741801446497</v>
      </c>
      <c r="T3" s="6"/>
      <c r="U3">
        <v>2</v>
      </c>
      <c r="V3">
        <v>50</v>
      </c>
      <c r="W3">
        <v>100</v>
      </c>
      <c r="X3">
        <v>90</v>
      </c>
      <c r="Y3">
        <f>0.025*U3</f>
        <v>0.05</v>
      </c>
      <c r="Z3">
        <f t="shared" ref="Z3:Z66" si="1">2*PI()*X3/60</f>
        <v>9.4247779607693793</v>
      </c>
      <c r="AA3">
        <f t="shared" ref="AA3:AA66" si="2">Y3*Z3</f>
        <v>0.47123889803846897</v>
      </c>
      <c r="AB3">
        <f t="shared" ref="AB3:AB66" si="3">V3*COS(AA3)+SQRT(W3^2-V3^2*SIN(AA3)^2)</f>
        <v>141.93991274394267</v>
      </c>
      <c r="AC3">
        <f t="shared" ref="AC3:AC66" si="4">-Z3*V3*SIN(AA3)-Z3*V3^2*SIN(2*AA3)/2/SQRT(W3^2-V3^2*SIN(AA3)^2)</f>
        <v>-311.80272649502837</v>
      </c>
      <c r="AD3">
        <f t="shared" ref="AD3:AD66" si="5">-Z3^2*V3*COS(AA3)-(Z3^2*V3^2*(W3^2*COS(AA3)-V3^2*COS(AA3)*SIN(AA3)^2-V3^2*COS(AA3)^2*SIN(AA3))/SQRT((W3^2-V3^2*SIN(AA3)^2)^3))</f>
        <v>2142.2061037421918</v>
      </c>
      <c r="AF3">
        <v>2</v>
      </c>
      <c r="AG3">
        <v>50</v>
      </c>
      <c r="AH3">
        <v>150</v>
      </c>
      <c r="AI3">
        <v>90</v>
      </c>
      <c r="AJ3">
        <f>0.025*AF3</f>
        <v>0.05</v>
      </c>
      <c r="AK3">
        <f>2*PI()*AI3/60</f>
        <v>9.4247779607693793</v>
      </c>
      <c r="AL3">
        <f t="shared" ref="AL3:AL4" si="6">AJ3*AK3</f>
        <v>0.47123889803846897</v>
      </c>
      <c r="AM3">
        <f>AG3*COS(AL3)+SQRT(AH3^2-AG3^2*SIN(AL3)^2)</f>
        <v>192.8228171352998</v>
      </c>
      <c r="AN3">
        <f>-AK3*AG3*SIN(AL3)-AK3*AG3^2*SIN(2*AL3)/2/SQRT(AH3^2-AG3^2*SIN(AL3)^2)</f>
        <v>-278.2183281703725</v>
      </c>
      <c r="AO3">
        <f>-AK3^2*AG3*COS(AL3)-(AK3^2*AG3^2*(AH3^2*COS(AL3)-AG3^2*COS(AL3)*SIN(AL3)^2-AG3^2*COS(AL3)^2*SIN(AL3))/SQRT((AH3^2-AG3^2*SIN(AL3)^2)^3))</f>
        <v>2684.1792015275441</v>
      </c>
      <c r="AQ3">
        <v>2</v>
      </c>
      <c r="AR3">
        <v>50</v>
      </c>
      <c r="AS3">
        <v>200</v>
      </c>
      <c r="AT3">
        <v>90</v>
      </c>
      <c r="AU3">
        <f>0.025*AQ3</f>
        <v>0.05</v>
      </c>
      <c r="AV3">
        <f>2*PI()*AT3/60</f>
        <v>9.4247779607693793</v>
      </c>
      <c r="AW3">
        <f t="shared" ref="AW3:AW4" si="7">AU3*AV3</f>
        <v>0.47123889803846897</v>
      </c>
      <c r="AX3">
        <f>AR3*COS(AW3)+SQRT(AS3^2-AR3^2*SIN(AW3)^2)</f>
        <v>243.25797972423797</v>
      </c>
      <c r="AY3">
        <f>-AV3*AR3*SIN(AW3)-AV3*AR3^2*SIN(2*AW3)/2/SQRT(AS3^2-AR3^2*SIN(AW3)^2)</f>
        <v>-261.90295424382833</v>
      </c>
      <c r="AZ3">
        <f>-AV3^2*AR3*COS(AW3)-(AV3^2*AR3^2*(AS3^2*COS(AW3)-AR3^2*COS(AW3)*SIN(AW3)^2-AR3^2*COS(AW3)^2*SIN(AW3))/SQRT((AS3^2-AR3^2*SIN(AW3)^2)^3))</f>
        <v>2987.0036519272726</v>
      </c>
    </row>
    <row r="4" spans="1:52" x14ac:dyDescent="0.3">
      <c r="A4" s="28"/>
      <c r="B4" s="37"/>
      <c r="C4" s="37"/>
      <c r="D4" s="30"/>
      <c r="E4" s="30"/>
      <c r="F4" s="30"/>
      <c r="G4" s="33"/>
      <c r="H4" s="34"/>
      <c r="J4">
        <v>3</v>
      </c>
      <c r="K4">
        <v>50</v>
      </c>
      <c r="L4">
        <v>75</v>
      </c>
      <c r="M4">
        <v>90</v>
      </c>
      <c r="N4">
        <f t="shared" ref="N4:N21" si="8">0.025*J4</f>
        <v>7.5000000000000011E-2</v>
      </c>
      <c r="O4">
        <f>2*PI()*M4/60</f>
        <v>9.4247779607693793</v>
      </c>
      <c r="P4">
        <f t="shared" si="0"/>
        <v>0.70685834705770356</v>
      </c>
      <c r="Q4">
        <f>K4*COS(P4)+SQRT(L4^2-K4^2*SIN(P4)^2)</f>
        <v>105.62609005334215</v>
      </c>
      <c r="R4">
        <f>-O4*K4*SIN(P4)-O4*K4^2*SIN(2*P4)/2/SQRT(L4^2-K4^2*SIN(P4)^2)</f>
        <v>-478.15956551582167</v>
      </c>
      <c r="S4">
        <f>-O4^2*K4*COS(P4)-(O4^2*K4^2*(L4^2*COS(P4)-K4^2*COS(P4)*SIN(P4)^2-K4^2*COS(P4)^2*SIN(P4))/SQRT((L4^2-K4^2*SIN(P4)^2)^3))</f>
        <v>1554.1797116644939</v>
      </c>
      <c r="T4" s="6"/>
      <c r="U4">
        <v>3</v>
      </c>
      <c r="V4">
        <v>50</v>
      </c>
      <c r="W4">
        <v>100</v>
      </c>
      <c r="X4">
        <v>90</v>
      </c>
      <c r="Y4">
        <f t="shared" ref="Y4:Y67" si="9">0.025*U4</f>
        <v>7.5000000000000011E-2</v>
      </c>
      <c r="Z4">
        <f t="shared" si="1"/>
        <v>9.4247779607693793</v>
      </c>
      <c r="AA4">
        <f t="shared" si="2"/>
        <v>0.70685834705770356</v>
      </c>
      <c r="AB4">
        <f t="shared" si="3"/>
        <v>132.60117944157821</v>
      </c>
      <c r="AC4">
        <f t="shared" si="4"/>
        <v>-429.07141147907578</v>
      </c>
      <c r="AD4">
        <f t="shared" si="5"/>
        <v>1838.2573333656549</v>
      </c>
      <c r="AF4">
        <v>3</v>
      </c>
      <c r="AG4">
        <v>50</v>
      </c>
      <c r="AH4">
        <v>150</v>
      </c>
      <c r="AI4">
        <v>90</v>
      </c>
      <c r="AJ4">
        <f t="shared" ref="AJ4:AJ67" si="10">0.025*AF4</f>
        <v>7.5000000000000011E-2</v>
      </c>
      <c r="AK4">
        <f t="shared" ref="AK4:AK67" si="11">2*PI()*AI4/60</f>
        <v>9.4247779607693793</v>
      </c>
      <c r="AL4">
        <f t="shared" si="6"/>
        <v>0.70685834705770356</v>
      </c>
      <c r="AM4">
        <f t="shared" ref="AM4:AM67" si="12">AG4*COS(AL4)+SQRT(AH4^2-AG4^2*SIN(AL4)^2)</f>
        <v>184.46326697874204</v>
      </c>
      <c r="AN4">
        <f t="shared" ref="AN4:AN67" si="13">-AK4*AG4*SIN(AL4)-AK4*AG4^2*SIN(2*AL4)/2/SQRT(AH4^2-AG4^2*SIN(AL4)^2)</f>
        <v>-385.50225205327155</v>
      </c>
      <c r="AO4">
        <f t="shared" ref="AO4:AO67" si="14">-AK4^2*AG4*COS(AL4)-(AK4^2*AG4^2*(AH4^2*COS(AL4)-AG4^2*COS(AL4)*SIN(AL4)^2-AG4^2*COS(AL4)^2*SIN(AL4))/SQRT((AH4^2-AG4^2*SIN(AL4)^2)^3))</f>
        <v>2290.5104971438477</v>
      </c>
      <c r="AQ4">
        <v>3</v>
      </c>
      <c r="AR4">
        <v>50</v>
      </c>
      <c r="AS4">
        <v>200</v>
      </c>
      <c r="AT4">
        <v>90</v>
      </c>
      <c r="AU4">
        <f t="shared" ref="AU4:AU67" si="15">0.025*AQ4</f>
        <v>7.5000000000000011E-2</v>
      </c>
      <c r="AV4">
        <f t="shared" ref="AV4:AV67" si="16">2*PI()*AT4/60</f>
        <v>9.4247779607693793</v>
      </c>
      <c r="AW4">
        <f t="shared" si="7"/>
        <v>0.70685834705770356</v>
      </c>
      <c r="AX4">
        <f t="shared" ref="AX4:AX67" si="17">AR4*COS(AW4)+SQRT(AS4^2-AR4^2*SIN(AW4)^2)</f>
        <v>235.36655003386764</v>
      </c>
      <c r="AY4">
        <f t="shared" ref="AY4:AY67" si="18">-AV4*AR4*SIN(AW4)-AV4*AR4^2*SIN(2*AW4)/2/SQRT(AS4^2-AR4^2*SIN(AW4)^2)</f>
        <v>-365.00717976422663</v>
      </c>
      <c r="AZ4">
        <f t="shared" ref="AZ4:AZ67" si="19">-AV4^2*AR4*COS(AW4)-(AV4^2*AR4^2*(AS4^2*COS(AW4)-AR4^2*COS(AW4)*SIN(AW4)^2-AR4^2*COS(AW4)^2*SIN(AW4))/SQRT((AS4^2-AR4^2*SIN(AW4)^2)^3))</f>
        <v>2548.6774095161422</v>
      </c>
    </row>
    <row r="5" spans="1:52" x14ac:dyDescent="0.3">
      <c r="A5" s="28"/>
      <c r="B5" s="37"/>
      <c r="C5" s="37"/>
      <c r="D5" s="30"/>
      <c r="E5" s="30"/>
      <c r="F5" s="30"/>
      <c r="G5" s="33"/>
      <c r="H5" s="34"/>
      <c r="J5">
        <v>4</v>
      </c>
      <c r="K5">
        <v>50</v>
      </c>
      <c r="L5">
        <v>75</v>
      </c>
      <c r="M5">
        <v>90</v>
      </c>
      <c r="N5">
        <f t="shared" si="8"/>
        <v>0.1</v>
      </c>
      <c r="O5">
        <f>2*PI()*M5/60</f>
        <v>9.4247779607693793</v>
      </c>
      <c r="P5">
        <f t="shared" si="0"/>
        <v>0.94247779607693793</v>
      </c>
      <c r="Q5">
        <f>K5*COS(P5)+SQRT(L5^2-K5^2*SIN(P5)^2)</f>
        <v>92.545645958125178</v>
      </c>
      <c r="R5">
        <f>-O5*K5*SIN(P5)-O5*K5^2*SIN(2*P5)/2/SQRT(L5^2-K5^2*SIN(P5)^2)</f>
        <v>-558.64705711942202</v>
      </c>
      <c r="S5">
        <f>-O5^2*K5*COS(P5)-(O5^2*K5^2*(L5^2*COS(P5)-K5^2*COS(P5)*SIN(P5)^2-K5^2*COS(P5)^2*SIN(P5))/SQRT((L5^2-K5^2*SIN(P5)^2)^3))</f>
        <v>1159.7922516361691</v>
      </c>
      <c r="T5" s="6"/>
      <c r="U5">
        <v>4</v>
      </c>
      <c r="V5">
        <v>50</v>
      </c>
      <c r="W5">
        <v>100</v>
      </c>
      <c r="X5">
        <v>90</v>
      </c>
      <c r="Y5">
        <f t="shared" si="9"/>
        <v>0.1</v>
      </c>
      <c r="Z5">
        <f t="shared" si="1"/>
        <v>9.4247779607693793</v>
      </c>
      <c r="AA5">
        <f t="shared" si="2"/>
        <v>0.94247779607693793</v>
      </c>
      <c r="AB5">
        <f t="shared" si="3"/>
        <v>120.84268659115565</v>
      </c>
      <c r="AC5">
        <f t="shared" si="4"/>
        <v>-503.75477808279197</v>
      </c>
      <c r="AD5">
        <f t="shared" si="5"/>
        <v>1386.1603027349177</v>
      </c>
      <c r="AF5">
        <v>4</v>
      </c>
      <c r="AG5">
        <v>50</v>
      </c>
      <c r="AH5">
        <v>150</v>
      </c>
      <c r="AI5">
        <v>90</v>
      </c>
      <c r="AJ5">
        <f t="shared" si="10"/>
        <v>0.1</v>
      </c>
      <c r="AK5">
        <f t="shared" si="11"/>
        <v>9.4247779607693793</v>
      </c>
      <c r="AL5">
        <f t="shared" ref="AL5:AL68" si="20">AJ5*AK5</f>
        <v>0.94247779607693793</v>
      </c>
      <c r="AM5">
        <f t="shared" si="12"/>
        <v>173.83208437130119</v>
      </c>
      <c r="AN5">
        <f t="shared" si="13"/>
        <v>-458.80986800138777</v>
      </c>
      <c r="AO5">
        <f t="shared" si="14"/>
        <v>1758.3744860499735</v>
      </c>
      <c r="AQ5">
        <v>4</v>
      </c>
      <c r="AR5">
        <v>50</v>
      </c>
      <c r="AS5">
        <v>200</v>
      </c>
      <c r="AT5">
        <v>90</v>
      </c>
      <c r="AU5">
        <f t="shared" si="15"/>
        <v>0.1</v>
      </c>
      <c r="AV5">
        <f t="shared" si="16"/>
        <v>9.4247779607693793</v>
      </c>
      <c r="AW5">
        <f t="shared" ref="AW5:AW68" si="21">AU5*AV5</f>
        <v>0.94247779607693793</v>
      </c>
      <c r="AX5">
        <f t="shared" si="17"/>
        <v>225.25587221674883</v>
      </c>
      <c r="AY5">
        <f t="shared" si="18"/>
        <v>-438.44436413657428</v>
      </c>
      <c r="AZ5">
        <f t="shared" si="19"/>
        <v>1964.7857990993007</v>
      </c>
    </row>
    <row r="6" spans="1:52" x14ac:dyDescent="0.3">
      <c r="A6" s="28"/>
      <c r="B6" s="37"/>
      <c r="C6" s="37"/>
      <c r="D6" s="30"/>
      <c r="E6" s="30"/>
      <c r="F6" s="30"/>
      <c r="G6" s="33"/>
      <c r="H6" s="34"/>
      <c r="J6">
        <v>5</v>
      </c>
      <c r="K6">
        <v>50</v>
      </c>
      <c r="L6">
        <v>75</v>
      </c>
      <c r="M6">
        <v>90</v>
      </c>
      <c r="N6">
        <f t="shared" si="8"/>
        <v>0.125</v>
      </c>
      <c r="O6">
        <f>2*PI()*M6/60</f>
        <v>9.4247779607693793</v>
      </c>
      <c r="P6">
        <f t="shared" si="0"/>
        <v>1.1780972450961724</v>
      </c>
      <c r="Q6">
        <f>K6*COS(P6)+SQRT(L6^2-K6^2*SIN(P6)^2)</f>
        <v>78.219842668999235</v>
      </c>
      <c r="R6">
        <f>-O6*K6*SIN(P6)-O6*K6^2*SIN(2*P6)/2/SQRT(L6^2-K6^2*SIN(P6)^2)</f>
        <v>-576.35656380928651</v>
      </c>
      <c r="S6">
        <f>-O6^2*K6*COS(P6)-(O6^2*K6^2*(L6^2*COS(P6)-K6^2*COS(P6)*SIN(P6)^2-K6^2*COS(P6)^2*SIN(P6))/SQRT((L6^2-K6^2*SIN(P6)^2)^3))</f>
        <v>625.49426469272271</v>
      </c>
      <c r="T6" s="6"/>
      <c r="U6">
        <v>5</v>
      </c>
      <c r="V6">
        <v>50</v>
      </c>
      <c r="W6">
        <v>100</v>
      </c>
      <c r="X6">
        <v>90</v>
      </c>
      <c r="Y6">
        <f t="shared" si="9"/>
        <v>0.125</v>
      </c>
      <c r="Z6">
        <f t="shared" si="1"/>
        <v>9.4247779607693793</v>
      </c>
      <c r="AA6">
        <f t="shared" si="2"/>
        <v>1.1780972450961724</v>
      </c>
      <c r="AB6">
        <f t="shared" si="3"/>
        <v>107.82530152151378</v>
      </c>
      <c r="AC6">
        <f t="shared" si="4"/>
        <v>-529.2940003518911</v>
      </c>
      <c r="AD6">
        <f t="shared" si="5"/>
        <v>849.11763103583121</v>
      </c>
      <c r="AF6">
        <v>5</v>
      </c>
      <c r="AG6">
        <v>50</v>
      </c>
      <c r="AH6">
        <v>150</v>
      </c>
      <c r="AI6">
        <v>90</v>
      </c>
      <c r="AJ6">
        <f t="shared" si="10"/>
        <v>0.125</v>
      </c>
      <c r="AK6">
        <f t="shared" si="11"/>
        <v>9.4247779607693793</v>
      </c>
      <c r="AL6">
        <f t="shared" si="20"/>
        <v>1.1780972450961724</v>
      </c>
      <c r="AM6">
        <f t="shared" si="12"/>
        <v>161.84407500101491</v>
      </c>
      <c r="AN6">
        <f t="shared" si="13"/>
        <v>-493.74097505541312</v>
      </c>
      <c r="AO6">
        <f t="shared" si="14"/>
        <v>1129.983167555481</v>
      </c>
      <c r="AQ6">
        <v>5</v>
      </c>
      <c r="AR6">
        <v>50</v>
      </c>
      <c r="AS6">
        <v>200</v>
      </c>
      <c r="AT6">
        <v>90</v>
      </c>
      <c r="AU6">
        <f t="shared" si="15"/>
        <v>0.125</v>
      </c>
      <c r="AV6">
        <f t="shared" si="16"/>
        <v>9.4247779607693793</v>
      </c>
      <c r="AW6">
        <f t="shared" si="21"/>
        <v>1.1780972450961724</v>
      </c>
      <c r="AX6">
        <f t="shared" si="17"/>
        <v>213.72635163460771</v>
      </c>
      <c r="AY6">
        <f t="shared" si="18"/>
        <v>-478.17753232298128</v>
      </c>
      <c r="AZ6">
        <f t="shared" si="19"/>
        <v>1273.1008267788834</v>
      </c>
    </row>
    <row r="7" spans="1:52" x14ac:dyDescent="0.3">
      <c r="A7" s="28"/>
      <c r="B7" s="37"/>
      <c r="C7" s="37"/>
      <c r="D7" s="30"/>
      <c r="E7" s="30"/>
      <c r="F7" s="30"/>
      <c r="G7" s="33"/>
      <c r="H7" s="34"/>
      <c r="J7">
        <v>6</v>
      </c>
      <c r="K7">
        <v>50</v>
      </c>
      <c r="L7">
        <v>75</v>
      </c>
      <c r="M7">
        <v>90</v>
      </c>
      <c r="N7">
        <f t="shared" si="8"/>
        <v>0.15000000000000002</v>
      </c>
      <c r="O7">
        <f t="shared" ref="O7:O70" si="22">2*PI()*M7/60</f>
        <v>9.4247779607693793</v>
      </c>
      <c r="P7">
        <f t="shared" si="0"/>
        <v>1.4137166941154071</v>
      </c>
      <c r="Q7">
        <f t="shared" ref="Q7:Q70" si="23">K7*COS(P7)+SQRT(L7^2-K7^2*SIN(P7)^2)</f>
        <v>64.267975161514414</v>
      </c>
      <c r="R7">
        <f t="shared" ref="R7:R70" si="24">-O7*K7*SIN(P7)-O7*K7^2*SIN(2*P7)/2/SQRT(L7^2-K7^2*SIN(P7)^2)</f>
        <v>-529.93251389027228</v>
      </c>
      <c r="S7">
        <f t="shared" ref="S7:S70" si="25">-O7^2*K7*COS(P7)-(O7^2*K7^2*(L7^2*COS(P7)-K7^2*COS(P7)*SIN(P7)^2-K7^2*COS(P7)^2*SIN(P7))/SQRT((L7^2-K7^2*SIN(P7)^2)^3))</f>
        <v>153.95531632528071</v>
      </c>
      <c r="T7" s="6"/>
      <c r="U7">
        <v>6</v>
      </c>
      <c r="V7">
        <v>50</v>
      </c>
      <c r="W7">
        <v>100</v>
      </c>
      <c r="X7">
        <v>90</v>
      </c>
      <c r="Y7">
        <f t="shared" si="9"/>
        <v>0.15000000000000002</v>
      </c>
      <c r="Z7">
        <f t="shared" si="1"/>
        <v>9.4247779607693793</v>
      </c>
      <c r="AA7">
        <f t="shared" si="2"/>
        <v>1.4137166941154071</v>
      </c>
      <c r="AB7">
        <f t="shared" si="3"/>
        <v>94.776765398117462</v>
      </c>
      <c r="AC7">
        <f t="shared" si="4"/>
        <v>-507.30386562531004</v>
      </c>
      <c r="AD7">
        <f t="shared" si="5"/>
        <v>315.68197844705827</v>
      </c>
      <c r="AF7">
        <v>6</v>
      </c>
      <c r="AG7">
        <v>50</v>
      </c>
      <c r="AH7">
        <v>150</v>
      </c>
      <c r="AI7">
        <v>90</v>
      </c>
      <c r="AJ7">
        <f t="shared" si="10"/>
        <v>0.15000000000000002</v>
      </c>
      <c r="AK7">
        <f t="shared" si="11"/>
        <v>9.4247779607693793</v>
      </c>
      <c r="AL7">
        <f t="shared" si="20"/>
        <v>1.4137166941154071</v>
      </c>
      <c r="AM7">
        <f t="shared" si="12"/>
        <v>149.45921600951223</v>
      </c>
      <c r="AN7">
        <f t="shared" si="13"/>
        <v>-491.14025151301314</v>
      </c>
      <c r="AO7">
        <f t="shared" si="14"/>
        <v>454.2328261757483</v>
      </c>
      <c r="AQ7">
        <v>6</v>
      </c>
      <c r="AR7">
        <v>50</v>
      </c>
      <c r="AS7">
        <v>200</v>
      </c>
      <c r="AT7">
        <v>90</v>
      </c>
      <c r="AU7">
        <f t="shared" si="15"/>
        <v>0.15000000000000002</v>
      </c>
      <c r="AV7">
        <f t="shared" si="16"/>
        <v>9.4247779607693793</v>
      </c>
      <c r="AW7">
        <f t="shared" si="21"/>
        <v>1.4137166941154071</v>
      </c>
      <c r="AX7">
        <f t="shared" si="17"/>
        <v>201.62879060155652</v>
      </c>
      <c r="AY7">
        <f t="shared" si="18"/>
        <v>-484.2214167380173</v>
      </c>
      <c r="AZ7">
        <f t="shared" si="19"/>
        <v>517.37494444856338</v>
      </c>
    </row>
    <row r="8" spans="1:52" ht="14" customHeight="1" x14ac:dyDescent="0.3">
      <c r="A8" s="28"/>
      <c r="B8" s="37"/>
      <c r="C8" s="37"/>
      <c r="D8" s="30" t="s">
        <v>1</v>
      </c>
      <c r="E8" s="30"/>
      <c r="F8" s="30"/>
      <c r="G8" s="33"/>
      <c r="H8" s="34"/>
      <c r="J8">
        <v>7</v>
      </c>
      <c r="K8">
        <v>50</v>
      </c>
      <c r="L8">
        <v>75</v>
      </c>
      <c r="M8">
        <v>90</v>
      </c>
      <c r="N8">
        <f t="shared" si="8"/>
        <v>0.17500000000000002</v>
      </c>
      <c r="O8">
        <f t="shared" si="22"/>
        <v>9.4247779607693793</v>
      </c>
      <c r="P8">
        <f t="shared" ref="P8:P71" si="26">N8*O8</f>
        <v>1.6493361431346416</v>
      </c>
      <c r="Q8">
        <f t="shared" si="23"/>
        <v>52.116224135644764</v>
      </c>
      <c r="R8">
        <f t="shared" si="24"/>
        <v>-436.89941055081505</v>
      </c>
      <c r="S8">
        <f t="shared" si="25"/>
        <v>-18.193308097236923</v>
      </c>
      <c r="U8">
        <v>7</v>
      </c>
      <c r="V8">
        <v>50</v>
      </c>
      <c r="W8">
        <v>100</v>
      </c>
      <c r="X8">
        <v>90</v>
      </c>
      <c r="Y8">
        <f t="shared" si="9"/>
        <v>0.17500000000000002</v>
      </c>
      <c r="Z8">
        <f t="shared" si="1"/>
        <v>9.4247779607693793</v>
      </c>
      <c r="AA8">
        <f t="shared" si="2"/>
        <v>1.6493361431346416</v>
      </c>
      <c r="AB8">
        <f t="shared" si="3"/>
        <v>82.7683918074638</v>
      </c>
      <c r="AC8">
        <f t="shared" si="4"/>
        <v>-448.52747049361096</v>
      </c>
      <c r="AD8">
        <f t="shared" si="5"/>
        <v>-142.25424172087665</v>
      </c>
      <c r="AF8">
        <v>7</v>
      </c>
      <c r="AG8">
        <v>50</v>
      </c>
      <c r="AH8">
        <v>150</v>
      </c>
      <c r="AI8">
        <v>90</v>
      </c>
      <c r="AJ8">
        <f t="shared" si="10"/>
        <v>0.17500000000000002</v>
      </c>
      <c r="AK8">
        <f t="shared" si="11"/>
        <v>9.4247779607693793</v>
      </c>
      <c r="AL8">
        <f t="shared" si="20"/>
        <v>1.6493361431346416</v>
      </c>
      <c r="AM8">
        <f t="shared" si="12"/>
        <v>137.55280134961882</v>
      </c>
      <c r="AN8">
        <f t="shared" si="13"/>
        <v>-456.75961137757361</v>
      </c>
      <c r="AO8">
        <f t="shared" si="14"/>
        <v>-224.10636373054058</v>
      </c>
      <c r="AQ8">
        <v>7</v>
      </c>
      <c r="AR8">
        <v>50</v>
      </c>
      <c r="AS8">
        <v>200</v>
      </c>
      <c r="AT8">
        <v>90</v>
      </c>
      <c r="AU8">
        <f t="shared" si="15"/>
        <v>0.17500000000000002</v>
      </c>
      <c r="AV8">
        <f t="shared" si="16"/>
        <v>9.4247779607693793</v>
      </c>
      <c r="AW8">
        <f t="shared" si="21"/>
        <v>1.6493361431346416</v>
      </c>
      <c r="AX8">
        <f t="shared" si="17"/>
        <v>189.76594415790984</v>
      </c>
      <c r="AY8">
        <f t="shared" si="18"/>
        <v>-460.27122449536478</v>
      </c>
      <c r="AZ8">
        <f t="shared" si="19"/>
        <v>-258.03916211005122</v>
      </c>
    </row>
    <row r="9" spans="1:52" x14ac:dyDescent="0.3">
      <c r="A9" s="28"/>
      <c r="B9" s="37"/>
      <c r="C9" s="37"/>
      <c r="D9" s="30"/>
      <c r="E9" s="30"/>
      <c r="F9" s="30"/>
      <c r="G9" s="33"/>
      <c r="H9" s="34"/>
      <c r="J9">
        <v>8</v>
      </c>
      <c r="K9">
        <v>50</v>
      </c>
      <c r="L9">
        <v>75</v>
      </c>
      <c r="M9">
        <v>90</v>
      </c>
      <c r="N9">
        <f t="shared" si="8"/>
        <v>0.2</v>
      </c>
      <c r="O9">
        <f t="shared" si="22"/>
        <v>9.4247779607693793</v>
      </c>
      <c r="P9">
        <f t="shared" si="26"/>
        <v>1.8849555921538759</v>
      </c>
      <c r="Q9">
        <f t="shared" si="23"/>
        <v>42.546811932661612</v>
      </c>
      <c r="R9">
        <f t="shared" si="24"/>
        <v>-328.77894447800014</v>
      </c>
      <c r="S9">
        <f t="shared" si="25"/>
        <v>69.186359701393485</v>
      </c>
      <c r="U9">
        <v>8</v>
      </c>
      <c r="V9">
        <v>50</v>
      </c>
      <c r="W9">
        <v>100</v>
      </c>
      <c r="X9">
        <v>90</v>
      </c>
      <c r="Y9">
        <f t="shared" si="9"/>
        <v>0.2</v>
      </c>
      <c r="Z9">
        <f t="shared" si="1"/>
        <v>9.4247779607693793</v>
      </c>
      <c r="AA9">
        <f t="shared" si="2"/>
        <v>1.8849555921538759</v>
      </c>
      <c r="AB9">
        <f t="shared" si="3"/>
        <v>72.519194938688813</v>
      </c>
      <c r="AC9">
        <f t="shared" si="4"/>
        <v>-369.45846289392853</v>
      </c>
      <c r="AD9">
        <f t="shared" si="5"/>
        <v>-518.31984125349936</v>
      </c>
      <c r="AF9">
        <v>8</v>
      </c>
      <c r="AG9">
        <v>50</v>
      </c>
      <c r="AH9">
        <v>150</v>
      </c>
      <c r="AI9">
        <v>90</v>
      </c>
      <c r="AJ9">
        <f t="shared" si="10"/>
        <v>0.2</v>
      </c>
      <c r="AK9">
        <f t="shared" si="11"/>
        <v>9.4247779607693793</v>
      </c>
      <c r="AL9">
        <f t="shared" si="20"/>
        <v>1.8849555921538759</v>
      </c>
      <c r="AM9">
        <f t="shared" si="12"/>
        <v>126.81203636554137</v>
      </c>
      <c r="AN9">
        <f t="shared" si="13"/>
        <v>-399.49957247266684</v>
      </c>
      <c r="AO9">
        <f t="shared" si="14"/>
        <v>-872.57074856205099</v>
      </c>
      <c r="AQ9">
        <v>8</v>
      </c>
      <c r="AR9">
        <v>50</v>
      </c>
      <c r="AS9">
        <v>200</v>
      </c>
      <c r="AT9">
        <v>90</v>
      </c>
      <c r="AU9">
        <f t="shared" si="15"/>
        <v>0.2</v>
      </c>
      <c r="AV9">
        <f t="shared" si="16"/>
        <v>9.4247779607693793</v>
      </c>
      <c r="AW9">
        <f t="shared" si="21"/>
        <v>1.8849555921538759</v>
      </c>
      <c r="AX9">
        <f t="shared" si="17"/>
        <v>178.81373469393273</v>
      </c>
      <c r="AY9">
        <f t="shared" si="18"/>
        <v>-412.52920312109848</v>
      </c>
      <c r="AZ9">
        <f t="shared" si="19"/>
        <v>-1012.3258477917783</v>
      </c>
    </row>
    <row r="10" spans="1:52" x14ac:dyDescent="0.3">
      <c r="A10" s="28"/>
      <c r="B10" s="37"/>
      <c r="C10" s="37"/>
      <c r="D10" s="30"/>
      <c r="E10" s="30"/>
      <c r="F10" s="30"/>
      <c r="G10" s="33"/>
      <c r="H10" s="34"/>
      <c r="J10">
        <v>9</v>
      </c>
      <c r="K10">
        <v>50</v>
      </c>
      <c r="L10">
        <v>75</v>
      </c>
      <c r="M10">
        <v>90</v>
      </c>
      <c r="N10">
        <f t="shared" si="8"/>
        <v>0.22500000000000001</v>
      </c>
      <c r="O10">
        <f t="shared" si="22"/>
        <v>9.4247779607693793</v>
      </c>
      <c r="P10">
        <f t="shared" si="26"/>
        <v>2.1205750411731104</v>
      </c>
      <c r="Q10">
        <f t="shared" si="23"/>
        <v>35.580111066722793</v>
      </c>
      <c r="R10">
        <f t="shared" si="24"/>
        <v>-231.68268867701588</v>
      </c>
      <c r="S10">
        <f t="shared" si="25"/>
        <v>109.8430861084712</v>
      </c>
      <c r="U10">
        <v>9</v>
      </c>
      <c r="V10">
        <v>50</v>
      </c>
      <c r="W10">
        <v>100</v>
      </c>
      <c r="X10">
        <v>90</v>
      </c>
      <c r="Y10">
        <f t="shared" si="9"/>
        <v>0.22500000000000001</v>
      </c>
      <c r="Z10">
        <f t="shared" si="1"/>
        <v>9.4247779607693793</v>
      </c>
      <c r="AA10">
        <f t="shared" si="2"/>
        <v>2.1205750411731104</v>
      </c>
      <c r="AB10">
        <f t="shared" si="3"/>
        <v>64.332309591396722</v>
      </c>
      <c r="AC10">
        <f t="shared" si="4"/>
        <v>-285.75427707462245</v>
      </c>
      <c r="AD10">
        <f t="shared" si="5"/>
        <v>-863.29387575249075</v>
      </c>
      <c r="AF10">
        <v>9</v>
      </c>
      <c r="AG10">
        <v>50</v>
      </c>
      <c r="AH10">
        <v>150</v>
      </c>
      <c r="AI10">
        <v>90</v>
      </c>
      <c r="AJ10">
        <f t="shared" si="10"/>
        <v>0.22500000000000001</v>
      </c>
      <c r="AK10">
        <f t="shared" si="11"/>
        <v>9.4247779607693793</v>
      </c>
      <c r="AL10">
        <f t="shared" si="20"/>
        <v>2.1205750411731104</v>
      </c>
      <c r="AM10">
        <f t="shared" si="12"/>
        <v>117.68922918733516</v>
      </c>
      <c r="AN10">
        <f t="shared" si="13"/>
        <v>-328.80771236461021</v>
      </c>
      <c r="AO10">
        <f t="shared" si="14"/>
        <v>-1470.338313331883</v>
      </c>
      <c r="AQ10">
        <v>9</v>
      </c>
      <c r="AR10">
        <v>50</v>
      </c>
      <c r="AS10">
        <v>200</v>
      </c>
      <c r="AT10">
        <v>90</v>
      </c>
      <c r="AU10">
        <f t="shared" si="15"/>
        <v>0.22500000000000001</v>
      </c>
      <c r="AV10">
        <f t="shared" si="16"/>
        <v>9.4247779607693793</v>
      </c>
      <c r="AW10">
        <f t="shared" si="21"/>
        <v>2.1205750411731104</v>
      </c>
      <c r="AX10">
        <f t="shared" si="17"/>
        <v>169.27853098467176</v>
      </c>
      <c r="AY10">
        <f t="shared" si="18"/>
        <v>-348.07798174771062</v>
      </c>
      <c r="AZ10">
        <f t="shared" si="19"/>
        <v>-1709.4707564671598</v>
      </c>
    </row>
    <row r="11" spans="1:52" x14ac:dyDescent="0.3">
      <c r="A11" s="28"/>
      <c r="B11" s="37"/>
      <c r="C11" s="37"/>
      <c r="D11" s="30"/>
      <c r="E11" s="30"/>
      <c r="F11" s="30"/>
      <c r="G11" s="33"/>
      <c r="H11" s="34"/>
      <c r="J11">
        <v>10</v>
      </c>
      <c r="K11">
        <v>50</v>
      </c>
      <c r="L11">
        <v>75</v>
      </c>
      <c r="M11">
        <v>90</v>
      </c>
      <c r="N11">
        <f t="shared" si="8"/>
        <v>0.25</v>
      </c>
      <c r="O11">
        <f t="shared" si="22"/>
        <v>9.4247779607693793</v>
      </c>
      <c r="P11">
        <f t="shared" si="26"/>
        <v>2.3561944901923448</v>
      </c>
      <c r="Q11">
        <f t="shared" si="23"/>
        <v>30.7884437172874</v>
      </c>
      <c r="R11">
        <f t="shared" si="24"/>
        <v>-155.10465860331857</v>
      </c>
      <c r="S11">
        <f t="shared" si="25"/>
        <v>-88.220588652107836</v>
      </c>
      <c r="U11">
        <v>10</v>
      </c>
      <c r="V11">
        <v>50</v>
      </c>
      <c r="W11">
        <v>100</v>
      </c>
      <c r="X11">
        <v>90</v>
      </c>
      <c r="Y11">
        <f t="shared" si="9"/>
        <v>0.25</v>
      </c>
      <c r="Z11">
        <f t="shared" si="1"/>
        <v>9.4247779607693793</v>
      </c>
      <c r="AA11">
        <f t="shared" si="2"/>
        <v>2.3561944901923448</v>
      </c>
      <c r="AB11">
        <f t="shared" si="3"/>
        <v>58.186095610021162</v>
      </c>
      <c r="AC11">
        <f t="shared" si="4"/>
        <v>-207.2723272346739</v>
      </c>
      <c r="AD11">
        <f t="shared" si="5"/>
        <v>-1222.0181220428892</v>
      </c>
      <c r="AF11">
        <v>10</v>
      </c>
      <c r="AG11">
        <v>50</v>
      </c>
      <c r="AH11">
        <v>150</v>
      </c>
      <c r="AI11">
        <v>90</v>
      </c>
      <c r="AJ11">
        <f t="shared" si="10"/>
        <v>0.25</v>
      </c>
      <c r="AK11">
        <f t="shared" si="11"/>
        <v>9.4247779607693793</v>
      </c>
      <c r="AL11">
        <f t="shared" si="20"/>
        <v>2.3561944901923448</v>
      </c>
      <c r="AM11">
        <f t="shared" si="12"/>
        <v>110.41845831180513</v>
      </c>
      <c r="AN11">
        <f t="shared" si="13"/>
        <v>-252.39941608416501</v>
      </c>
      <c r="AO11">
        <f t="shared" si="14"/>
        <v>-1999.9466283395921</v>
      </c>
      <c r="AQ11">
        <v>10</v>
      </c>
      <c r="AR11">
        <v>50</v>
      </c>
      <c r="AS11">
        <v>200</v>
      </c>
      <c r="AT11">
        <v>90</v>
      </c>
      <c r="AU11">
        <f t="shared" si="15"/>
        <v>0.25</v>
      </c>
      <c r="AV11">
        <f t="shared" si="16"/>
        <v>9.4247779607693793</v>
      </c>
      <c r="AW11">
        <f t="shared" si="21"/>
        <v>2.3561944901923448</v>
      </c>
      <c r="AX11">
        <f t="shared" si="17"/>
        <v>161.4948577909679</v>
      </c>
      <c r="AY11">
        <f t="shared" si="18"/>
        <v>-273.36882046356209</v>
      </c>
      <c r="AZ11">
        <f t="shared" si="19"/>
        <v>-2317.0721407235869</v>
      </c>
    </row>
    <row r="12" spans="1:52" x14ac:dyDescent="0.3">
      <c r="A12" s="28"/>
      <c r="B12" s="37"/>
      <c r="C12" s="37"/>
      <c r="D12" s="30"/>
      <c r="E12" s="30"/>
      <c r="F12" s="30"/>
      <c r="G12" s="33"/>
      <c r="H12" s="34"/>
      <c r="J12">
        <v>11</v>
      </c>
      <c r="K12">
        <v>50</v>
      </c>
      <c r="L12">
        <v>75</v>
      </c>
      <c r="M12">
        <v>90</v>
      </c>
      <c r="N12">
        <f t="shared" si="8"/>
        <v>0.27500000000000002</v>
      </c>
      <c r="O12">
        <f t="shared" si="22"/>
        <v>9.4247779607693793</v>
      </c>
      <c r="P12">
        <f t="shared" si="26"/>
        <v>2.5918139392115793</v>
      </c>
      <c r="Q12">
        <f t="shared" si="23"/>
        <v>27.670823337464157</v>
      </c>
      <c r="R12">
        <f t="shared" si="24"/>
        <v>-96.911540675878229</v>
      </c>
      <c r="S12">
        <f t="shared" si="25"/>
        <v>-486.70371400853082</v>
      </c>
      <c r="U12">
        <v>11</v>
      </c>
      <c r="V12">
        <v>50</v>
      </c>
      <c r="W12">
        <v>100</v>
      </c>
      <c r="X12">
        <v>90</v>
      </c>
      <c r="Y12">
        <f t="shared" si="9"/>
        <v>0.27500000000000002</v>
      </c>
      <c r="Z12">
        <f t="shared" si="1"/>
        <v>9.4247779607693793</v>
      </c>
      <c r="AA12">
        <f t="shared" si="2"/>
        <v>2.5918139392115793</v>
      </c>
      <c r="AB12">
        <f t="shared" si="3"/>
        <v>53.895128509095869</v>
      </c>
      <c r="AC12">
        <f t="shared" si="4"/>
        <v>-137.47582082413771</v>
      </c>
      <c r="AD12">
        <f t="shared" si="5"/>
        <v>-1590.8310896010394</v>
      </c>
      <c r="AF12">
        <v>11</v>
      </c>
      <c r="AG12">
        <v>50</v>
      </c>
      <c r="AH12">
        <v>150</v>
      </c>
      <c r="AI12">
        <v>90</v>
      </c>
      <c r="AJ12">
        <f t="shared" si="10"/>
        <v>0.27500000000000002</v>
      </c>
      <c r="AK12">
        <f t="shared" si="11"/>
        <v>9.4247779607693793</v>
      </c>
      <c r="AL12">
        <f t="shared" si="20"/>
        <v>2.5918139392115793</v>
      </c>
      <c r="AM12">
        <f t="shared" si="12"/>
        <v>105.07543277520689</v>
      </c>
      <c r="AN12">
        <f t="shared" si="13"/>
        <v>-175.15601132860746</v>
      </c>
      <c r="AO12">
        <f t="shared" si="14"/>
        <v>-2439.5362361580997</v>
      </c>
      <c r="AQ12">
        <v>11</v>
      </c>
      <c r="AR12">
        <v>50</v>
      </c>
      <c r="AS12">
        <v>200</v>
      </c>
      <c r="AT12">
        <v>90</v>
      </c>
      <c r="AU12">
        <f t="shared" si="15"/>
        <v>0.27500000000000002</v>
      </c>
      <c r="AV12">
        <f t="shared" si="16"/>
        <v>9.4247779607693793</v>
      </c>
      <c r="AW12">
        <f t="shared" si="21"/>
        <v>2.5918139392115793</v>
      </c>
      <c r="AX12">
        <f t="shared" si="17"/>
        <v>155.65437085225176</v>
      </c>
      <c r="AY12">
        <f t="shared" si="18"/>
        <v>-193.28345127965019</v>
      </c>
      <c r="AZ12">
        <f t="shared" si="19"/>
        <v>-2804.9059297991766</v>
      </c>
    </row>
    <row r="13" spans="1:52" x14ac:dyDescent="0.3">
      <c r="A13" s="28"/>
      <c r="B13" s="37"/>
      <c r="C13" s="37"/>
      <c r="D13" s="30"/>
      <c r="E13" s="30"/>
      <c r="F13" s="30"/>
      <c r="G13" s="33"/>
      <c r="H13" s="34"/>
      <c r="J13">
        <v>12</v>
      </c>
      <c r="K13">
        <v>50</v>
      </c>
      <c r="L13">
        <v>75</v>
      </c>
      <c r="M13">
        <v>90</v>
      </c>
      <c r="N13">
        <f t="shared" si="8"/>
        <v>0.30000000000000004</v>
      </c>
      <c r="O13">
        <f t="shared" si="22"/>
        <v>9.4247779607693793</v>
      </c>
      <c r="P13">
        <f t="shared" si="26"/>
        <v>2.8274333882308142</v>
      </c>
      <c r="Q13">
        <f t="shared" si="23"/>
        <v>25.838394661322994</v>
      </c>
      <c r="R13">
        <f t="shared" si="24"/>
        <v>-51.267827376287201</v>
      </c>
      <c r="S13">
        <f t="shared" si="25"/>
        <v>-953.71414710636782</v>
      </c>
      <c r="U13">
        <v>12</v>
      </c>
      <c r="V13">
        <v>50</v>
      </c>
      <c r="W13">
        <v>100</v>
      </c>
      <c r="X13">
        <v>90</v>
      </c>
      <c r="Y13">
        <f t="shared" si="9"/>
        <v>0.30000000000000004</v>
      </c>
      <c r="Z13">
        <f t="shared" si="1"/>
        <v>9.4247779607693793</v>
      </c>
      <c r="AA13">
        <f t="shared" si="2"/>
        <v>2.8274333882308142</v>
      </c>
      <c r="AB13">
        <f t="shared" si="3"/>
        <v>51.246320147991838</v>
      </c>
      <c r="AC13">
        <f t="shared" si="4"/>
        <v>-75.532348931625663</v>
      </c>
      <c r="AD13">
        <f t="shared" si="5"/>
        <v>-1925.4035005143542</v>
      </c>
      <c r="AF13">
        <v>12</v>
      </c>
      <c r="AG13">
        <v>50</v>
      </c>
      <c r="AH13">
        <v>150</v>
      </c>
      <c r="AI13">
        <v>90</v>
      </c>
      <c r="AJ13">
        <f t="shared" si="10"/>
        <v>0.30000000000000004</v>
      </c>
      <c r="AK13">
        <f t="shared" si="11"/>
        <v>9.4247779607693793</v>
      </c>
      <c r="AL13">
        <f t="shared" si="20"/>
        <v>2.8274333882308142</v>
      </c>
      <c r="AM13">
        <f t="shared" si="12"/>
        <v>101.64928959574408</v>
      </c>
      <c r="AN13">
        <f t="shared" si="13"/>
        <v>-99.20940910322706</v>
      </c>
      <c r="AO13">
        <f t="shared" si="14"/>
        <v>-2761.7171663509425</v>
      </c>
      <c r="AQ13">
        <v>12</v>
      </c>
      <c r="AR13">
        <v>50</v>
      </c>
      <c r="AS13">
        <v>200</v>
      </c>
      <c r="AT13">
        <v>90</v>
      </c>
      <c r="AU13">
        <f t="shared" si="15"/>
        <v>0.30000000000000004</v>
      </c>
      <c r="AV13">
        <f t="shared" si="16"/>
        <v>9.4247779607693793</v>
      </c>
      <c r="AW13">
        <f t="shared" si="21"/>
        <v>2.8274333882308142</v>
      </c>
      <c r="AX13">
        <f t="shared" si="17"/>
        <v>151.84945913445921</v>
      </c>
      <c r="AY13">
        <f t="shared" si="18"/>
        <v>-110.89363374962491</v>
      </c>
      <c r="AZ13">
        <f t="shared" si="19"/>
        <v>-3145.2241757653696</v>
      </c>
    </row>
    <row r="14" spans="1:52" x14ac:dyDescent="0.3">
      <c r="A14" s="28"/>
      <c r="B14" s="37"/>
      <c r="C14" s="37"/>
      <c r="D14" s="30"/>
      <c r="E14" s="30"/>
      <c r="F14" s="30"/>
      <c r="G14" s="33"/>
      <c r="H14" s="34"/>
      <c r="J14">
        <v>13</v>
      </c>
      <c r="K14">
        <v>50</v>
      </c>
      <c r="L14">
        <v>75</v>
      </c>
      <c r="M14">
        <v>90</v>
      </c>
      <c r="N14">
        <f t="shared" si="8"/>
        <v>0.32500000000000001</v>
      </c>
      <c r="O14">
        <f t="shared" si="22"/>
        <v>9.4247779607693793</v>
      </c>
      <c r="P14">
        <f t="shared" si="26"/>
        <v>3.0630528372500483</v>
      </c>
      <c r="Q14">
        <f t="shared" si="23"/>
        <v>25.051465880958595</v>
      </c>
      <c r="R14">
        <f t="shared" si="24"/>
        <v>-12.36662589199279</v>
      </c>
      <c r="S14">
        <f t="shared" si="25"/>
        <v>-1368.795754719762</v>
      </c>
      <c r="U14">
        <v>13</v>
      </c>
      <c r="V14">
        <v>50</v>
      </c>
      <c r="W14">
        <v>100</v>
      </c>
      <c r="X14">
        <v>90</v>
      </c>
      <c r="Y14">
        <f t="shared" si="9"/>
        <v>0.32500000000000001</v>
      </c>
      <c r="Z14">
        <f t="shared" si="1"/>
        <v>9.4247779607693793</v>
      </c>
      <c r="AA14">
        <f t="shared" si="2"/>
        <v>3.0630528372500483</v>
      </c>
      <c r="AB14">
        <f t="shared" si="3"/>
        <v>50.077155814386479</v>
      </c>
      <c r="AC14">
        <f t="shared" si="4"/>
        <v>-18.529279083689328</v>
      </c>
      <c r="AD14">
        <f t="shared" si="5"/>
        <v>-2168.7202278956056</v>
      </c>
      <c r="AF14">
        <v>13</v>
      </c>
      <c r="AG14">
        <v>50</v>
      </c>
      <c r="AH14">
        <v>150</v>
      </c>
      <c r="AI14">
        <v>90</v>
      </c>
      <c r="AJ14">
        <f t="shared" si="10"/>
        <v>0.32500000000000001</v>
      </c>
      <c r="AK14">
        <f t="shared" si="11"/>
        <v>9.4247779607693793</v>
      </c>
      <c r="AL14">
        <f t="shared" si="20"/>
        <v>3.0630528372500483</v>
      </c>
      <c r="AM14">
        <f t="shared" si="12"/>
        <v>100.10282595767418</v>
      </c>
      <c r="AN14">
        <f t="shared" si="13"/>
        <v>-24.682439691680457</v>
      </c>
      <c r="AO14">
        <f t="shared" si="14"/>
        <v>-2938.4091886120818</v>
      </c>
      <c r="AQ14">
        <v>13</v>
      </c>
      <c r="AR14">
        <v>50</v>
      </c>
      <c r="AS14">
        <v>200</v>
      </c>
      <c r="AT14">
        <v>90</v>
      </c>
      <c r="AU14">
        <f t="shared" si="15"/>
        <v>0.32500000000000001</v>
      </c>
      <c r="AV14">
        <f t="shared" si="16"/>
        <v>9.4247779607693793</v>
      </c>
      <c r="AW14">
        <f t="shared" si="21"/>
        <v>3.0630528372500483</v>
      </c>
      <c r="AX14">
        <f t="shared" si="17"/>
        <v>150.11565567638203</v>
      </c>
      <c r="AY14">
        <f t="shared" si="18"/>
        <v>-27.756454046507507</v>
      </c>
      <c r="AZ14">
        <f t="shared" si="19"/>
        <v>-3315.0958253377053</v>
      </c>
    </row>
    <row r="15" spans="1:52" ht="14" customHeight="1" x14ac:dyDescent="0.3">
      <c r="A15" s="28"/>
      <c r="B15" s="37"/>
      <c r="C15" s="37"/>
      <c r="D15" s="30"/>
      <c r="E15" s="30"/>
      <c r="F15" s="30"/>
      <c r="G15" s="33"/>
      <c r="H15" s="34"/>
      <c r="J15">
        <v>14</v>
      </c>
      <c r="K15">
        <v>50</v>
      </c>
      <c r="L15">
        <v>75</v>
      </c>
      <c r="M15">
        <v>90</v>
      </c>
      <c r="N15">
        <f t="shared" si="8"/>
        <v>0.35000000000000003</v>
      </c>
      <c r="O15">
        <f t="shared" si="22"/>
        <v>9.4247779607693793</v>
      </c>
      <c r="P15">
        <f t="shared" si="26"/>
        <v>3.2986722862692832</v>
      </c>
      <c r="Q15">
        <f t="shared" si="23"/>
        <v>25.206605522350166</v>
      </c>
      <c r="R15">
        <f t="shared" si="24"/>
        <v>24.911585957078174</v>
      </c>
      <c r="S15">
        <f t="shared" si="25"/>
        <v>-1650.3227260424255</v>
      </c>
      <c r="U15">
        <v>14</v>
      </c>
      <c r="V15">
        <v>50</v>
      </c>
      <c r="W15">
        <v>100</v>
      </c>
      <c r="X15">
        <v>90</v>
      </c>
      <c r="Y15">
        <f t="shared" si="9"/>
        <v>0.35000000000000003</v>
      </c>
      <c r="Z15">
        <f t="shared" si="1"/>
        <v>9.4247779607693793</v>
      </c>
      <c r="AA15">
        <f t="shared" si="2"/>
        <v>3.2986722862692832</v>
      </c>
      <c r="AB15">
        <f t="shared" si="3"/>
        <v>50.309216896231298</v>
      </c>
      <c r="AC15">
        <f t="shared" si="4"/>
        <v>37.20092199137887</v>
      </c>
      <c r="AD15">
        <f t="shared" si="5"/>
        <v>-2272.0858801376248</v>
      </c>
      <c r="AF15">
        <v>14</v>
      </c>
      <c r="AG15">
        <v>50</v>
      </c>
      <c r="AH15">
        <v>150</v>
      </c>
      <c r="AI15">
        <v>90</v>
      </c>
      <c r="AJ15">
        <f t="shared" si="10"/>
        <v>0.35000000000000003</v>
      </c>
      <c r="AK15">
        <f t="shared" si="11"/>
        <v>9.4247779607693793</v>
      </c>
      <c r="AL15">
        <f t="shared" si="20"/>
        <v>3.2986722862692832</v>
      </c>
      <c r="AM15">
        <f t="shared" si="12"/>
        <v>100.41151297292691</v>
      </c>
      <c r="AN15">
        <f t="shared" si="13"/>
        <v>49.414803241384277</v>
      </c>
      <c r="AO15">
        <f t="shared" si="14"/>
        <v>-2947.6414087088979</v>
      </c>
      <c r="AQ15">
        <v>14</v>
      </c>
      <c r="AR15">
        <v>50</v>
      </c>
      <c r="AS15">
        <v>200</v>
      </c>
      <c r="AT15">
        <v>90</v>
      </c>
      <c r="AU15">
        <f t="shared" si="15"/>
        <v>0.35000000000000003</v>
      </c>
      <c r="AV15">
        <f t="shared" si="16"/>
        <v>9.4247779607693793</v>
      </c>
      <c r="AW15">
        <f t="shared" si="21"/>
        <v>3.2986722862692832</v>
      </c>
      <c r="AX15">
        <f t="shared" si="17"/>
        <v>150.46257605587584</v>
      </c>
      <c r="AY15">
        <f t="shared" si="18"/>
        <v>55.501465150040787</v>
      </c>
      <c r="AZ15">
        <f t="shared" si="19"/>
        <v>-3299.7563802693653</v>
      </c>
    </row>
    <row r="16" spans="1:52" x14ac:dyDescent="0.3">
      <c r="A16" s="28"/>
      <c r="B16" s="37"/>
      <c r="C16" s="37"/>
      <c r="D16" s="3"/>
      <c r="E16" s="3"/>
      <c r="F16" s="3"/>
      <c r="G16" s="33"/>
      <c r="H16" s="34"/>
      <c r="J16">
        <v>15</v>
      </c>
      <c r="K16">
        <v>50</v>
      </c>
      <c r="L16">
        <v>75</v>
      </c>
      <c r="M16">
        <v>90</v>
      </c>
      <c r="N16">
        <f t="shared" si="8"/>
        <v>0.375</v>
      </c>
      <c r="O16">
        <f t="shared" si="22"/>
        <v>9.4247779607693793</v>
      </c>
      <c r="P16">
        <f t="shared" si="26"/>
        <v>3.5342917352885173</v>
      </c>
      <c r="Q16">
        <f t="shared" si="23"/>
        <v>26.324183006924848</v>
      </c>
      <c r="R16">
        <f t="shared" si="24"/>
        <v>65.461947229670443</v>
      </c>
      <c r="S16">
        <f t="shared" si="25"/>
        <v>-1749.6319006645763</v>
      </c>
      <c r="U16">
        <v>15</v>
      </c>
      <c r="V16">
        <v>50</v>
      </c>
      <c r="W16">
        <v>100</v>
      </c>
      <c r="X16">
        <v>90</v>
      </c>
      <c r="Y16">
        <f t="shared" si="9"/>
        <v>0.375</v>
      </c>
      <c r="Z16">
        <f t="shared" si="1"/>
        <v>9.4247779607693793</v>
      </c>
      <c r="AA16">
        <f t="shared" si="2"/>
        <v>3.5342917352885173</v>
      </c>
      <c r="AB16">
        <f t="shared" si="3"/>
        <v>51.958371672798769</v>
      </c>
      <c r="AC16">
        <f t="shared" si="4"/>
        <v>95.463121269898707</v>
      </c>
      <c r="AD16">
        <f t="shared" si="5"/>
        <v>-2204.7771744563797</v>
      </c>
      <c r="AF16">
        <v>15</v>
      </c>
      <c r="AG16">
        <v>50</v>
      </c>
      <c r="AH16">
        <v>150</v>
      </c>
      <c r="AI16">
        <v>90</v>
      </c>
      <c r="AJ16">
        <f t="shared" si="10"/>
        <v>0.375</v>
      </c>
      <c r="AK16">
        <f t="shared" si="11"/>
        <v>9.4247779607693793</v>
      </c>
      <c r="AL16">
        <f t="shared" si="20"/>
        <v>3.5342917352885173</v>
      </c>
      <c r="AM16">
        <f t="shared" si="12"/>
        <v>102.5806296635574</v>
      </c>
      <c r="AN16">
        <f t="shared" si="13"/>
        <v>124.34185531695778</v>
      </c>
      <c r="AO16">
        <f t="shared" si="14"/>
        <v>-2779.3009534912221</v>
      </c>
      <c r="AQ16">
        <v>15</v>
      </c>
      <c r="AR16">
        <v>50</v>
      </c>
      <c r="AS16">
        <v>200</v>
      </c>
      <c r="AT16">
        <v>90</v>
      </c>
      <c r="AU16">
        <f t="shared" si="15"/>
        <v>0.375</v>
      </c>
      <c r="AV16">
        <f t="shared" si="16"/>
        <v>9.4247779607693793</v>
      </c>
      <c r="AW16">
        <f t="shared" si="21"/>
        <v>3.5342917352885173</v>
      </c>
      <c r="AX16">
        <f t="shared" si="17"/>
        <v>152.88862803009908</v>
      </c>
      <c r="AY16">
        <f t="shared" si="18"/>
        <v>138.49135412741484</v>
      </c>
      <c r="AZ16">
        <f t="shared" si="19"/>
        <v>-3095.69005667073</v>
      </c>
    </row>
    <row r="17" spans="1:52" x14ac:dyDescent="0.3">
      <c r="A17" s="28"/>
      <c r="B17" s="37"/>
      <c r="C17" s="37"/>
      <c r="G17" s="33"/>
      <c r="H17" s="34"/>
      <c r="J17">
        <v>16</v>
      </c>
      <c r="K17">
        <v>50</v>
      </c>
      <c r="L17">
        <v>75</v>
      </c>
      <c r="M17">
        <v>90</v>
      </c>
      <c r="N17">
        <f t="shared" si="8"/>
        <v>0.4</v>
      </c>
      <c r="O17">
        <f t="shared" si="22"/>
        <v>9.4247779607693793</v>
      </c>
      <c r="P17">
        <f t="shared" si="26"/>
        <v>3.7699111843077517</v>
      </c>
      <c r="Q17">
        <f t="shared" si="23"/>
        <v>28.55111578201705</v>
      </c>
      <c r="R17">
        <f t="shared" si="24"/>
        <v>114.60971711606808</v>
      </c>
      <c r="S17">
        <f t="shared" si="25"/>
        <v>-1639.5674483359646</v>
      </c>
      <c r="U17">
        <v>16</v>
      </c>
      <c r="V17">
        <v>50</v>
      </c>
      <c r="W17">
        <v>100</v>
      </c>
      <c r="X17">
        <v>90</v>
      </c>
      <c r="Y17">
        <f t="shared" si="9"/>
        <v>0.4</v>
      </c>
      <c r="Z17">
        <f t="shared" si="1"/>
        <v>9.4247779607693793</v>
      </c>
      <c r="AA17">
        <f t="shared" si="2"/>
        <v>3.7699111843077517</v>
      </c>
      <c r="AB17">
        <f t="shared" si="3"/>
        <v>55.13299432912865</v>
      </c>
      <c r="AC17">
        <f t="shared" si="4"/>
        <v>159.76693541072009</v>
      </c>
      <c r="AD17">
        <f t="shared" si="5"/>
        <v>-1958.1180946736993</v>
      </c>
      <c r="AF17">
        <v>16</v>
      </c>
      <c r="AG17">
        <v>50</v>
      </c>
      <c r="AH17">
        <v>150</v>
      </c>
      <c r="AI17">
        <v>90</v>
      </c>
      <c r="AJ17">
        <f t="shared" si="10"/>
        <v>0.4</v>
      </c>
      <c r="AK17">
        <f t="shared" si="11"/>
        <v>9.4247779607693793</v>
      </c>
      <c r="AL17">
        <f t="shared" si="20"/>
        <v>3.7699111843077517</v>
      </c>
      <c r="AM17">
        <f t="shared" si="12"/>
        <v>106.64188036322739</v>
      </c>
      <c r="AN17">
        <f t="shared" si="13"/>
        <v>200.81511697246447</v>
      </c>
      <c r="AO17">
        <f t="shared" si="14"/>
        <v>-2438.8401653542651</v>
      </c>
      <c r="AQ17">
        <v>16</v>
      </c>
      <c r="AR17">
        <v>50</v>
      </c>
      <c r="AS17">
        <v>200</v>
      </c>
      <c r="AT17">
        <v>90</v>
      </c>
      <c r="AU17">
        <f t="shared" si="15"/>
        <v>0.4</v>
      </c>
      <c r="AV17">
        <f t="shared" si="16"/>
        <v>9.4247779607693793</v>
      </c>
      <c r="AW17">
        <f t="shared" si="21"/>
        <v>3.7699111843077517</v>
      </c>
      <c r="AX17">
        <f t="shared" si="17"/>
        <v>157.37804413391683</v>
      </c>
      <c r="AY17">
        <f t="shared" si="18"/>
        <v>220.35060032655255</v>
      </c>
      <c r="AZ17">
        <f t="shared" si="19"/>
        <v>-2712.5563325496796</v>
      </c>
    </row>
    <row r="18" spans="1:52" x14ac:dyDescent="0.3">
      <c r="A18" s="28"/>
      <c r="B18" s="37"/>
      <c r="C18" s="37"/>
      <c r="G18" s="33"/>
      <c r="H18" s="34"/>
      <c r="J18">
        <v>17</v>
      </c>
      <c r="K18">
        <v>50</v>
      </c>
      <c r="L18">
        <v>75</v>
      </c>
      <c r="M18">
        <v>90</v>
      </c>
      <c r="N18">
        <f t="shared" si="8"/>
        <v>0.42500000000000004</v>
      </c>
      <c r="O18">
        <f t="shared" si="22"/>
        <v>9.4247779607693793</v>
      </c>
      <c r="P18">
        <f t="shared" si="26"/>
        <v>4.0055306333269867</v>
      </c>
      <c r="Q18">
        <f t="shared" si="23"/>
        <v>32.176316972970696</v>
      </c>
      <c r="R18">
        <f t="shared" si="24"/>
        <v>178.34586814762378</v>
      </c>
      <c r="S18">
        <f t="shared" si="25"/>
        <v>-1312.5634594534467</v>
      </c>
      <c r="U18">
        <v>17</v>
      </c>
      <c r="V18">
        <v>50</v>
      </c>
      <c r="W18">
        <v>100</v>
      </c>
      <c r="X18">
        <v>90</v>
      </c>
      <c r="Y18">
        <f t="shared" si="9"/>
        <v>0.42500000000000004</v>
      </c>
      <c r="Z18">
        <f t="shared" si="1"/>
        <v>9.4247779607693793</v>
      </c>
      <c r="AA18">
        <f t="shared" si="2"/>
        <v>4.0055306333269867</v>
      </c>
      <c r="AB18">
        <f t="shared" si="3"/>
        <v>60.017904744293958</v>
      </c>
      <c r="AC18">
        <f t="shared" si="4"/>
        <v>232.52585785535439</v>
      </c>
      <c r="AD18">
        <f t="shared" si="5"/>
        <v>-1550.1493629763577</v>
      </c>
      <c r="AF18">
        <v>17</v>
      </c>
      <c r="AG18">
        <v>50</v>
      </c>
      <c r="AH18">
        <v>150</v>
      </c>
      <c r="AI18">
        <v>90</v>
      </c>
      <c r="AJ18">
        <f t="shared" si="10"/>
        <v>0.42500000000000004</v>
      </c>
      <c r="AK18">
        <f t="shared" si="11"/>
        <v>9.4247779607693793</v>
      </c>
      <c r="AL18">
        <f t="shared" si="20"/>
        <v>4.0055306333269867</v>
      </c>
      <c r="AM18">
        <f t="shared" si="12"/>
        <v>112.62913761218834</v>
      </c>
      <c r="AN18">
        <f t="shared" si="13"/>
        <v>278.14123846232798</v>
      </c>
      <c r="AO18">
        <f t="shared" si="14"/>
        <v>-1948.7633243100076</v>
      </c>
      <c r="AQ18">
        <v>17</v>
      </c>
      <c r="AR18">
        <v>50</v>
      </c>
      <c r="AS18">
        <v>200</v>
      </c>
      <c r="AT18">
        <v>90</v>
      </c>
      <c r="AU18">
        <f t="shared" si="15"/>
        <v>0.42500000000000004</v>
      </c>
      <c r="AV18">
        <f t="shared" si="16"/>
        <v>9.4247779607693793</v>
      </c>
      <c r="AW18">
        <f t="shared" si="21"/>
        <v>4.0055306333269867</v>
      </c>
      <c r="AX18">
        <f t="shared" si="17"/>
        <v>163.88048632898321</v>
      </c>
      <c r="AY18">
        <f t="shared" si="18"/>
        <v>299.07257928465759</v>
      </c>
      <c r="AZ18">
        <f t="shared" si="19"/>
        <v>-2173.4323792886789</v>
      </c>
    </row>
    <row r="19" spans="1:52" x14ac:dyDescent="0.3">
      <c r="A19" s="28"/>
      <c r="B19" s="37"/>
      <c r="C19" s="37"/>
      <c r="G19" s="33"/>
      <c r="H19" s="34"/>
      <c r="J19">
        <v>18</v>
      </c>
      <c r="K19">
        <v>50</v>
      </c>
      <c r="L19">
        <v>75</v>
      </c>
      <c r="M19">
        <v>90</v>
      </c>
      <c r="N19">
        <f t="shared" si="8"/>
        <v>0.45</v>
      </c>
      <c r="O19">
        <f t="shared" si="22"/>
        <v>9.4247779607693793</v>
      </c>
      <c r="P19">
        <f t="shared" si="26"/>
        <v>4.2411500823462207</v>
      </c>
      <c r="Q19">
        <f t="shared" si="23"/>
        <v>37.635112118373748</v>
      </c>
      <c r="R19">
        <f t="shared" si="24"/>
        <v>261.90785579539573</v>
      </c>
      <c r="S19">
        <f t="shared" si="25"/>
        <v>-809.5631831714702</v>
      </c>
      <c r="U19">
        <v>18</v>
      </c>
      <c r="V19">
        <v>50</v>
      </c>
      <c r="W19">
        <v>100</v>
      </c>
      <c r="X19">
        <v>90</v>
      </c>
      <c r="Y19">
        <f t="shared" si="9"/>
        <v>0.45</v>
      </c>
      <c r="Z19">
        <f t="shared" si="1"/>
        <v>9.4247779607693793</v>
      </c>
      <c r="AA19">
        <f t="shared" si="2"/>
        <v>4.2411500823462207</v>
      </c>
      <c r="AB19">
        <f t="shared" si="3"/>
        <v>66.828506570934223</v>
      </c>
      <c r="AC19">
        <f t="shared" si="4"/>
        <v>313.41857808337591</v>
      </c>
      <c r="AD19">
        <f t="shared" si="5"/>
        <v>-1032.3116736209786</v>
      </c>
      <c r="AF19">
        <v>18</v>
      </c>
      <c r="AG19">
        <v>50</v>
      </c>
      <c r="AH19">
        <v>150</v>
      </c>
      <c r="AI19">
        <v>90</v>
      </c>
      <c r="AJ19">
        <f t="shared" si="10"/>
        <v>0.45</v>
      </c>
      <c r="AK19">
        <f t="shared" si="11"/>
        <v>9.4247779607693793</v>
      </c>
      <c r="AL19">
        <f t="shared" si="20"/>
        <v>4.2411500823462207</v>
      </c>
      <c r="AM19">
        <f t="shared" si="12"/>
        <v>120.53199540792181</v>
      </c>
      <c r="AN19">
        <f t="shared" si="13"/>
        <v>353.33426869267015</v>
      </c>
      <c r="AO19">
        <f t="shared" si="14"/>
        <v>-1347.1473912456029</v>
      </c>
      <c r="AQ19">
        <v>18</v>
      </c>
      <c r="AR19">
        <v>50</v>
      </c>
      <c r="AS19">
        <v>200</v>
      </c>
      <c r="AT19">
        <v>90</v>
      </c>
      <c r="AU19">
        <f t="shared" si="15"/>
        <v>0.45</v>
      </c>
      <c r="AV19">
        <f t="shared" si="16"/>
        <v>9.4247779607693793</v>
      </c>
      <c r="AW19">
        <f t="shared" si="21"/>
        <v>4.2411500823462207</v>
      </c>
      <c r="AX19">
        <f t="shared" si="17"/>
        <v>172.2755206846019</v>
      </c>
      <c r="AY19">
        <f t="shared" si="18"/>
        <v>370.99371839400897</v>
      </c>
      <c r="AZ19">
        <f t="shared" si="19"/>
        <v>-1513.0021720539717</v>
      </c>
    </row>
    <row r="20" spans="1:52" x14ac:dyDescent="0.3">
      <c r="A20" s="28"/>
      <c r="B20" s="37"/>
      <c r="C20" s="37"/>
      <c r="G20" s="33"/>
      <c r="H20" s="34"/>
      <c r="J20">
        <v>19</v>
      </c>
      <c r="K20">
        <v>50</v>
      </c>
      <c r="L20">
        <v>75</v>
      </c>
      <c r="M20">
        <v>90</v>
      </c>
      <c r="N20">
        <f t="shared" si="8"/>
        <v>0.47500000000000003</v>
      </c>
      <c r="O20">
        <f t="shared" si="22"/>
        <v>9.4247779607693793</v>
      </c>
      <c r="P20">
        <f t="shared" si="26"/>
        <v>4.4767695313654556</v>
      </c>
      <c r="Q20">
        <f t="shared" si="23"/>
        <v>45.435015447424753</v>
      </c>
      <c r="R20">
        <f t="shared" si="24"/>
        <v>364.56235792509659</v>
      </c>
      <c r="S20">
        <f t="shared" si="25"/>
        <v>-286.99660089714553</v>
      </c>
      <c r="U20">
        <v>19</v>
      </c>
      <c r="V20">
        <v>50</v>
      </c>
      <c r="W20">
        <v>100</v>
      </c>
      <c r="X20">
        <v>90</v>
      </c>
      <c r="Y20">
        <f t="shared" si="9"/>
        <v>0.47500000000000003</v>
      </c>
      <c r="Z20">
        <f t="shared" si="1"/>
        <v>9.4247779607693793</v>
      </c>
      <c r="AA20">
        <f t="shared" si="2"/>
        <v>4.4767695313654556</v>
      </c>
      <c r="AB20">
        <f t="shared" si="3"/>
        <v>75.713324697363362</v>
      </c>
      <c r="AC20">
        <f t="shared" si="4"/>
        <v>397.01336547241152</v>
      </c>
      <c r="AD20">
        <f t="shared" si="5"/>
        <v>-487.65619225429521</v>
      </c>
      <c r="AF20">
        <v>19</v>
      </c>
      <c r="AG20">
        <v>50</v>
      </c>
      <c r="AH20">
        <v>150</v>
      </c>
      <c r="AI20">
        <v>90</v>
      </c>
      <c r="AJ20">
        <f t="shared" si="10"/>
        <v>0.47500000000000003</v>
      </c>
      <c r="AK20">
        <f t="shared" si="11"/>
        <v>9.4247779607693793</v>
      </c>
      <c r="AL20">
        <f t="shared" si="20"/>
        <v>4.4767695313654556</v>
      </c>
      <c r="AM20">
        <f t="shared" si="12"/>
        <v>130.22995816311692</v>
      </c>
      <c r="AN20">
        <f t="shared" si="13"/>
        <v>420.52743987508876</v>
      </c>
      <c r="AO20">
        <f t="shared" si="14"/>
        <v>-681.77765740238749</v>
      </c>
      <c r="AQ20">
        <v>19</v>
      </c>
      <c r="AR20">
        <v>50</v>
      </c>
      <c r="AS20">
        <v>200</v>
      </c>
      <c r="AT20">
        <v>90</v>
      </c>
      <c r="AU20">
        <f t="shared" si="15"/>
        <v>0.47500000000000003</v>
      </c>
      <c r="AV20">
        <f t="shared" si="16"/>
        <v>9.4247779607693793</v>
      </c>
      <c r="AW20">
        <f t="shared" si="21"/>
        <v>4.4767695313654556</v>
      </c>
      <c r="AX20">
        <f t="shared" si="17"/>
        <v>182.32835511745222</v>
      </c>
      <c r="AY20">
        <f t="shared" si="18"/>
        <v>430.64929066962145</v>
      </c>
      <c r="AZ20">
        <f t="shared" si="19"/>
        <v>-773.61800017759606</v>
      </c>
    </row>
    <row r="21" spans="1:52" x14ac:dyDescent="0.3">
      <c r="A21" s="28"/>
      <c r="B21" s="37"/>
      <c r="C21" s="37"/>
      <c r="G21" s="33"/>
      <c r="H21" s="34"/>
      <c r="J21">
        <v>20</v>
      </c>
      <c r="K21">
        <v>50</v>
      </c>
      <c r="L21">
        <v>75</v>
      </c>
      <c r="M21">
        <v>90</v>
      </c>
      <c r="N21">
        <f t="shared" si="8"/>
        <v>0.5</v>
      </c>
      <c r="O21">
        <f t="shared" si="22"/>
        <v>9.4247779607693793</v>
      </c>
      <c r="P21">
        <f t="shared" si="26"/>
        <v>4.7123889803846897</v>
      </c>
      <c r="Q21">
        <f t="shared" si="23"/>
        <v>55.901699437494734</v>
      </c>
      <c r="R21">
        <f t="shared" si="24"/>
        <v>471.2388980384689</v>
      </c>
      <c r="S21">
        <f t="shared" si="25"/>
        <v>-8.6167662520890035E-14</v>
      </c>
      <c r="U21">
        <v>20</v>
      </c>
      <c r="V21">
        <v>50</v>
      </c>
      <c r="W21">
        <v>100</v>
      </c>
      <c r="X21">
        <v>90</v>
      </c>
      <c r="Y21">
        <f t="shared" si="9"/>
        <v>0.5</v>
      </c>
      <c r="Z21">
        <f t="shared" si="1"/>
        <v>9.4247779607693793</v>
      </c>
      <c r="AA21">
        <f t="shared" si="2"/>
        <v>4.7123889803846897</v>
      </c>
      <c r="AB21">
        <f t="shared" si="3"/>
        <v>86.602540378443848</v>
      </c>
      <c r="AC21">
        <f t="shared" si="4"/>
        <v>471.2388980384689</v>
      </c>
      <c r="AD21">
        <f t="shared" si="5"/>
        <v>-3.4496325061298954E-13</v>
      </c>
      <c r="AF21">
        <v>20</v>
      </c>
      <c r="AG21">
        <v>50</v>
      </c>
      <c r="AH21">
        <v>150</v>
      </c>
      <c r="AI21">
        <v>90</v>
      </c>
      <c r="AJ21">
        <f t="shared" si="10"/>
        <v>0.5</v>
      </c>
      <c r="AK21">
        <f t="shared" si="11"/>
        <v>9.4247779607693793</v>
      </c>
      <c r="AL21">
        <f t="shared" si="20"/>
        <v>4.7123889803846897</v>
      </c>
      <c r="AM21">
        <f t="shared" si="12"/>
        <v>141.42135623730951</v>
      </c>
      <c r="AN21">
        <f t="shared" si="13"/>
        <v>471.2388980384689</v>
      </c>
      <c r="AO21">
        <f t="shared" si="14"/>
        <v>-5.2762443099423394E-13</v>
      </c>
      <c r="AQ21">
        <v>20</v>
      </c>
      <c r="AR21">
        <v>50</v>
      </c>
      <c r="AS21">
        <v>200</v>
      </c>
      <c r="AT21">
        <v>90</v>
      </c>
      <c r="AU21">
        <f t="shared" si="15"/>
        <v>0.5</v>
      </c>
      <c r="AV21">
        <f t="shared" si="16"/>
        <v>9.4247779607693793</v>
      </c>
      <c r="AW21">
        <f t="shared" si="21"/>
        <v>4.7123889803846897</v>
      </c>
      <c r="AX21">
        <f t="shared" si="17"/>
        <v>193.64916731037084</v>
      </c>
      <c r="AY21">
        <f t="shared" si="18"/>
        <v>471.23889803846896</v>
      </c>
      <c r="AZ21">
        <f t="shared" si="19"/>
        <v>-6.0545199404362857E-13</v>
      </c>
    </row>
    <row r="22" spans="1:52" x14ac:dyDescent="0.3">
      <c r="A22" s="28"/>
      <c r="B22" s="37"/>
      <c r="C22" s="37"/>
      <c r="G22" s="33"/>
      <c r="H22" s="34"/>
      <c r="J22">
        <v>21</v>
      </c>
      <c r="K22">
        <v>50</v>
      </c>
      <c r="L22">
        <v>75</v>
      </c>
      <c r="M22">
        <v>90</v>
      </c>
      <c r="N22">
        <f t="shared" ref="N22:N70" si="27">0.025*J22</f>
        <v>0.52500000000000002</v>
      </c>
      <c r="O22">
        <f t="shared" si="22"/>
        <v>9.4247779607693793</v>
      </c>
      <c r="P22">
        <f t="shared" si="26"/>
        <v>4.9480084294039246</v>
      </c>
      <c r="Q22">
        <f t="shared" si="23"/>
        <v>68.77955183301529</v>
      </c>
      <c r="R22">
        <f t="shared" si="24"/>
        <v>551.8747016228134</v>
      </c>
      <c r="S22">
        <f t="shared" si="25"/>
        <v>-28.925334498803522</v>
      </c>
      <c r="U22">
        <v>21</v>
      </c>
      <c r="V22">
        <v>50</v>
      </c>
      <c r="W22">
        <v>100</v>
      </c>
      <c r="X22">
        <v>90</v>
      </c>
      <c r="Y22">
        <f t="shared" si="9"/>
        <v>0.52500000000000002</v>
      </c>
      <c r="Z22">
        <f t="shared" si="1"/>
        <v>9.4247779607693793</v>
      </c>
      <c r="AA22">
        <f t="shared" si="2"/>
        <v>4.9480084294039246</v>
      </c>
      <c r="AB22">
        <f t="shared" si="3"/>
        <v>99.057861082953906</v>
      </c>
      <c r="AC22">
        <f t="shared" si="4"/>
        <v>519.42369407549836</v>
      </c>
      <c r="AD22">
        <f t="shared" si="5"/>
        <v>399.48336250000875</v>
      </c>
      <c r="AF22">
        <v>21</v>
      </c>
      <c r="AG22">
        <v>50</v>
      </c>
      <c r="AH22">
        <v>150</v>
      </c>
      <c r="AI22">
        <v>90</v>
      </c>
      <c r="AJ22">
        <f t="shared" si="10"/>
        <v>0.52500000000000002</v>
      </c>
      <c r="AK22">
        <f t="shared" si="11"/>
        <v>9.4247779607693793</v>
      </c>
      <c r="AL22">
        <f t="shared" si="20"/>
        <v>4.9480084294039246</v>
      </c>
      <c r="AM22">
        <f t="shared" si="12"/>
        <v>153.57449454870746</v>
      </c>
      <c r="AN22">
        <f t="shared" si="13"/>
        <v>495.90961967282112</v>
      </c>
      <c r="AO22">
        <f t="shared" si="14"/>
        <v>661.18622006977444</v>
      </c>
      <c r="AQ22">
        <v>21</v>
      </c>
      <c r="AR22">
        <v>50</v>
      </c>
      <c r="AS22">
        <v>200</v>
      </c>
      <c r="AT22">
        <v>90</v>
      </c>
      <c r="AU22">
        <f t="shared" si="15"/>
        <v>0.52500000000000002</v>
      </c>
      <c r="AV22">
        <f t="shared" si="16"/>
        <v>9.4247779607693793</v>
      </c>
      <c r="AW22">
        <f t="shared" si="21"/>
        <v>4.9480084294039246</v>
      </c>
      <c r="AX22">
        <f t="shared" si="17"/>
        <v>205.67289150304276</v>
      </c>
      <c r="AY22">
        <f t="shared" si="18"/>
        <v>485.78776887828838</v>
      </c>
      <c r="AZ22">
        <f t="shared" si="19"/>
        <v>765.55967266061975</v>
      </c>
    </row>
    <row r="23" spans="1:52" x14ac:dyDescent="0.3">
      <c r="A23" s="28"/>
      <c r="B23" s="37"/>
      <c r="C23" s="37"/>
      <c r="G23" s="33"/>
      <c r="H23" s="34"/>
      <c r="J23">
        <v>22</v>
      </c>
      <c r="K23">
        <v>50</v>
      </c>
      <c r="L23">
        <v>75</v>
      </c>
      <c r="M23">
        <v>90</v>
      </c>
      <c r="N23">
        <f t="shared" si="27"/>
        <v>0.55000000000000004</v>
      </c>
      <c r="O23">
        <f t="shared" si="22"/>
        <v>9.4247779607693793</v>
      </c>
      <c r="P23">
        <f t="shared" si="26"/>
        <v>5.1836278784231586</v>
      </c>
      <c r="Q23">
        <f t="shared" si="23"/>
        <v>83.034162092328415</v>
      </c>
      <c r="R23">
        <f t="shared" si="24"/>
        <v>577.84600941182998</v>
      </c>
      <c r="S23">
        <f t="shared" si="25"/>
        <v>-118.81850753862818</v>
      </c>
      <c r="U23">
        <v>22</v>
      </c>
      <c r="V23">
        <v>50</v>
      </c>
      <c r="W23">
        <v>100</v>
      </c>
      <c r="X23">
        <v>90</v>
      </c>
      <c r="Y23">
        <f t="shared" si="9"/>
        <v>0.55000000000000004</v>
      </c>
      <c r="Z23">
        <f t="shared" si="1"/>
        <v>9.4247779607693793</v>
      </c>
      <c r="AA23">
        <f t="shared" si="2"/>
        <v>5.1836278784231586</v>
      </c>
      <c r="AB23">
        <f t="shared" si="3"/>
        <v>112.2275565448889</v>
      </c>
      <c r="AC23">
        <f t="shared" si="4"/>
        <v>526.33528712384987</v>
      </c>
      <c r="AD23">
        <f t="shared" si="5"/>
        <v>748.16042147222265</v>
      </c>
      <c r="AF23">
        <v>22</v>
      </c>
      <c r="AG23">
        <v>50</v>
      </c>
      <c r="AH23">
        <v>150</v>
      </c>
      <c r="AI23">
        <v>90</v>
      </c>
      <c r="AJ23">
        <f t="shared" si="10"/>
        <v>0.55000000000000004</v>
      </c>
      <c r="AK23">
        <f t="shared" si="11"/>
        <v>9.4247779607693793</v>
      </c>
      <c r="AL23">
        <f t="shared" si="20"/>
        <v>5.1836278784231586</v>
      </c>
      <c r="AM23">
        <f t="shared" si="12"/>
        <v>165.93104538187646</v>
      </c>
      <c r="AN23">
        <f t="shared" si="13"/>
        <v>486.41959651455568</v>
      </c>
      <c r="AO23">
        <f t="shared" si="14"/>
        <v>1277.7551562195356</v>
      </c>
      <c r="AQ23">
        <v>22</v>
      </c>
      <c r="AR23">
        <v>50</v>
      </c>
      <c r="AS23">
        <v>200</v>
      </c>
      <c r="AT23">
        <v>90</v>
      </c>
      <c r="AU23">
        <f t="shared" si="15"/>
        <v>0.55000000000000004</v>
      </c>
      <c r="AV23">
        <f t="shared" si="16"/>
        <v>9.4247779607693793</v>
      </c>
      <c r="AW23">
        <f t="shared" si="21"/>
        <v>5.1836278784231586</v>
      </c>
      <c r="AX23">
        <f t="shared" si="17"/>
        <v>217.67457065855658</v>
      </c>
      <c r="AY23">
        <f t="shared" si="18"/>
        <v>468.76014681321681</v>
      </c>
      <c r="AZ23">
        <f t="shared" si="19"/>
        <v>1485.4922354620307</v>
      </c>
    </row>
    <row r="24" spans="1:52" ht="14.5" thickBot="1" x14ac:dyDescent="0.35">
      <c r="A24" s="29"/>
      <c r="B24" s="38"/>
      <c r="C24" s="38"/>
      <c r="D24" s="4"/>
      <c r="E24" s="4"/>
      <c r="F24" s="4"/>
      <c r="G24" s="5"/>
      <c r="H24" s="1"/>
      <c r="J24">
        <v>23</v>
      </c>
      <c r="K24">
        <v>50</v>
      </c>
      <c r="L24">
        <v>75</v>
      </c>
      <c r="M24">
        <v>90</v>
      </c>
      <c r="N24">
        <f t="shared" si="27"/>
        <v>0.57500000000000007</v>
      </c>
      <c r="O24">
        <f t="shared" si="22"/>
        <v>9.4247779607693793</v>
      </c>
      <c r="P24">
        <f t="shared" si="26"/>
        <v>5.4192473274423936</v>
      </c>
      <c r="Q24">
        <f t="shared" si="23"/>
        <v>97.121121805989077</v>
      </c>
      <c r="R24">
        <f t="shared" si="24"/>
        <v>538.31987043484924</v>
      </c>
      <c r="S24">
        <f t="shared" si="25"/>
        <v>-5.4105191577127698</v>
      </c>
      <c r="U24">
        <v>23</v>
      </c>
      <c r="V24">
        <v>50</v>
      </c>
      <c r="W24">
        <v>100</v>
      </c>
      <c r="X24">
        <v>90</v>
      </c>
      <c r="Y24">
        <f t="shared" si="9"/>
        <v>0.57500000000000007</v>
      </c>
      <c r="Z24">
        <f t="shared" si="1"/>
        <v>9.4247779607693793</v>
      </c>
      <c r="AA24">
        <f t="shared" si="2"/>
        <v>5.4192473274423936</v>
      </c>
      <c r="AB24">
        <f t="shared" si="3"/>
        <v>124.96270957731234</v>
      </c>
      <c r="AC24">
        <f t="shared" si="4"/>
        <v>484.13988072711868</v>
      </c>
      <c r="AD24">
        <f t="shared" si="5"/>
        <v>1100.0608283476295</v>
      </c>
      <c r="AF24">
        <v>23</v>
      </c>
      <c r="AG24">
        <v>50</v>
      </c>
      <c r="AH24">
        <v>150</v>
      </c>
      <c r="AI24">
        <v>90</v>
      </c>
      <c r="AJ24">
        <f t="shared" si="10"/>
        <v>0.57500000000000007</v>
      </c>
      <c r="AK24">
        <f t="shared" si="11"/>
        <v>9.4247779607693793</v>
      </c>
      <c r="AL24">
        <f t="shared" si="20"/>
        <v>5.4192473274423936</v>
      </c>
      <c r="AM24">
        <f t="shared" si="12"/>
        <v>177.57394244520671</v>
      </c>
      <c r="AN24">
        <f t="shared" si="13"/>
        <v>438.52450012014509</v>
      </c>
      <c r="AO24">
        <f t="shared" si="14"/>
        <v>1832.197685039109</v>
      </c>
      <c r="AQ24">
        <v>23</v>
      </c>
      <c r="AR24">
        <v>50</v>
      </c>
      <c r="AS24">
        <v>200</v>
      </c>
      <c r="AT24">
        <v>90</v>
      </c>
      <c r="AU24">
        <f t="shared" si="15"/>
        <v>0.57500000000000007</v>
      </c>
      <c r="AV24">
        <f t="shared" si="16"/>
        <v>9.4247779607693793</v>
      </c>
      <c r="AW24">
        <f t="shared" si="21"/>
        <v>5.4192473274423936</v>
      </c>
      <c r="AX24">
        <f t="shared" si="17"/>
        <v>228.82529116200158</v>
      </c>
      <c r="AY24">
        <f t="shared" si="18"/>
        <v>417.59315929781548</v>
      </c>
      <c r="AZ24">
        <f t="shared" si="19"/>
        <v>2126.3915758974754</v>
      </c>
    </row>
    <row r="25" spans="1:52" x14ac:dyDescent="0.3">
      <c r="B25" s="2"/>
      <c r="C25" s="2"/>
      <c r="J25">
        <v>24</v>
      </c>
      <c r="K25">
        <v>50</v>
      </c>
      <c r="L25">
        <v>75</v>
      </c>
      <c r="M25">
        <v>90</v>
      </c>
      <c r="N25">
        <f t="shared" si="27"/>
        <v>0.60000000000000009</v>
      </c>
      <c r="O25">
        <f t="shared" si="22"/>
        <v>9.4247779607693793</v>
      </c>
      <c r="P25">
        <f t="shared" si="26"/>
        <v>5.6548667764616285</v>
      </c>
      <c r="Q25">
        <f t="shared" si="23"/>
        <v>109.45281521951183</v>
      </c>
      <c r="R25">
        <f t="shared" si="24"/>
        <v>439.36483203106854</v>
      </c>
      <c r="S25">
        <f t="shared" si="25"/>
        <v>339.39230996925789</v>
      </c>
      <c r="U25">
        <v>24</v>
      </c>
      <c r="V25">
        <v>50</v>
      </c>
      <c r="W25">
        <v>100</v>
      </c>
      <c r="X25">
        <v>90</v>
      </c>
      <c r="Y25">
        <f t="shared" si="9"/>
        <v>0.60000000000000009</v>
      </c>
      <c r="Z25">
        <f t="shared" si="1"/>
        <v>9.4247779607693793</v>
      </c>
      <c r="AA25">
        <f t="shared" si="2"/>
        <v>5.6548667764616285</v>
      </c>
      <c r="AB25">
        <f t="shared" si="3"/>
        <v>136.03469376662343</v>
      </c>
      <c r="AC25">
        <f t="shared" si="4"/>
        <v>394.20761373641659</v>
      </c>
      <c r="AD25">
        <f t="shared" si="5"/>
        <v>1468.9785608850025</v>
      </c>
      <c r="AF25">
        <v>24</v>
      </c>
      <c r="AG25">
        <v>50</v>
      </c>
      <c r="AH25">
        <v>150</v>
      </c>
      <c r="AI25">
        <v>90</v>
      </c>
      <c r="AJ25">
        <f t="shared" si="10"/>
        <v>0.60000000000000009</v>
      </c>
      <c r="AK25">
        <f t="shared" si="11"/>
        <v>9.4247779607693793</v>
      </c>
      <c r="AL25">
        <f t="shared" si="20"/>
        <v>5.6548667764616285</v>
      </c>
      <c r="AM25">
        <f t="shared" si="12"/>
        <v>187.54357980072217</v>
      </c>
      <c r="AN25">
        <f t="shared" si="13"/>
        <v>353.15943217467225</v>
      </c>
      <c r="AO25">
        <f t="shared" si="14"/>
        <v>2304.6215926084951</v>
      </c>
      <c r="AQ25">
        <v>24</v>
      </c>
      <c r="AR25">
        <v>50</v>
      </c>
      <c r="AS25">
        <v>200</v>
      </c>
      <c r="AT25">
        <v>90</v>
      </c>
      <c r="AU25">
        <f t="shared" si="15"/>
        <v>0.60000000000000009</v>
      </c>
      <c r="AV25">
        <f t="shared" si="16"/>
        <v>9.4247779607693793</v>
      </c>
      <c r="AW25">
        <f t="shared" si="21"/>
        <v>5.6548667764616285</v>
      </c>
      <c r="AX25">
        <f t="shared" si="17"/>
        <v>238.27974357141159</v>
      </c>
      <c r="AY25">
        <f t="shared" si="18"/>
        <v>333.62394882058413</v>
      </c>
      <c r="AZ25">
        <f t="shared" si="19"/>
        <v>2657.3845425753207</v>
      </c>
    </row>
    <row r="26" spans="1:52" x14ac:dyDescent="0.3">
      <c r="B26" s="2"/>
      <c r="C26" s="2"/>
      <c r="J26">
        <v>25</v>
      </c>
      <c r="K26">
        <v>50</v>
      </c>
      <c r="L26">
        <v>75</v>
      </c>
      <c r="M26">
        <v>90</v>
      </c>
      <c r="N26">
        <f t="shared" si="27"/>
        <v>0.625</v>
      </c>
      <c r="O26">
        <f t="shared" si="22"/>
        <v>9.4247779607693793</v>
      </c>
      <c r="P26">
        <f t="shared" si="26"/>
        <v>5.8904862254808616</v>
      </c>
      <c r="Q26">
        <f t="shared" si="23"/>
        <v>118.7121362580535</v>
      </c>
      <c r="R26">
        <f t="shared" si="24"/>
        <v>295.20869070093778</v>
      </c>
      <c r="S26">
        <f t="shared" si="25"/>
        <v>798.62800017330255</v>
      </c>
      <c r="U26">
        <v>25</v>
      </c>
      <c r="V26">
        <v>50</v>
      </c>
      <c r="W26">
        <v>100</v>
      </c>
      <c r="X26">
        <v>90</v>
      </c>
      <c r="Y26">
        <f t="shared" si="9"/>
        <v>0.625</v>
      </c>
      <c r="Z26">
        <f t="shared" si="1"/>
        <v>9.4247779607693793</v>
      </c>
      <c r="AA26">
        <f t="shared" si="2"/>
        <v>5.8904862254808616</v>
      </c>
      <c r="AB26">
        <f t="shared" si="3"/>
        <v>144.34632492392743</v>
      </c>
      <c r="AC26">
        <f t="shared" si="4"/>
        <v>265.20751666070942</v>
      </c>
      <c r="AD26">
        <f t="shared" si="5"/>
        <v>1821.2284555030833</v>
      </c>
      <c r="AF26">
        <v>25</v>
      </c>
      <c r="AG26">
        <v>50</v>
      </c>
      <c r="AH26">
        <v>150</v>
      </c>
      <c r="AI26">
        <v>90</v>
      </c>
      <c r="AJ26">
        <f t="shared" si="10"/>
        <v>0.625</v>
      </c>
      <c r="AK26">
        <f t="shared" si="11"/>
        <v>9.4247779607693793</v>
      </c>
      <c r="AL26">
        <f t="shared" si="20"/>
        <v>5.8904862254808616</v>
      </c>
      <c r="AM26">
        <f t="shared" si="12"/>
        <v>194.96858291468607</v>
      </c>
      <c r="AN26">
        <f t="shared" si="13"/>
        <v>236.3287826136503</v>
      </c>
      <c r="AO26">
        <f t="shared" si="14"/>
        <v>2669.1632056996832</v>
      </c>
      <c r="AQ26">
        <v>25</v>
      </c>
      <c r="AR26">
        <v>50</v>
      </c>
      <c r="AS26">
        <v>200</v>
      </c>
      <c r="AT26">
        <v>90</v>
      </c>
      <c r="AU26">
        <f t="shared" si="15"/>
        <v>0.625</v>
      </c>
      <c r="AV26">
        <f t="shared" si="16"/>
        <v>9.4247779607693793</v>
      </c>
      <c r="AW26">
        <f t="shared" si="21"/>
        <v>5.8904862254808616</v>
      </c>
      <c r="AX26">
        <f t="shared" si="17"/>
        <v>245.27658128122775</v>
      </c>
      <c r="AY26">
        <f t="shared" si="18"/>
        <v>222.17928380319321</v>
      </c>
      <c r="AZ26">
        <f t="shared" si="19"/>
        <v>3049.7255420980632</v>
      </c>
    </row>
    <row r="27" spans="1:52" x14ac:dyDescent="0.3">
      <c r="B27" s="2"/>
      <c r="C27" s="2"/>
      <c r="J27">
        <v>26</v>
      </c>
      <c r="K27">
        <v>50</v>
      </c>
      <c r="L27">
        <v>75</v>
      </c>
      <c r="M27">
        <v>90</v>
      </c>
      <c r="N27">
        <f t="shared" si="27"/>
        <v>0.65</v>
      </c>
      <c r="O27">
        <f t="shared" si="22"/>
        <v>9.4247779607693793</v>
      </c>
      <c r="P27">
        <f t="shared" si="26"/>
        <v>6.1261056745000966</v>
      </c>
      <c r="Q27">
        <f t="shared" si="23"/>
        <v>123.97543958186392</v>
      </c>
      <c r="R27">
        <f t="shared" si="24"/>
        <v>122.52442388451365</v>
      </c>
      <c r="S27">
        <f t="shared" si="25"/>
        <v>1242.0363571012135</v>
      </c>
      <c r="U27">
        <v>26</v>
      </c>
      <c r="V27">
        <v>50</v>
      </c>
      <c r="W27">
        <v>100</v>
      </c>
      <c r="X27">
        <v>90</v>
      </c>
      <c r="Y27">
        <f t="shared" si="9"/>
        <v>0.65</v>
      </c>
      <c r="Z27">
        <f t="shared" si="1"/>
        <v>9.4247779607693793</v>
      </c>
      <c r="AA27">
        <f t="shared" si="2"/>
        <v>6.1261056745000966</v>
      </c>
      <c r="AB27">
        <f t="shared" si="3"/>
        <v>149.07805095574506</v>
      </c>
      <c r="AC27">
        <f t="shared" si="4"/>
        <v>110.23508785021295</v>
      </c>
      <c r="AD27">
        <f t="shared" si="5"/>
        <v>2101.0755745138395</v>
      </c>
      <c r="AF27">
        <v>26</v>
      </c>
      <c r="AG27">
        <v>50</v>
      </c>
      <c r="AH27">
        <v>150</v>
      </c>
      <c r="AI27">
        <v>90</v>
      </c>
      <c r="AJ27">
        <f t="shared" si="10"/>
        <v>0.65</v>
      </c>
      <c r="AK27">
        <f t="shared" si="11"/>
        <v>9.4247779607693793</v>
      </c>
      <c r="AL27">
        <f t="shared" si="20"/>
        <v>6.1261056745000966</v>
      </c>
      <c r="AM27">
        <f t="shared" si="12"/>
        <v>199.18034703244069</v>
      </c>
      <c r="AN27">
        <f t="shared" si="13"/>
        <v>98.021206600207563</v>
      </c>
      <c r="AO27">
        <f t="shared" si="14"/>
        <v>2897.2305004245886</v>
      </c>
      <c r="AQ27">
        <v>26</v>
      </c>
      <c r="AR27">
        <v>50</v>
      </c>
      <c r="AS27">
        <v>200</v>
      </c>
      <c r="AT27">
        <v>90</v>
      </c>
      <c r="AU27">
        <f t="shared" si="15"/>
        <v>0.65</v>
      </c>
      <c r="AV27">
        <f t="shared" si="16"/>
        <v>9.4247779607693793</v>
      </c>
      <c r="AW27">
        <f t="shared" si="21"/>
        <v>6.1261056745000966</v>
      </c>
      <c r="AX27">
        <f t="shared" si="17"/>
        <v>249.23141011538962</v>
      </c>
      <c r="AY27">
        <f t="shared" si="18"/>
        <v>91.934544691551039</v>
      </c>
      <c r="AZ27">
        <f t="shared" si="19"/>
        <v>3278.5272741161334</v>
      </c>
    </row>
    <row r="28" spans="1:52" x14ac:dyDescent="0.3">
      <c r="B28" s="2"/>
      <c r="C28" s="2"/>
      <c r="J28">
        <v>27</v>
      </c>
      <c r="K28">
        <v>50</v>
      </c>
      <c r="L28">
        <v>75</v>
      </c>
      <c r="M28">
        <v>90</v>
      </c>
      <c r="N28">
        <f t="shared" si="27"/>
        <v>0.67500000000000004</v>
      </c>
      <c r="O28">
        <f t="shared" si="22"/>
        <v>9.4247779607693793</v>
      </c>
      <c r="P28">
        <f t="shared" si="26"/>
        <v>6.3617251235193315</v>
      </c>
      <c r="Q28">
        <f t="shared" si="23"/>
        <v>124.74319925427139</v>
      </c>
      <c r="R28">
        <f t="shared" si="24"/>
        <v>-61.579329731776177</v>
      </c>
      <c r="S28">
        <f t="shared" si="25"/>
        <v>1574.8657724469203</v>
      </c>
      <c r="U28">
        <v>27</v>
      </c>
      <c r="V28">
        <v>50</v>
      </c>
      <c r="W28">
        <v>100</v>
      </c>
      <c r="X28">
        <v>90</v>
      </c>
      <c r="Y28">
        <f t="shared" si="9"/>
        <v>0.67500000000000004</v>
      </c>
      <c r="Z28">
        <f t="shared" si="1"/>
        <v>9.4247779607693793</v>
      </c>
      <c r="AA28">
        <f t="shared" si="2"/>
        <v>6.3617251235193315</v>
      </c>
      <c r="AB28">
        <f t="shared" si="3"/>
        <v>149.76888918769927</v>
      </c>
      <c r="AC28">
        <f t="shared" si="4"/>
        <v>-55.416676540079635</v>
      </c>
      <c r="AD28">
        <f t="shared" si="5"/>
        <v>2255.499734011064</v>
      </c>
      <c r="AF28">
        <v>27</v>
      </c>
      <c r="AG28">
        <v>50</v>
      </c>
      <c r="AH28">
        <v>150</v>
      </c>
      <c r="AI28">
        <v>90</v>
      </c>
      <c r="AJ28">
        <f t="shared" si="10"/>
        <v>0.67500000000000004</v>
      </c>
      <c r="AK28">
        <f t="shared" si="11"/>
        <v>9.4247779607693793</v>
      </c>
      <c r="AL28">
        <f t="shared" si="20"/>
        <v>6.3617251235193315</v>
      </c>
      <c r="AM28">
        <f t="shared" si="12"/>
        <v>199.79455933098697</v>
      </c>
      <c r="AN28">
        <f t="shared" si="13"/>
        <v>-49.263515932088495</v>
      </c>
      <c r="AO28">
        <f t="shared" si="14"/>
        <v>2964.0886440574486</v>
      </c>
      <c r="AQ28">
        <v>27</v>
      </c>
      <c r="AR28">
        <v>50</v>
      </c>
      <c r="AS28">
        <v>200</v>
      </c>
      <c r="AT28">
        <v>90</v>
      </c>
      <c r="AU28">
        <f t="shared" si="15"/>
        <v>0.67500000000000004</v>
      </c>
      <c r="AV28">
        <f t="shared" si="16"/>
        <v>9.4247779607693793</v>
      </c>
      <c r="AW28">
        <f t="shared" si="21"/>
        <v>6.3617251235193315</v>
      </c>
      <c r="AX28">
        <f t="shared" si="17"/>
        <v>249.80738904969482</v>
      </c>
      <c r="AY28">
        <f t="shared" si="18"/>
        <v>-46.189501577261446</v>
      </c>
      <c r="AZ28">
        <f t="shared" si="19"/>
        <v>3325.924481334303</v>
      </c>
    </row>
    <row r="29" spans="1:52" x14ac:dyDescent="0.3">
      <c r="B29" s="2"/>
      <c r="C29" s="2"/>
      <c r="J29">
        <v>28</v>
      </c>
      <c r="K29">
        <v>50</v>
      </c>
      <c r="L29">
        <v>75</v>
      </c>
      <c r="M29">
        <v>90</v>
      </c>
      <c r="N29">
        <f t="shared" si="27"/>
        <v>0.70000000000000007</v>
      </c>
      <c r="O29">
        <f t="shared" si="22"/>
        <v>9.4247779607693793</v>
      </c>
      <c r="P29">
        <f t="shared" si="26"/>
        <v>6.5973445725385664</v>
      </c>
      <c r="Q29">
        <f t="shared" si="23"/>
        <v>120.94404629083834</v>
      </c>
      <c r="R29">
        <f t="shared" si="24"/>
        <v>-239.97382843253314</v>
      </c>
      <c r="S29">
        <f t="shared" si="25"/>
        <v>1738.7960259269316</v>
      </c>
      <c r="U29">
        <v>28</v>
      </c>
      <c r="V29">
        <v>50</v>
      </c>
      <c r="W29">
        <v>100</v>
      </c>
      <c r="X29">
        <v>90</v>
      </c>
      <c r="Y29">
        <f t="shared" si="9"/>
        <v>0.70000000000000007</v>
      </c>
      <c r="Z29">
        <f t="shared" si="1"/>
        <v>9.4247779607693793</v>
      </c>
      <c r="AA29">
        <f t="shared" si="2"/>
        <v>6.5973445725385664</v>
      </c>
      <c r="AB29">
        <f t="shared" si="3"/>
        <v>146.35197177750717</v>
      </c>
      <c r="AC29">
        <f t="shared" si="4"/>
        <v>-215.70930687719462</v>
      </c>
      <c r="AD29">
        <f t="shared" si="5"/>
        <v>2247.2047392672612</v>
      </c>
      <c r="AF29">
        <v>28</v>
      </c>
      <c r="AG29">
        <v>50</v>
      </c>
      <c r="AH29">
        <v>150</v>
      </c>
      <c r="AI29">
        <v>90</v>
      </c>
      <c r="AJ29">
        <f t="shared" si="10"/>
        <v>0.70000000000000007</v>
      </c>
      <c r="AK29">
        <f t="shared" si="11"/>
        <v>9.4247779607693793</v>
      </c>
      <c r="AL29">
        <f t="shared" si="20"/>
        <v>6.5973445725385664</v>
      </c>
      <c r="AM29">
        <f t="shared" si="12"/>
        <v>196.75494122525942</v>
      </c>
      <c r="AN29">
        <f t="shared" si="13"/>
        <v>-192.03224670559317</v>
      </c>
      <c r="AO29">
        <f t="shared" si="14"/>
        <v>2855.1549096801318</v>
      </c>
      <c r="AQ29">
        <v>28</v>
      </c>
      <c r="AR29">
        <v>50</v>
      </c>
      <c r="AS29">
        <v>200</v>
      </c>
      <c r="AT29">
        <v>90</v>
      </c>
      <c r="AU29">
        <f t="shared" si="15"/>
        <v>0.70000000000000007</v>
      </c>
      <c r="AV29">
        <f t="shared" si="16"/>
        <v>9.4247779607693793</v>
      </c>
      <c r="AW29">
        <f t="shared" si="21"/>
        <v>6.5973445725385664</v>
      </c>
      <c r="AX29">
        <f t="shared" si="17"/>
        <v>246.95511076397452</v>
      </c>
      <c r="AY29">
        <f t="shared" si="18"/>
        <v>-180.34802205919527</v>
      </c>
      <c r="AZ29">
        <f t="shared" si="19"/>
        <v>3184.3674266386315</v>
      </c>
    </row>
    <row r="30" spans="1:52" x14ac:dyDescent="0.3">
      <c r="B30" s="2"/>
      <c r="C30" s="2"/>
      <c r="J30">
        <v>29</v>
      </c>
      <c r="K30">
        <v>50</v>
      </c>
      <c r="L30">
        <v>75</v>
      </c>
      <c r="M30">
        <v>90</v>
      </c>
      <c r="N30">
        <f t="shared" si="27"/>
        <v>0.72500000000000009</v>
      </c>
      <c r="O30">
        <f t="shared" si="22"/>
        <v>9.4247779607693793</v>
      </c>
      <c r="P30">
        <f t="shared" si="26"/>
        <v>6.8329640215578005</v>
      </c>
      <c r="Q30">
        <f t="shared" si="23"/>
        <v>112.93483977287337</v>
      </c>
      <c r="R30">
        <f t="shared" si="24"/>
        <v>-395.53175505097272</v>
      </c>
      <c r="S30">
        <f t="shared" si="25"/>
        <v>1700.5130990685461</v>
      </c>
      <c r="U30">
        <v>29</v>
      </c>
      <c r="V30">
        <v>50</v>
      </c>
      <c r="W30">
        <v>100</v>
      </c>
      <c r="X30">
        <v>90</v>
      </c>
      <c r="Y30">
        <f t="shared" si="9"/>
        <v>0.72500000000000009</v>
      </c>
      <c r="Z30">
        <f t="shared" si="1"/>
        <v>9.4247779607693793</v>
      </c>
      <c r="AA30">
        <f t="shared" si="2"/>
        <v>6.8329640215578005</v>
      </c>
      <c r="AB30">
        <f t="shared" si="3"/>
        <v>139.1591449445051</v>
      </c>
      <c r="AC30">
        <f t="shared" si="4"/>
        <v>-354.96747490271326</v>
      </c>
      <c r="AD30">
        <f t="shared" si="5"/>
        <v>2059.7747520894609</v>
      </c>
      <c r="AF30">
        <v>29</v>
      </c>
      <c r="AG30">
        <v>50</v>
      </c>
      <c r="AH30">
        <v>150</v>
      </c>
      <c r="AI30">
        <v>90</v>
      </c>
      <c r="AJ30">
        <f t="shared" si="10"/>
        <v>0.72500000000000009</v>
      </c>
      <c r="AK30">
        <f t="shared" si="11"/>
        <v>9.4247779607693793</v>
      </c>
      <c r="AL30">
        <f t="shared" si="20"/>
        <v>6.8329640215578005</v>
      </c>
      <c r="AM30">
        <f t="shared" si="12"/>
        <v>190.33944921061612</v>
      </c>
      <c r="AN30">
        <f t="shared" si="13"/>
        <v>-317.28728439824351</v>
      </c>
      <c r="AO30">
        <f t="shared" si="14"/>
        <v>2570.4127808277426</v>
      </c>
      <c r="AQ30">
        <v>29</v>
      </c>
      <c r="AR30">
        <v>50</v>
      </c>
      <c r="AS30">
        <v>200</v>
      </c>
      <c r="AT30">
        <v>90</v>
      </c>
      <c r="AU30">
        <f t="shared" si="15"/>
        <v>0.72500000000000009</v>
      </c>
      <c r="AV30">
        <f t="shared" si="16"/>
        <v>9.4247779607693793</v>
      </c>
      <c r="AW30">
        <f t="shared" si="21"/>
        <v>6.8329640215578005</v>
      </c>
      <c r="AX30">
        <f t="shared" si="17"/>
        <v>240.91838728766101</v>
      </c>
      <c r="AY30">
        <f t="shared" si="18"/>
        <v>-299.15984444720073</v>
      </c>
      <c r="AZ30">
        <f t="shared" si="19"/>
        <v>2859.0050617181651</v>
      </c>
    </row>
    <row r="31" spans="1:52" x14ac:dyDescent="0.3">
      <c r="J31">
        <v>30</v>
      </c>
      <c r="K31">
        <v>50</v>
      </c>
      <c r="L31">
        <v>75</v>
      </c>
      <c r="M31">
        <v>90</v>
      </c>
      <c r="N31">
        <f t="shared" si="27"/>
        <v>0.75</v>
      </c>
      <c r="O31">
        <f t="shared" si="22"/>
        <v>9.4247779607693793</v>
      </c>
      <c r="P31">
        <f t="shared" si="26"/>
        <v>7.0685834705770345</v>
      </c>
      <c r="Q31">
        <f t="shared" si="23"/>
        <v>101.49912183594216</v>
      </c>
      <c r="R31">
        <f t="shared" si="24"/>
        <v>-511.32778212043627</v>
      </c>
      <c r="S31">
        <f t="shared" si="25"/>
        <v>1444.7842780678352</v>
      </c>
      <c r="U31">
        <v>30</v>
      </c>
      <c r="V31">
        <v>50</v>
      </c>
      <c r="W31">
        <v>100</v>
      </c>
      <c r="X31">
        <v>90</v>
      </c>
      <c r="Y31">
        <f t="shared" si="9"/>
        <v>0.75</v>
      </c>
      <c r="Z31">
        <f t="shared" si="1"/>
        <v>9.4247779607693793</v>
      </c>
      <c r="AA31">
        <f t="shared" si="2"/>
        <v>7.0685834705770345</v>
      </c>
      <c r="AB31">
        <f t="shared" si="3"/>
        <v>128.89677372867592</v>
      </c>
      <c r="AC31">
        <f t="shared" si="4"/>
        <v>-459.16011348908091</v>
      </c>
      <c r="AD31">
        <f t="shared" si="5"/>
        <v>1701.6358139915415</v>
      </c>
      <c r="AF31">
        <v>30</v>
      </c>
      <c r="AG31">
        <v>50</v>
      </c>
      <c r="AH31">
        <v>150</v>
      </c>
      <c r="AI31">
        <v>90</v>
      </c>
      <c r="AJ31">
        <f t="shared" si="10"/>
        <v>0.75</v>
      </c>
      <c r="AK31">
        <f t="shared" si="11"/>
        <v>9.4247779607693793</v>
      </c>
      <c r="AL31">
        <f t="shared" si="20"/>
        <v>7.0685834705770345</v>
      </c>
      <c r="AM31">
        <f t="shared" si="12"/>
        <v>181.12913643045988</v>
      </c>
      <c r="AN31">
        <f t="shared" si="13"/>
        <v>-414.03302463958983</v>
      </c>
      <c r="AO31">
        <f t="shared" si="14"/>
        <v>2126.6735462838042</v>
      </c>
      <c r="AQ31">
        <v>30</v>
      </c>
      <c r="AR31">
        <v>50</v>
      </c>
      <c r="AS31">
        <v>200</v>
      </c>
      <c r="AT31">
        <v>90</v>
      </c>
      <c r="AU31">
        <f t="shared" si="15"/>
        <v>0.75</v>
      </c>
      <c r="AV31">
        <f t="shared" si="16"/>
        <v>9.4247779607693793</v>
      </c>
      <c r="AW31">
        <f t="shared" si="21"/>
        <v>7.0685834705770345</v>
      </c>
      <c r="AX31">
        <f t="shared" si="17"/>
        <v>232.20553590962265</v>
      </c>
      <c r="AY31">
        <f t="shared" si="18"/>
        <v>-393.06362026019275</v>
      </c>
      <c r="AZ31">
        <f t="shared" si="19"/>
        <v>2368.5356875432071</v>
      </c>
    </row>
    <row r="32" spans="1:52" x14ac:dyDescent="0.3">
      <c r="J32">
        <v>31</v>
      </c>
      <c r="K32">
        <v>50</v>
      </c>
      <c r="L32">
        <v>75</v>
      </c>
      <c r="M32">
        <v>90</v>
      </c>
      <c r="N32">
        <f t="shared" si="27"/>
        <v>0.77500000000000002</v>
      </c>
      <c r="O32">
        <f t="shared" si="22"/>
        <v>9.4247779607693793</v>
      </c>
      <c r="P32">
        <f t="shared" si="26"/>
        <v>7.3042029195962694</v>
      </c>
      <c r="Q32">
        <f t="shared" si="23"/>
        <v>87.829967538317675</v>
      </c>
      <c r="R32">
        <f t="shared" si="24"/>
        <v>-571.9117342701071</v>
      </c>
      <c r="S32">
        <f t="shared" si="25"/>
        <v>990.24220580894894</v>
      </c>
      <c r="U32">
        <v>31</v>
      </c>
      <c r="V32">
        <v>50</v>
      </c>
      <c r="W32">
        <v>100</v>
      </c>
      <c r="X32">
        <v>90</v>
      </c>
      <c r="Y32">
        <f t="shared" si="9"/>
        <v>0.77500000000000002</v>
      </c>
      <c r="Z32">
        <f t="shared" si="1"/>
        <v>9.4247779607693793</v>
      </c>
      <c r="AA32">
        <f t="shared" si="2"/>
        <v>7.3042029195962694</v>
      </c>
      <c r="AB32">
        <f t="shared" si="3"/>
        <v>116.5821660629916</v>
      </c>
      <c r="AC32">
        <f t="shared" si="4"/>
        <v>-517.84014587250056</v>
      </c>
      <c r="AD32">
        <f t="shared" si="5"/>
        <v>1212.4810564857573</v>
      </c>
      <c r="AF32">
        <v>31</v>
      </c>
      <c r="AG32">
        <v>50</v>
      </c>
      <c r="AH32">
        <v>150</v>
      </c>
      <c r="AI32">
        <v>90</v>
      </c>
      <c r="AJ32">
        <f t="shared" si="10"/>
        <v>0.77500000000000002</v>
      </c>
      <c r="AK32">
        <f t="shared" si="11"/>
        <v>9.4247779607693793</v>
      </c>
      <c r="AL32">
        <f t="shared" si="20"/>
        <v>7.3042029195962694</v>
      </c>
      <c r="AM32">
        <f t="shared" si="12"/>
        <v>169.93908565893003</v>
      </c>
      <c r="AN32">
        <f t="shared" si="13"/>
        <v>-474.7867105825128</v>
      </c>
      <c r="AO32">
        <f t="shared" si="14"/>
        <v>1557.2310217981703</v>
      </c>
      <c r="AQ32">
        <v>31</v>
      </c>
      <c r="AR32">
        <v>50</v>
      </c>
      <c r="AS32">
        <v>200</v>
      </c>
      <c r="AT32">
        <v>90</v>
      </c>
      <c r="AU32">
        <f t="shared" si="15"/>
        <v>0.77500000000000002</v>
      </c>
      <c r="AV32">
        <f t="shared" si="16"/>
        <v>9.4247779607693793</v>
      </c>
      <c r="AW32">
        <f t="shared" si="21"/>
        <v>7.3042029195962694</v>
      </c>
      <c r="AX32">
        <f t="shared" si="17"/>
        <v>221.52838745626661</v>
      </c>
      <c r="AY32">
        <f t="shared" si="18"/>
        <v>-455.51644119941238</v>
      </c>
      <c r="AZ32">
        <f t="shared" si="19"/>
        <v>1744.1118437487967</v>
      </c>
    </row>
    <row r="33" spans="10:52" x14ac:dyDescent="0.3">
      <c r="J33">
        <v>32</v>
      </c>
      <c r="K33">
        <v>50</v>
      </c>
      <c r="L33">
        <v>75</v>
      </c>
      <c r="M33">
        <v>90</v>
      </c>
      <c r="N33">
        <f t="shared" si="27"/>
        <v>0.8</v>
      </c>
      <c r="O33">
        <f t="shared" si="22"/>
        <v>9.4247779607693793</v>
      </c>
      <c r="P33">
        <f t="shared" si="26"/>
        <v>7.5398223686155035</v>
      </c>
      <c r="Q33">
        <f t="shared" si="23"/>
        <v>73.448511370156368</v>
      </c>
      <c r="R33">
        <f t="shared" si="24"/>
        <v>-567.57070494446668</v>
      </c>
      <c r="S33">
        <f t="shared" si="25"/>
        <v>447.6961889165824</v>
      </c>
      <c r="U33">
        <v>32</v>
      </c>
      <c r="V33">
        <v>50</v>
      </c>
      <c r="W33">
        <v>100</v>
      </c>
      <c r="X33">
        <v>90</v>
      </c>
      <c r="Y33">
        <f t="shared" si="9"/>
        <v>0.8</v>
      </c>
      <c r="Z33">
        <f t="shared" si="1"/>
        <v>9.4247779607693793</v>
      </c>
      <c r="AA33">
        <f t="shared" si="2"/>
        <v>7.5398223686155035</v>
      </c>
      <c r="AB33">
        <f t="shared" si="3"/>
        <v>103.42089437618358</v>
      </c>
      <c r="AC33">
        <f t="shared" si="4"/>
        <v>-526.89118652853824</v>
      </c>
      <c r="AD33">
        <f t="shared" si="5"/>
        <v>666.44160824325445</v>
      </c>
      <c r="AF33">
        <v>32</v>
      </c>
      <c r="AG33">
        <v>50</v>
      </c>
      <c r="AH33">
        <v>150</v>
      </c>
      <c r="AI33">
        <v>90</v>
      </c>
      <c r="AJ33">
        <f t="shared" si="10"/>
        <v>0.8</v>
      </c>
      <c r="AK33">
        <f t="shared" si="11"/>
        <v>9.4247779607693793</v>
      </c>
      <c r="AL33">
        <f t="shared" si="20"/>
        <v>7.5398223686155035</v>
      </c>
      <c r="AM33">
        <f t="shared" si="12"/>
        <v>157.71373580303612</v>
      </c>
      <c r="AN33">
        <f t="shared" si="13"/>
        <v>-496.85007694979993</v>
      </c>
      <c r="AO33">
        <f t="shared" si="14"/>
        <v>907.59335603177033</v>
      </c>
      <c r="AQ33">
        <v>32</v>
      </c>
      <c r="AR33">
        <v>50</v>
      </c>
      <c r="AS33">
        <v>200</v>
      </c>
      <c r="AT33">
        <v>90</v>
      </c>
      <c r="AU33">
        <f t="shared" si="15"/>
        <v>0.8</v>
      </c>
      <c r="AV33">
        <f t="shared" si="16"/>
        <v>9.4247779607693793</v>
      </c>
      <c r="AW33">
        <f t="shared" si="21"/>
        <v>7.5398223686155035</v>
      </c>
      <c r="AX33">
        <f t="shared" si="17"/>
        <v>209.71543413142749</v>
      </c>
      <c r="AY33">
        <f t="shared" si="18"/>
        <v>-483.82044630136824</v>
      </c>
      <c r="AZ33">
        <f t="shared" si="19"/>
        <v>1026.0802722201745</v>
      </c>
    </row>
    <row r="34" spans="10:52" x14ac:dyDescent="0.3">
      <c r="J34">
        <v>33</v>
      </c>
      <c r="K34">
        <v>50</v>
      </c>
      <c r="L34">
        <v>75</v>
      </c>
      <c r="M34">
        <v>90</v>
      </c>
      <c r="N34">
        <f t="shared" si="27"/>
        <v>0.82500000000000007</v>
      </c>
      <c r="O34">
        <f t="shared" si="22"/>
        <v>9.4247779607693793</v>
      </c>
      <c r="P34">
        <f t="shared" si="26"/>
        <v>7.7754418176347384</v>
      </c>
      <c r="Q34">
        <f t="shared" si="23"/>
        <v>59.962133708429256</v>
      </c>
      <c r="R34">
        <f t="shared" si="24"/>
        <v>-502.67304101688052</v>
      </c>
      <c r="S34">
        <f t="shared" si="25"/>
        <v>56.912182337624643</v>
      </c>
      <c r="U34">
        <v>33</v>
      </c>
      <c r="V34">
        <v>50</v>
      </c>
      <c r="W34">
        <v>100</v>
      </c>
      <c r="X34">
        <v>90</v>
      </c>
      <c r="Y34">
        <f t="shared" si="9"/>
        <v>0.82500000000000007</v>
      </c>
      <c r="Z34">
        <f t="shared" si="1"/>
        <v>9.4247779607693793</v>
      </c>
      <c r="AA34">
        <f t="shared" si="2"/>
        <v>7.7754418176347384</v>
      </c>
      <c r="AB34">
        <f t="shared" si="3"/>
        <v>90.614301380248293</v>
      </c>
      <c r="AC34">
        <f t="shared" si="4"/>
        <v>-491.04498107408466</v>
      </c>
      <c r="AD34">
        <f t="shared" si="5"/>
        <v>152.71277457387222</v>
      </c>
      <c r="AF34">
        <v>33</v>
      </c>
      <c r="AG34">
        <v>50</v>
      </c>
      <c r="AH34">
        <v>150</v>
      </c>
      <c r="AI34">
        <v>90</v>
      </c>
      <c r="AJ34">
        <f t="shared" si="10"/>
        <v>0.82500000000000007</v>
      </c>
      <c r="AK34">
        <f t="shared" si="11"/>
        <v>9.4247779607693793</v>
      </c>
      <c r="AL34">
        <f t="shared" si="20"/>
        <v>7.7754418176347384</v>
      </c>
      <c r="AM34">
        <f t="shared" si="12"/>
        <v>145.39871092240332</v>
      </c>
      <c r="AN34">
        <f t="shared" si="13"/>
        <v>-482.81284019012202</v>
      </c>
      <c r="AO34">
        <f t="shared" si="14"/>
        <v>226.51267575169888</v>
      </c>
      <c r="AQ34">
        <v>33</v>
      </c>
      <c r="AR34">
        <v>50</v>
      </c>
      <c r="AS34">
        <v>200</v>
      </c>
      <c r="AT34">
        <v>90</v>
      </c>
      <c r="AU34">
        <f t="shared" si="15"/>
        <v>0.82500000000000007</v>
      </c>
      <c r="AV34">
        <f t="shared" si="16"/>
        <v>9.4247779607693793</v>
      </c>
      <c r="AW34">
        <f t="shared" si="21"/>
        <v>7.7754418176347384</v>
      </c>
      <c r="AX34">
        <f t="shared" si="17"/>
        <v>197.61185373069435</v>
      </c>
      <c r="AY34">
        <f t="shared" si="18"/>
        <v>-479.30122707233085</v>
      </c>
      <c r="AZ34">
        <f t="shared" si="19"/>
        <v>258.97690508836274</v>
      </c>
    </row>
    <row r="35" spans="10:52" x14ac:dyDescent="0.3">
      <c r="J35">
        <v>34</v>
      </c>
      <c r="K35">
        <v>50</v>
      </c>
      <c r="L35">
        <v>75</v>
      </c>
      <c r="M35">
        <v>90</v>
      </c>
      <c r="N35">
        <f t="shared" si="27"/>
        <v>0.85000000000000009</v>
      </c>
      <c r="O35">
        <f t="shared" si="22"/>
        <v>9.4247779607693793</v>
      </c>
      <c r="P35">
        <f t="shared" si="26"/>
        <v>8.0110612666539733</v>
      </c>
      <c r="Q35">
        <f t="shared" si="23"/>
        <v>48.624528657491318</v>
      </c>
      <c r="R35">
        <f t="shared" si="24"/>
        <v>-400.94181656472085</v>
      </c>
      <c r="S35">
        <f t="shared" si="25"/>
        <v>-4.733696921452065</v>
      </c>
      <c r="U35">
        <v>34</v>
      </c>
      <c r="V35">
        <v>50</v>
      </c>
      <c r="W35">
        <v>100</v>
      </c>
      <c r="X35">
        <v>90</v>
      </c>
      <c r="Y35">
        <f t="shared" si="9"/>
        <v>0.85000000000000009</v>
      </c>
      <c r="Z35">
        <f t="shared" si="1"/>
        <v>9.4247779607693793</v>
      </c>
      <c r="AA35">
        <f t="shared" si="2"/>
        <v>8.0110612666539733</v>
      </c>
      <c r="AB35">
        <f t="shared" si="3"/>
        <v>79.133318894094359</v>
      </c>
      <c r="AC35">
        <f t="shared" si="4"/>
        <v>-423.57046482968315</v>
      </c>
      <c r="AD35">
        <f t="shared" si="5"/>
        <v>-274.86388008978184</v>
      </c>
      <c r="AF35">
        <v>34</v>
      </c>
      <c r="AG35">
        <v>50</v>
      </c>
      <c r="AH35">
        <v>150</v>
      </c>
      <c r="AI35">
        <v>90</v>
      </c>
      <c r="AJ35">
        <f t="shared" si="10"/>
        <v>0.85000000000000009</v>
      </c>
      <c r="AK35">
        <f t="shared" si="11"/>
        <v>9.4247779607693793</v>
      </c>
      <c r="AL35">
        <f t="shared" si="20"/>
        <v>8.0110612666539733</v>
      </c>
      <c r="AM35">
        <f t="shared" si="12"/>
        <v>133.81576950548913</v>
      </c>
      <c r="AN35">
        <f t="shared" si="13"/>
        <v>-439.73407894198016</v>
      </c>
      <c r="AO35">
        <f t="shared" si="14"/>
        <v>-444.78781694782617</v>
      </c>
      <c r="AQ35">
        <v>34</v>
      </c>
      <c r="AR35">
        <v>50</v>
      </c>
      <c r="AS35">
        <v>200</v>
      </c>
      <c r="AT35">
        <v>90</v>
      </c>
      <c r="AU35">
        <f t="shared" si="15"/>
        <v>0.85000000000000009</v>
      </c>
      <c r="AV35">
        <f t="shared" si="16"/>
        <v>9.4247779607693793</v>
      </c>
      <c r="AW35">
        <f t="shared" si="21"/>
        <v>8.0110612666539733</v>
      </c>
      <c r="AX35">
        <f t="shared" si="17"/>
        <v>185.98534409753341</v>
      </c>
      <c r="AY35">
        <f t="shared" si="18"/>
        <v>-446.65291371697606</v>
      </c>
      <c r="AZ35">
        <f t="shared" si="19"/>
        <v>-513.68832552690708</v>
      </c>
    </row>
    <row r="36" spans="10:52" x14ac:dyDescent="0.3">
      <c r="J36">
        <v>35</v>
      </c>
      <c r="K36">
        <v>50</v>
      </c>
      <c r="L36">
        <v>75</v>
      </c>
      <c r="M36">
        <v>90</v>
      </c>
      <c r="N36">
        <f t="shared" si="27"/>
        <v>0.875</v>
      </c>
      <c r="O36">
        <f t="shared" si="22"/>
        <v>9.4247779607693793</v>
      </c>
      <c r="P36">
        <f t="shared" si="26"/>
        <v>8.2466807156732074</v>
      </c>
      <c r="Q36">
        <f t="shared" si="23"/>
        <v>39.951499432490252</v>
      </c>
      <c r="R36">
        <f t="shared" si="24"/>
        <v>-294.37938183254266</v>
      </c>
      <c r="S36">
        <f t="shared" si="25"/>
        <v>102.78914707791682</v>
      </c>
      <c r="U36">
        <v>35</v>
      </c>
      <c r="V36">
        <v>50</v>
      </c>
      <c r="W36">
        <v>100</v>
      </c>
      <c r="X36">
        <v>90</v>
      </c>
      <c r="Y36">
        <f t="shared" si="9"/>
        <v>0.875</v>
      </c>
      <c r="Z36">
        <f t="shared" si="1"/>
        <v>9.4247779607693793</v>
      </c>
      <c r="AA36">
        <f t="shared" si="2"/>
        <v>8.2466807156732074</v>
      </c>
      <c r="AB36">
        <f t="shared" si="3"/>
        <v>69.556958285004796</v>
      </c>
      <c r="AC36">
        <f t="shared" si="4"/>
        <v>-341.44194528993819</v>
      </c>
      <c r="AD36">
        <f t="shared" si="5"/>
        <v>-633.78672304198767</v>
      </c>
      <c r="AF36">
        <v>35</v>
      </c>
      <c r="AG36">
        <v>50</v>
      </c>
      <c r="AH36">
        <v>150</v>
      </c>
      <c r="AI36">
        <v>90</v>
      </c>
      <c r="AJ36">
        <f t="shared" si="10"/>
        <v>0.875</v>
      </c>
      <c r="AK36">
        <f t="shared" si="11"/>
        <v>9.4247779607693793</v>
      </c>
      <c r="AL36">
        <f t="shared" si="20"/>
        <v>8.2466807156732074</v>
      </c>
      <c r="AM36">
        <f t="shared" si="12"/>
        <v>123.57573176450592</v>
      </c>
      <c r="AN36">
        <f t="shared" si="13"/>
        <v>-376.99497058641612</v>
      </c>
      <c r="AO36">
        <f t="shared" si="14"/>
        <v>-1078.2957780388524</v>
      </c>
      <c r="AQ36">
        <v>35</v>
      </c>
      <c r="AR36">
        <v>50</v>
      </c>
      <c r="AS36">
        <v>200</v>
      </c>
      <c r="AT36">
        <v>90</v>
      </c>
      <c r="AU36">
        <f t="shared" si="15"/>
        <v>0.875</v>
      </c>
      <c r="AV36">
        <f t="shared" si="16"/>
        <v>9.4247779607693793</v>
      </c>
      <c r="AW36">
        <f t="shared" si="21"/>
        <v>8.2466807156732074</v>
      </c>
      <c r="AX36">
        <f t="shared" si="17"/>
        <v>175.45800839809871</v>
      </c>
      <c r="AY36">
        <f t="shared" si="18"/>
        <v>-392.55841331884801</v>
      </c>
      <c r="AZ36">
        <f t="shared" si="19"/>
        <v>-1252.7130070700027</v>
      </c>
    </row>
    <row r="37" spans="10:52" x14ac:dyDescent="0.3">
      <c r="J37">
        <v>36</v>
      </c>
      <c r="K37">
        <v>50</v>
      </c>
      <c r="L37">
        <v>75</v>
      </c>
      <c r="M37">
        <v>90</v>
      </c>
      <c r="N37">
        <f t="shared" si="27"/>
        <v>0.9</v>
      </c>
      <c r="O37">
        <f t="shared" si="22"/>
        <v>9.4247779607693793</v>
      </c>
      <c r="P37">
        <f t="shared" si="26"/>
        <v>8.4823001646924414</v>
      </c>
      <c r="Q37">
        <f t="shared" si="23"/>
        <v>33.767120728877863</v>
      </c>
      <c r="R37">
        <f t="shared" si="24"/>
        <v>-203.8334967278671</v>
      </c>
      <c r="S37">
        <f t="shared" si="25"/>
        <v>72.164683281447651</v>
      </c>
      <c r="U37">
        <v>36</v>
      </c>
      <c r="V37">
        <v>50</v>
      </c>
      <c r="W37">
        <v>100</v>
      </c>
      <c r="X37">
        <v>90</v>
      </c>
      <c r="Y37">
        <f t="shared" si="9"/>
        <v>0.9</v>
      </c>
      <c r="Z37">
        <f t="shared" si="1"/>
        <v>9.4247779607693793</v>
      </c>
      <c r="AA37">
        <f t="shared" si="2"/>
        <v>8.4823001646924414</v>
      </c>
      <c r="AB37">
        <f t="shared" si="3"/>
        <v>62.064161361908333</v>
      </c>
      <c r="AC37">
        <f t="shared" si="4"/>
        <v>-258.72577576449709</v>
      </c>
      <c r="AD37">
        <f t="shared" si="5"/>
        <v>-980.42072463963564</v>
      </c>
      <c r="AF37">
        <v>36</v>
      </c>
      <c r="AG37">
        <v>50</v>
      </c>
      <c r="AH37">
        <v>150</v>
      </c>
      <c r="AI37">
        <v>90</v>
      </c>
      <c r="AJ37">
        <f t="shared" si="10"/>
        <v>0.9</v>
      </c>
      <c r="AK37">
        <f t="shared" si="11"/>
        <v>9.4247779607693793</v>
      </c>
      <c r="AL37">
        <f t="shared" si="20"/>
        <v>8.4823001646924414</v>
      </c>
      <c r="AM37">
        <f t="shared" si="12"/>
        <v>115.05355914205387</v>
      </c>
      <c r="AN37">
        <f t="shared" si="13"/>
        <v>-303.67068584590129</v>
      </c>
      <c r="AO37">
        <f t="shared" si="14"/>
        <v>-1655.3929439075146</v>
      </c>
      <c r="AQ37">
        <v>36</v>
      </c>
      <c r="AR37">
        <v>50</v>
      </c>
      <c r="AS37">
        <v>200</v>
      </c>
      <c r="AT37">
        <v>90</v>
      </c>
      <c r="AU37">
        <f t="shared" si="15"/>
        <v>0.9</v>
      </c>
      <c r="AV37">
        <f t="shared" si="16"/>
        <v>9.4247779607693793</v>
      </c>
      <c r="AW37">
        <f t="shared" si="21"/>
        <v>8.4823001646924414</v>
      </c>
      <c r="AX37">
        <f t="shared" si="17"/>
        <v>166.47734698750153</v>
      </c>
      <c r="AY37">
        <f t="shared" si="18"/>
        <v>-324.03618971071478</v>
      </c>
      <c r="AZ37">
        <f t="shared" si="19"/>
        <v>-1923.4842762157241</v>
      </c>
    </row>
    <row r="38" spans="10:52" x14ac:dyDescent="0.3">
      <c r="J38">
        <v>37</v>
      </c>
      <c r="K38">
        <v>50</v>
      </c>
      <c r="L38">
        <v>75</v>
      </c>
      <c r="M38">
        <v>90</v>
      </c>
      <c r="N38">
        <f t="shared" si="27"/>
        <v>0.92500000000000004</v>
      </c>
      <c r="O38">
        <f t="shared" si="22"/>
        <v>9.4247779607693793</v>
      </c>
      <c r="P38">
        <f t="shared" si="26"/>
        <v>8.7179196137116755</v>
      </c>
      <c r="Q38">
        <f t="shared" si="23"/>
        <v>29.585493493339079</v>
      </c>
      <c r="R38">
        <f t="shared" si="24"/>
        <v>-133.93079974087874</v>
      </c>
      <c r="S38">
        <f t="shared" si="25"/>
        <v>-204.79431983459517</v>
      </c>
      <c r="U38">
        <v>37</v>
      </c>
      <c r="V38">
        <v>50</v>
      </c>
      <c r="W38">
        <v>100</v>
      </c>
      <c r="X38">
        <v>90</v>
      </c>
      <c r="Y38">
        <f t="shared" si="9"/>
        <v>0.92500000000000004</v>
      </c>
      <c r="Z38">
        <f t="shared" si="1"/>
        <v>9.4247779607693793</v>
      </c>
      <c r="AA38">
        <f t="shared" si="2"/>
        <v>8.7179196137116755</v>
      </c>
      <c r="AB38">
        <f t="shared" si="3"/>
        <v>56.560582881575137</v>
      </c>
      <c r="AC38">
        <f t="shared" si="4"/>
        <v>-183.01895377762463</v>
      </c>
      <c r="AD38">
        <f t="shared" si="5"/>
        <v>-1345.4494492438444</v>
      </c>
      <c r="AF38">
        <v>37</v>
      </c>
      <c r="AG38">
        <v>50</v>
      </c>
      <c r="AH38">
        <v>150</v>
      </c>
      <c r="AI38">
        <v>90</v>
      </c>
      <c r="AJ38">
        <f t="shared" si="10"/>
        <v>0.92500000000000004</v>
      </c>
      <c r="AK38">
        <f t="shared" si="11"/>
        <v>9.4247779607693793</v>
      </c>
      <c r="AL38">
        <f t="shared" si="20"/>
        <v>8.7179196137116755</v>
      </c>
      <c r="AM38">
        <f t="shared" si="12"/>
        <v>108.42267041873896</v>
      </c>
      <c r="AN38">
        <f t="shared" si="13"/>
        <v>-226.58811320342889</v>
      </c>
      <c r="AO38">
        <f t="shared" si="14"/>
        <v>-2157.7459429212408</v>
      </c>
      <c r="AQ38">
        <v>37</v>
      </c>
      <c r="AR38">
        <v>50</v>
      </c>
      <c r="AS38">
        <v>200</v>
      </c>
      <c r="AT38">
        <v>90</v>
      </c>
      <c r="AU38">
        <f t="shared" si="15"/>
        <v>0.92500000000000004</v>
      </c>
      <c r="AV38">
        <f t="shared" si="16"/>
        <v>9.4247779607693793</v>
      </c>
      <c r="AW38">
        <f t="shared" si="21"/>
        <v>8.7179196137116755</v>
      </c>
      <c r="AX38">
        <f t="shared" si="17"/>
        <v>159.32595347386456</v>
      </c>
      <c r="AY38">
        <f t="shared" si="18"/>
        <v>-247.0831854924738</v>
      </c>
      <c r="AZ38">
        <f t="shared" si="19"/>
        <v>-2494.4272439227766</v>
      </c>
    </row>
    <row r="39" spans="10:52" x14ac:dyDescent="0.3">
      <c r="J39">
        <v>38</v>
      </c>
      <c r="K39">
        <v>50</v>
      </c>
      <c r="L39">
        <v>75</v>
      </c>
      <c r="M39">
        <v>90</v>
      </c>
      <c r="N39">
        <f t="shared" si="27"/>
        <v>0.95000000000000007</v>
      </c>
      <c r="O39">
        <f t="shared" si="22"/>
        <v>9.4247779607693793</v>
      </c>
      <c r="P39">
        <f t="shared" si="26"/>
        <v>8.9535390627309113</v>
      </c>
      <c r="Q39">
        <f t="shared" si="23"/>
        <v>26.932060190068789</v>
      </c>
      <c r="R39">
        <f t="shared" si="24"/>
        <v>-80.604340738909656</v>
      </c>
      <c r="S39">
        <f t="shared" si="25"/>
        <v>-641.44479271920545</v>
      </c>
      <c r="U39">
        <v>38</v>
      </c>
      <c r="V39">
        <v>50</v>
      </c>
      <c r="W39">
        <v>100</v>
      </c>
      <c r="X39">
        <v>90</v>
      </c>
      <c r="Y39">
        <f t="shared" si="9"/>
        <v>0.95000000000000007</v>
      </c>
      <c r="Z39">
        <f t="shared" si="1"/>
        <v>9.4247779607693793</v>
      </c>
      <c r="AA39">
        <f t="shared" si="2"/>
        <v>8.9535390627309113</v>
      </c>
      <c r="AB39">
        <f t="shared" si="3"/>
        <v>52.839260325105876</v>
      </c>
      <c r="AC39">
        <f t="shared" si="4"/>
        <v>-116.07323913936719</v>
      </c>
      <c r="AD39">
        <f t="shared" si="5"/>
        <v>-1708.9714032944271</v>
      </c>
      <c r="AF39">
        <v>38</v>
      </c>
      <c r="AG39">
        <v>50</v>
      </c>
      <c r="AH39">
        <v>150</v>
      </c>
      <c r="AI39">
        <v>90</v>
      </c>
      <c r="AJ39">
        <f t="shared" si="10"/>
        <v>0.95000000000000007</v>
      </c>
      <c r="AK39">
        <f t="shared" si="11"/>
        <v>9.4247779607693793</v>
      </c>
      <c r="AL39">
        <f t="shared" si="20"/>
        <v>8.9535390627309113</v>
      </c>
      <c r="AM39">
        <f t="shared" si="12"/>
        <v>103.72216471646303</v>
      </c>
      <c r="AN39">
        <f t="shared" si="13"/>
        <v>-149.65763746402303</v>
      </c>
      <c r="AO39">
        <f t="shared" si="14"/>
        <v>-2561.4129346147793</v>
      </c>
      <c r="AQ39">
        <v>38</v>
      </c>
      <c r="AR39">
        <v>50</v>
      </c>
      <c r="AS39">
        <v>200</v>
      </c>
      <c r="AT39">
        <v>90</v>
      </c>
      <c r="AU39">
        <f t="shared" si="15"/>
        <v>0.95000000000000007</v>
      </c>
      <c r="AV39">
        <f t="shared" si="16"/>
        <v>9.4247779607693793</v>
      </c>
      <c r="AW39">
        <f t="shared" si="21"/>
        <v>8.9535390627309113</v>
      </c>
      <c r="AX39">
        <f t="shared" si="17"/>
        <v>154.15732730540117</v>
      </c>
      <c r="AY39">
        <f t="shared" si="18"/>
        <v>-165.97301139056717</v>
      </c>
      <c r="AZ39">
        <f t="shared" si="19"/>
        <v>-2935.9981511257965</v>
      </c>
    </row>
    <row r="40" spans="10:52" x14ac:dyDescent="0.3">
      <c r="J40">
        <v>39</v>
      </c>
      <c r="K40">
        <v>50</v>
      </c>
      <c r="L40">
        <v>75</v>
      </c>
      <c r="M40">
        <v>90</v>
      </c>
      <c r="N40">
        <f t="shared" si="27"/>
        <v>0.97500000000000009</v>
      </c>
      <c r="O40">
        <f t="shared" si="22"/>
        <v>9.4247779607693793</v>
      </c>
      <c r="P40">
        <f t="shared" si="26"/>
        <v>9.1891585117501453</v>
      </c>
      <c r="Q40">
        <f t="shared" si="23"/>
        <v>25.467657580066671</v>
      </c>
      <c r="R40">
        <f t="shared" si="24"/>
        <v>-37.816239472483318</v>
      </c>
      <c r="S40">
        <f t="shared" si="25"/>
        <v>-1102.6810346382772</v>
      </c>
      <c r="U40">
        <v>39</v>
      </c>
      <c r="V40">
        <v>50</v>
      </c>
      <c r="W40">
        <v>100</v>
      </c>
      <c r="X40">
        <v>90</v>
      </c>
      <c r="Y40">
        <f t="shared" si="9"/>
        <v>0.97500000000000009</v>
      </c>
      <c r="Z40">
        <f t="shared" si="1"/>
        <v>9.4247779607693793</v>
      </c>
      <c r="AA40">
        <f t="shared" si="2"/>
        <v>9.1891585117501453</v>
      </c>
      <c r="AB40">
        <f t="shared" si="3"/>
        <v>50.697958584755881</v>
      </c>
      <c r="AC40">
        <f t="shared" si="4"/>
        <v>-56.155933325375791</v>
      </c>
      <c r="AD40">
        <f t="shared" si="5"/>
        <v>-2019.3570531897199</v>
      </c>
      <c r="AF40">
        <v>39</v>
      </c>
      <c r="AG40">
        <v>50</v>
      </c>
      <c r="AH40">
        <v>150</v>
      </c>
      <c r="AI40">
        <v>90</v>
      </c>
      <c r="AJ40">
        <f t="shared" si="10"/>
        <v>0.97500000000000009</v>
      </c>
      <c r="AK40">
        <f t="shared" si="11"/>
        <v>9.4247779607693793</v>
      </c>
      <c r="AL40">
        <f t="shared" si="20"/>
        <v>9.1891585117501453</v>
      </c>
      <c r="AM40">
        <f t="shared" si="12"/>
        <v>100.9266749326931</v>
      </c>
      <c r="AN40">
        <f t="shared" si="13"/>
        <v>-74.243759818854045</v>
      </c>
      <c r="AO40">
        <f t="shared" si="14"/>
        <v>-2838.0538825019958</v>
      </c>
      <c r="AQ40">
        <v>39</v>
      </c>
      <c r="AR40">
        <v>50</v>
      </c>
      <c r="AS40">
        <v>200</v>
      </c>
      <c r="AT40">
        <v>90</v>
      </c>
      <c r="AU40">
        <f t="shared" si="15"/>
        <v>0.97500000000000009</v>
      </c>
      <c r="AV40">
        <f t="shared" si="16"/>
        <v>9.4247779607693793</v>
      </c>
      <c r="AW40">
        <f t="shared" si="21"/>
        <v>9.1891585117501453</v>
      </c>
      <c r="AX40">
        <f t="shared" si="17"/>
        <v>151.04060884447102</v>
      </c>
      <c r="AY40">
        <f t="shared" si="18"/>
        <v>-83.220628827223294</v>
      </c>
      <c r="AZ40">
        <f t="shared" si="19"/>
        <v>-3221.7167097114752</v>
      </c>
    </row>
    <row r="41" spans="10:52" x14ac:dyDescent="0.3">
      <c r="J41">
        <v>40</v>
      </c>
      <c r="K41">
        <v>50</v>
      </c>
      <c r="L41">
        <v>75</v>
      </c>
      <c r="M41">
        <v>90</v>
      </c>
      <c r="N41">
        <f t="shared" si="27"/>
        <v>1</v>
      </c>
      <c r="O41">
        <f t="shared" si="22"/>
        <v>9.4247779607693793</v>
      </c>
      <c r="P41">
        <f t="shared" si="26"/>
        <v>9.4247779607693793</v>
      </c>
      <c r="Q41">
        <f t="shared" si="23"/>
        <v>25</v>
      </c>
      <c r="R41">
        <f t="shared" si="24"/>
        <v>-5.7733760782467095E-14</v>
      </c>
      <c r="S41">
        <f t="shared" si="25"/>
        <v>-1480.4406601634028</v>
      </c>
      <c r="U41">
        <v>40</v>
      </c>
      <c r="V41">
        <v>50</v>
      </c>
      <c r="W41">
        <v>100</v>
      </c>
      <c r="X41">
        <v>90</v>
      </c>
      <c r="Y41">
        <f t="shared" si="9"/>
        <v>1</v>
      </c>
      <c r="Z41">
        <f t="shared" si="1"/>
        <v>9.4247779607693793</v>
      </c>
      <c r="AA41">
        <f t="shared" si="2"/>
        <v>9.4247779607693793</v>
      </c>
      <c r="AB41">
        <f t="shared" si="3"/>
        <v>50</v>
      </c>
      <c r="AC41">
        <f t="shared" si="4"/>
        <v>-8.6600641173700642E-14</v>
      </c>
      <c r="AD41">
        <f t="shared" si="5"/>
        <v>-2220.6609902451046</v>
      </c>
      <c r="AF41">
        <v>40</v>
      </c>
      <c r="AG41">
        <v>50</v>
      </c>
      <c r="AH41">
        <v>150</v>
      </c>
      <c r="AI41">
        <v>90</v>
      </c>
      <c r="AJ41">
        <f t="shared" si="10"/>
        <v>1</v>
      </c>
      <c r="AK41">
        <f t="shared" si="11"/>
        <v>9.4247779607693793</v>
      </c>
      <c r="AL41">
        <f t="shared" si="20"/>
        <v>9.4247779607693793</v>
      </c>
      <c r="AM41">
        <f t="shared" si="12"/>
        <v>100</v>
      </c>
      <c r="AN41">
        <f t="shared" si="13"/>
        <v>-1.1546752156493419E-13</v>
      </c>
      <c r="AO41">
        <f t="shared" si="14"/>
        <v>-2960.8813203268073</v>
      </c>
      <c r="AQ41">
        <v>40</v>
      </c>
      <c r="AR41">
        <v>50</v>
      </c>
      <c r="AS41">
        <v>200</v>
      </c>
      <c r="AT41">
        <v>90</v>
      </c>
      <c r="AU41">
        <f t="shared" si="15"/>
        <v>1</v>
      </c>
      <c r="AV41">
        <f t="shared" si="16"/>
        <v>9.4247779607693793</v>
      </c>
      <c r="AW41">
        <f t="shared" si="21"/>
        <v>9.4247779607693793</v>
      </c>
      <c r="AX41">
        <f t="shared" si="17"/>
        <v>150</v>
      </c>
      <c r="AY41">
        <f t="shared" si="18"/>
        <v>-1.2990096176055095E-13</v>
      </c>
      <c r="AZ41">
        <f t="shared" si="19"/>
        <v>-3330.9914853676582</v>
      </c>
    </row>
    <row r="42" spans="10:52" x14ac:dyDescent="0.3">
      <c r="J42">
        <v>41</v>
      </c>
      <c r="K42">
        <v>50</v>
      </c>
      <c r="L42">
        <v>75</v>
      </c>
      <c r="M42">
        <v>90</v>
      </c>
      <c r="N42">
        <f t="shared" si="27"/>
        <v>1.0250000000000001</v>
      </c>
      <c r="O42">
        <f t="shared" si="22"/>
        <v>9.4247779607693793</v>
      </c>
      <c r="P42">
        <f t="shared" si="26"/>
        <v>9.6603974097886152</v>
      </c>
      <c r="Q42">
        <f t="shared" si="23"/>
        <v>25.467657580066692</v>
      </c>
      <c r="R42">
        <f t="shared" si="24"/>
        <v>37.816239472483502</v>
      </c>
      <c r="S42">
        <f t="shared" si="25"/>
        <v>-1705.3646845174453</v>
      </c>
      <c r="U42">
        <v>41</v>
      </c>
      <c r="V42">
        <v>50</v>
      </c>
      <c r="W42">
        <v>100</v>
      </c>
      <c r="X42">
        <v>90</v>
      </c>
      <c r="Y42">
        <f t="shared" si="9"/>
        <v>1.0250000000000001</v>
      </c>
      <c r="Z42">
        <f t="shared" si="1"/>
        <v>9.4247779607693793</v>
      </c>
      <c r="AA42">
        <f t="shared" si="2"/>
        <v>9.6603974097886152</v>
      </c>
      <c r="AB42">
        <f t="shared" si="3"/>
        <v>50.697958584755888</v>
      </c>
      <c r="AC42">
        <f t="shared" si="4"/>
        <v>56.155933325376047</v>
      </c>
      <c r="AD42">
        <f t="shared" si="5"/>
        <v>-2269.5280330625287</v>
      </c>
      <c r="AF42">
        <v>41</v>
      </c>
      <c r="AG42">
        <v>50</v>
      </c>
      <c r="AH42">
        <v>150</v>
      </c>
      <c r="AI42">
        <v>90</v>
      </c>
      <c r="AJ42">
        <f t="shared" si="10"/>
        <v>1.0250000000000001</v>
      </c>
      <c r="AK42">
        <f t="shared" si="11"/>
        <v>9.4247779607693793</v>
      </c>
      <c r="AL42">
        <f t="shared" si="20"/>
        <v>9.6603974097886152</v>
      </c>
      <c r="AM42">
        <f t="shared" si="12"/>
        <v>100.92667493269312</v>
      </c>
      <c r="AN42">
        <f t="shared" si="13"/>
        <v>74.243759818854386</v>
      </c>
      <c r="AO42">
        <f t="shared" si="14"/>
        <v>-2911.3335301034085</v>
      </c>
      <c r="AQ42">
        <v>41</v>
      </c>
      <c r="AR42">
        <v>50</v>
      </c>
      <c r="AS42">
        <v>200</v>
      </c>
      <c r="AT42">
        <v>90</v>
      </c>
      <c r="AU42">
        <f t="shared" si="15"/>
        <v>1.0250000000000001</v>
      </c>
      <c r="AV42">
        <f t="shared" si="16"/>
        <v>9.4247779607693793</v>
      </c>
      <c r="AW42">
        <f t="shared" si="21"/>
        <v>9.6603974097886152</v>
      </c>
      <c r="AX42">
        <f t="shared" si="17"/>
        <v>151.04060884447105</v>
      </c>
      <c r="AY42">
        <f t="shared" si="18"/>
        <v>83.220628827223663</v>
      </c>
      <c r="AZ42">
        <f t="shared" si="19"/>
        <v>-3252.5083761665055</v>
      </c>
    </row>
    <row r="43" spans="10:52" x14ac:dyDescent="0.3">
      <c r="J43">
        <v>42</v>
      </c>
      <c r="K43">
        <v>50</v>
      </c>
      <c r="L43">
        <v>75</v>
      </c>
      <c r="M43">
        <v>90</v>
      </c>
      <c r="N43">
        <f t="shared" si="27"/>
        <v>1.05</v>
      </c>
      <c r="O43">
        <f t="shared" si="22"/>
        <v>9.4247779607693793</v>
      </c>
      <c r="P43">
        <f t="shared" si="26"/>
        <v>9.8960168588078492</v>
      </c>
      <c r="Q43">
        <f t="shared" si="23"/>
        <v>26.932060190068796</v>
      </c>
      <c r="R43">
        <f t="shared" si="24"/>
        <v>80.604340738909883</v>
      </c>
      <c r="S43">
        <f t="shared" si="25"/>
        <v>-1737.0741801446497</v>
      </c>
      <c r="U43">
        <v>42</v>
      </c>
      <c r="V43">
        <v>50</v>
      </c>
      <c r="W43">
        <v>100</v>
      </c>
      <c r="X43">
        <v>90</v>
      </c>
      <c r="Y43">
        <f t="shared" si="9"/>
        <v>1.05</v>
      </c>
      <c r="Z43">
        <f t="shared" si="1"/>
        <v>9.4247779607693793</v>
      </c>
      <c r="AA43">
        <f t="shared" si="2"/>
        <v>9.8960168588078492</v>
      </c>
      <c r="AB43">
        <f t="shared" si="3"/>
        <v>52.839260325105883</v>
      </c>
      <c r="AC43">
        <f t="shared" si="4"/>
        <v>116.07323913936749</v>
      </c>
      <c r="AD43">
        <f t="shared" si="5"/>
        <v>-2142.2061037421918</v>
      </c>
      <c r="AF43">
        <v>42</v>
      </c>
      <c r="AG43">
        <v>50</v>
      </c>
      <c r="AH43">
        <v>150</v>
      </c>
      <c r="AI43">
        <v>90</v>
      </c>
      <c r="AJ43">
        <f t="shared" si="10"/>
        <v>1.05</v>
      </c>
      <c r="AK43">
        <f t="shared" si="11"/>
        <v>9.4247779607693793</v>
      </c>
      <c r="AL43">
        <f t="shared" si="20"/>
        <v>9.8960168588078492</v>
      </c>
      <c r="AM43">
        <f t="shared" si="12"/>
        <v>103.72216471646303</v>
      </c>
      <c r="AN43">
        <f t="shared" si="13"/>
        <v>149.65763746402337</v>
      </c>
      <c r="AO43">
        <f t="shared" si="14"/>
        <v>-2684.1792015275437</v>
      </c>
      <c r="AQ43">
        <v>42</v>
      </c>
      <c r="AR43">
        <v>50</v>
      </c>
      <c r="AS43">
        <v>200</v>
      </c>
      <c r="AT43">
        <v>90</v>
      </c>
      <c r="AU43">
        <f t="shared" si="15"/>
        <v>1.05</v>
      </c>
      <c r="AV43">
        <f t="shared" si="16"/>
        <v>9.4247779607693793</v>
      </c>
      <c r="AW43">
        <f t="shared" si="21"/>
        <v>9.8960168588078492</v>
      </c>
      <c r="AX43">
        <f t="shared" si="17"/>
        <v>154.1573273054012</v>
      </c>
      <c r="AY43">
        <f t="shared" si="18"/>
        <v>165.97301139056756</v>
      </c>
      <c r="AZ43">
        <f t="shared" si="19"/>
        <v>-2987.0036519272726</v>
      </c>
    </row>
    <row r="44" spans="10:52" x14ac:dyDescent="0.3">
      <c r="J44">
        <v>43</v>
      </c>
      <c r="K44">
        <v>50</v>
      </c>
      <c r="L44">
        <v>75</v>
      </c>
      <c r="M44">
        <v>90</v>
      </c>
      <c r="N44">
        <f t="shared" si="27"/>
        <v>1.075</v>
      </c>
      <c r="O44">
        <f t="shared" si="22"/>
        <v>9.4247779607693793</v>
      </c>
      <c r="P44">
        <f t="shared" si="26"/>
        <v>10.131636307827083</v>
      </c>
      <c r="Q44">
        <f t="shared" si="23"/>
        <v>29.585493493339065</v>
      </c>
      <c r="R44">
        <f t="shared" si="24"/>
        <v>133.93079974087854</v>
      </c>
      <c r="S44">
        <f t="shared" si="25"/>
        <v>-1554.1797116644934</v>
      </c>
      <c r="U44">
        <v>43</v>
      </c>
      <c r="V44">
        <v>50</v>
      </c>
      <c r="W44">
        <v>100</v>
      </c>
      <c r="X44">
        <v>90</v>
      </c>
      <c r="Y44">
        <f t="shared" si="9"/>
        <v>1.075</v>
      </c>
      <c r="Z44">
        <f t="shared" si="1"/>
        <v>9.4247779607693793</v>
      </c>
      <c r="AA44">
        <f t="shared" si="2"/>
        <v>10.131636307827083</v>
      </c>
      <c r="AB44">
        <f t="shared" si="3"/>
        <v>56.560582881575122</v>
      </c>
      <c r="AC44">
        <f t="shared" si="4"/>
        <v>183.0189537776244</v>
      </c>
      <c r="AD44">
        <f t="shared" si="5"/>
        <v>-1838.2573333656553</v>
      </c>
      <c r="AF44">
        <v>43</v>
      </c>
      <c r="AG44">
        <v>50</v>
      </c>
      <c r="AH44">
        <v>150</v>
      </c>
      <c r="AI44">
        <v>90</v>
      </c>
      <c r="AJ44">
        <f t="shared" si="10"/>
        <v>1.075</v>
      </c>
      <c r="AK44">
        <f t="shared" si="11"/>
        <v>9.4247779607693793</v>
      </c>
      <c r="AL44">
        <f t="shared" si="20"/>
        <v>10.131636307827083</v>
      </c>
      <c r="AM44">
        <f t="shared" si="12"/>
        <v>108.42267041873893</v>
      </c>
      <c r="AN44">
        <f t="shared" si="13"/>
        <v>226.58811320342863</v>
      </c>
      <c r="AO44">
        <f t="shared" si="14"/>
        <v>-2290.5104971438477</v>
      </c>
      <c r="AQ44">
        <v>43</v>
      </c>
      <c r="AR44">
        <v>50</v>
      </c>
      <c r="AS44">
        <v>200</v>
      </c>
      <c r="AT44">
        <v>90</v>
      </c>
      <c r="AU44">
        <f t="shared" si="15"/>
        <v>1.075</v>
      </c>
      <c r="AV44">
        <f t="shared" si="16"/>
        <v>9.4247779607693793</v>
      </c>
      <c r="AW44">
        <f t="shared" si="21"/>
        <v>10.131636307827083</v>
      </c>
      <c r="AX44">
        <f t="shared" si="17"/>
        <v>159.32595347386453</v>
      </c>
      <c r="AY44">
        <f t="shared" si="18"/>
        <v>247.08318549247355</v>
      </c>
      <c r="AZ44">
        <f t="shared" si="19"/>
        <v>-2548.6774095161422</v>
      </c>
    </row>
    <row r="45" spans="10:52" x14ac:dyDescent="0.3">
      <c r="J45">
        <v>44</v>
      </c>
      <c r="K45">
        <v>50</v>
      </c>
      <c r="L45">
        <v>75</v>
      </c>
      <c r="M45">
        <v>90</v>
      </c>
      <c r="N45">
        <f t="shared" si="27"/>
        <v>1.1000000000000001</v>
      </c>
      <c r="O45">
        <f t="shared" si="22"/>
        <v>9.4247779607693793</v>
      </c>
      <c r="P45">
        <f t="shared" si="26"/>
        <v>10.367255756846317</v>
      </c>
      <c r="Q45">
        <f t="shared" si="23"/>
        <v>33.767120728877849</v>
      </c>
      <c r="R45">
        <f t="shared" si="24"/>
        <v>203.8334967278669</v>
      </c>
      <c r="S45">
        <f t="shared" si="25"/>
        <v>-1159.7922516361698</v>
      </c>
      <c r="U45">
        <v>44</v>
      </c>
      <c r="V45">
        <v>50</v>
      </c>
      <c r="W45">
        <v>100</v>
      </c>
      <c r="X45">
        <v>90</v>
      </c>
      <c r="Y45">
        <f t="shared" si="9"/>
        <v>1.1000000000000001</v>
      </c>
      <c r="Z45">
        <f t="shared" si="1"/>
        <v>9.4247779607693793</v>
      </c>
      <c r="AA45">
        <f t="shared" si="2"/>
        <v>10.367255756846317</v>
      </c>
      <c r="AB45">
        <f t="shared" si="3"/>
        <v>62.064161361908319</v>
      </c>
      <c r="AC45">
        <f t="shared" si="4"/>
        <v>258.72577576449686</v>
      </c>
      <c r="AD45">
        <f t="shared" si="5"/>
        <v>-1386.1603027349183</v>
      </c>
      <c r="AF45">
        <v>44</v>
      </c>
      <c r="AG45">
        <v>50</v>
      </c>
      <c r="AH45">
        <v>150</v>
      </c>
      <c r="AI45">
        <v>90</v>
      </c>
      <c r="AJ45">
        <f t="shared" si="10"/>
        <v>1.1000000000000001</v>
      </c>
      <c r="AK45">
        <f t="shared" si="11"/>
        <v>9.4247779607693793</v>
      </c>
      <c r="AL45">
        <f t="shared" si="20"/>
        <v>10.367255756846317</v>
      </c>
      <c r="AM45">
        <f t="shared" si="12"/>
        <v>115.05355914205387</v>
      </c>
      <c r="AN45">
        <f t="shared" si="13"/>
        <v>303.67068584590112</v>
      </c>
      <c r="AO45">
        <f t="shared" si="14"/>
        <v>-1758.3744860499744</v>
      </c>
      <c r="AQ45">
        <v>44</v>
      </c>
      <c r="AR45">
        <v>50</v>
      </c>
      <c r="AS45">
        <v>200</v>
      </c>
      <c r="AT45">
        <v>90</v>
      </c>
      <c r="AU45">
        <f t="shared" si="15"/>
        <v>1.1000000000000001</v>
      </c>
      <c r="AV45">
        <f t="shared" si="16"/>
        <v>9.4247779607693793</v>
      </c>
      <c r="AW45">
        <f t="shared" si="21"/>
        <v>10.367255756846317</v>
      </c>
      <c r="AX45">
        <f t="shared" si="17"/>
        <v>166.47734698750151</v>
      </c>
      <c r="AY45">
        <f t="shared" si="18"/>
        <v>324.03618971071461</v>
      </c>
      <c r="AZ45">
        <f t="shared" si="19"/>
        <v>-1964.7857990993016</v>
      </c>
    </row>
    <row r="46" spans="10:52" x14ac:dyDescent="0.3">
      <c r="J46">
        <v>45</v>
      </c>
      <c r="K46">
        <v>50</v>
      </c>
      <c r="L46">
        <v>75</v>
      </c>
      <c r="M46">
        <v>90</v>
      </c>
      <c r="N46">
        <f t="shared" si="27"/>
        <v>1.125</v>
      </c>
      <c r="O46">
        <f t="shared" si="22"/>
        <v>9.4247779607693793</v>
      </c>
      <c r="P46">
        <f t="shared" si="26"/>
        <v>10.602875205865551</v>
      </c>
      <c r="Q46">
        <f t="shared" si="23"/>
        <v>39.95149943249023</v>
      </c>
      <c r="R46">
        <f t="shared" si="24"/>
        <v>294.37938183254238</v>
      </c>
      <c r="S46">
        <f t="shared" si="25"/>
        <v>-625.49426469272453</v>
      </c>
      <c r="U46">
        <v>45</v>
      </c>
      <c r="V46">
        <v>50</v>
      </c>
      <c r="W46">
        <v>100</v>
      </c>
      <c r="X46">
        <v>90</v>
      </c>
      <c r="Y46">
        <f t="shared" si="9"/>
        <v>1.125</v>
      </c>
      <c r="Z46">
        <f t="shared" si="1"/>
        <v>9.4247779607693793</v>
      </c>
      <c r="AA46">
        <f t="shared" si="2"/>
        <v>10.602875205865551</v>
      </c>
      <c r="AB46">
        <f t="shared" si="3"/>
        <v>69.556958285004782</v>
      </c>
      <c r="AC46">
        <f t="shared" si="4"/>
        <v>341.44194528993796</v>
      </c>
      <c r="AD46">
        <f t="shared" si="5"/>
        <v>-849.11763103583348</v>
      </c>
      <c r="AF46">
        <v>45</v>
      </c>
      <c r="AG46">
        <v>50</v>
      </c>
      <c r="AH46">
        <v>150</v>
      </c>
      <c r="AI46">
        <v>90</v>
      </c>
      <c r="AJ46">
        <f t="shared" si="10"/>
        <v>1.125</v>
      </c>
      <c r="AK46">
        <f t="shared" si="11"/>
        <v>9.4247779607693793</v>
      </c>
      <c r="AL46">
        <f t="shared" si="20"/>
        <v>10.602875205865551</v>
      </c>
      <c r="AM46">
        <f t="shared" si="12"/>
        <v>123.57573176450589</v>
      </c>
      <c r="AN46">
        <f t="shared" si="13"/>
        <v>376.99497058641589</v>
      </c>
      <c r="AO46">
        <f t="shared" si="14"/>
        <v>-1129.9831675554831</v>
      </c>
      <c r="AQ46">
        <v>45</v>
      </c>
      <c r="AR46">
        <v>50</v>
      </c>
      <c r="AS46">
        <v>200</v>
      </c>
      <c r="AT46">
        <v>90</v>
      </c>
      <c r="AU46">
        <f t="shared" si="15"/>
        <v>1.125</v>
      </c>
      <c r="AV46">
        <f t="shared" si="16"/>
        <v>9.4247779607693793</v>
      </c>
      <c r="AW46">
        <f t="shared" si="21"/>
        <v>10.602875205865551</v>
      </c>
      <c r="AX46">
        <f t="shared" si="17"/>
        <v>175.45800839809868</v>
      </c>
      <c r="AY46">
        <f t="shared" si="18"/>
        <v>392.55841331884778</v>
      </c>
      <c r="AZ46">
        <f t="shared" si="19"/>
        <v>-1273.1008267788857</v>
      </c>
    </row>
    <row r="47" spans="10:52" x14ac:dyDescent="0.3">
      <c r="J47">
        <v>46</v>
      </c>
      <c r="K47">
        <v>50</v>
      </c>
      <c r="L47">
        <v>75</v>
      </c>
      <c r="M47">
        <v>90</v>
      </c>
      <c r="N47">
        <f t="shared" si="27"/>
        <v>1.1500000000000001</v>
      </c>
      <c r="O47">
        <f t="shared" si="22"/>
        <v>9.4247779607693793</v>
      </c>
      <c r="P47">
        <f t="shared" si="26"/>
        <v>10.838494654884787</v>
      </c>
      <c r="Q47">
        <f t="shared" si="23"/>
        <v>48.624528657491368</v>
      </c>
      <c r="R47">
        <f t="shared" si="24"/>
        <v>400.94181656472136</v>
      </c>
      <c r="S47">
        <f t="shared" si="25"/>
        <v>-153.95531632528025</v>
      </c>
      <c r="U47">
        <v>46</v>
      </c>
      <c r="V47">
        <v>50</v>
      </c>
      <c r="W47">
        <v>100</v>
      </c>
      <c r="X47">
        <v>90</v>
      </c>
      <c r="Y47">
        <f t="shared" si="9"/>
        <v>1.1500000000000001</v>
      </c>
      <c r="Z47">
        <f t="shared" si="1"/>
        <v>9.4247779607693793</v>
      </c>
      <c r="AA47">
        <f t="shared" si="2"/>
        <v>10.838494654884787</v>
      </c>
      <c r="AB47">
        <f t="shared" si="3"/>
        <v>79.133318894094401</v>
      </c>
      <c r="AC47">
        <f t="shared" si="4"/>
        <v>423.57046482968349</v>
      </c>
      <c r="AD47">
        <f t="shared" si="5"/>
        <v>-315.68197844705759</v>
      </c>
      <c r="AF47">
        <v>46</v>
      </c>
      <c r="AG47">
        <v>50</v>
      </c>
      <c r="AH47">
        <v>150</v>
      </c>
      <c r="AI47">
        <v>90</v>
      </c>
      <c r="AJ47">
        <f t="shared" si="10"/>
        <v>1.1500000000000001</v>
      </c>
      <c r="AK47">
        <f t="shared" si="11"/>
        <v>9.4247779607693793</v>
      </c>
      <c r="AL47">
        <f t="shared" si="20"/>
        <v>10.838494654884787</v>
      </c>
      <c r="AM47">
        <f t="shared" si="12"/>
        <v>133.81576950548919</v>
      </c>
      <c r="AN47">
        <f t="shared" si="13"/>
        <v>439.73407894198039</v>
      </c>
      <c r="AO47">
        <f t="shared" si="14"/>
        <v>-454.23282617574745</v>
      </c>
      <c r="AQ47">
        <v>46</v>
      </c>
      <c r="AR47">
        <v>50</v>
      </c>
      <c r="AS47">
        <v>200</v>
      </c>
      <c r="AT47">
        <v>90</v>
      </c>
      <c r="AU47">
        <f t="shared" si="15"/>
        <v>1.1500000000000001</v>
      </c>
      <c r="AV47">
        <f t="shared" si="16"/>
        <v>9.4247779607693793</v>
      </c>
      <c r="AW47">
        <f t="shared" si="21"/>
        <v>10.838494654884787</v>
      </c>
      <c r="AX47">
        <f t="shared" si="17"/>
        <v>185.98534409753347</v>
      </c>
      <c r="AY47">
        <f t="shared" si="18"/>
        <v>446.65291371697623</v>
      </c>
      <c r="AZ47">
        <f t="shared" si="19"/>
        <v>-517.37494444856236</v>
      </c>
    </row>
    <row r="48" spans="10:52" x14ac:dyDescent="0.3">
      <c r="J48">
        <v>47</v>
      </c>
      <c r="K48">
        <v>50</v>
      </c>
      <c r="L48">
        <v>75</v>
      </c>
      <c r="M48">
        <v>90</v>
      </c>
      <c r="N48">
        <f t="shared" si="27"/>
        <v>1.175</v>
      </c>
      <c r="O48">
        <f t="shared" si="22"/>
        <v>9.4247779607693793</v>
      </c>
      <c r="P48">
        <f t="shared" si="26"/>
        <v>11.074114103904021</v>
      </c>
      <c r="Q48">
        <f t="shared" si="23"/>
        <v>59.962133708429263</v>
      </c>
      <c r="R48">
        <f t="shared" si="24"/>
        <v>502.67304101688057</v>
      </c>
      <c r="S48">
        <f t="shared" si="25"/>
        <v>18.193308097236979</v>
      </c>
      <c r="U48">
        <v>47</v>
      </c>
      <c r="V48">
        <v>50</v>
      </c>
      <c r="W48">
        <v>100</v>
      </c>
      <c r="X48">
        <v>90</v>
      </c>
      <c r="Y48">
        <f t="shared" si="9"/>
        <v>1.175</v>
      </c>
      <c r="Z48">
        <f t="shared" si="1"/>
        <v>9.4247779607693793</v>
      </c>
      <c r="AA48">
        <f t="shared" si="2"/>
        <v>11.074114103904021</v>
      </c>
      <c r="AB48">
        <f t="shared" si="3"/>
        <v>90.614301380248307</v>
      </c>
      <c r="AC48">
        <f t="shared" si="4"/>
        <v>491.04498107408472</v>
      </c>
      <c r="AD48">
        <f t="shared" si="5"/>
        <v>142.25424172087654</v>
      </c>
      <c r="AF48">
        <v>47</v>
      </c>
      <c r="AG48">
        <v>50</v>
      </c>
      <c r="AH48">
        <v>150</v>
      </c>
      <c r="AI48">
        <v>90</v>
      </c>
      <c r="AJ48">
        <f t="shared" si="10"/>
        <v>1.175</v>
      </c>
      <c r="AK48">
        <f t="shared" si="11"/>
        <v>9.4247779607693793</v>
      </c>
      <c r="AL48">
        <f t="shared" si="20"/>
        <v>11.074114103904021</v>
      </c>
      <c r="AM48">
        <f t="shared" si="12"/>
        <v>145.39871092240332</v>
      </c>
      <c r="AN48">
        <f t="shared" si="13"/>
        <v>482.81284019012202</v>
      </c>
      <c r="AO48">
        <f t="shared" si="14"/>
        <v>224.10636373054024</v>
      </c>
      <c r="AQ48">
        <v>47</v>
      </c>
      <c r="AR48">
        <v>50</v>
      </c>
      <c r="AS48">
        <v>200</v>
      </c>
      <c r="AT48">
        <v>90</v>
      </c>
      <c r="AU48">
        <f t="shared" si="15"/>
        <v>1.175</v>
      </c>
      <c r="AV48">
        <f t="shared" si="16"/>
        <v>9.4247779607693793</v>
      </c>
      <c r="AW48">
        <f t="shared" si="21"/>
        <v>11.074114103904021</v>
      </c>
      <c r="AX48">
        <f t="shared" si="17"/>
        <v>197.61185373069435</v>
      </c>
      <c r="AY48">
        <f t="shared" si="18"/>
        <v>479.3012270723309</v>
      </c>
      <c r="AZ48">
        <f t="shared" si="19"/>
        <v>258.03916211005082</v>
      </c>
    </row>
    <row r="49" spans="10:52" x14ac:dyDescent="0.3">
      <c r="J49">
        <v>48</v>
      </c>
      <c r="K49">
        <v>50</v>
      </c>
      <c r="L49">
        <v>75</v>
      </c>
      <c r="M49">
        <v>90</v>
      </c>
      <c r="N49">
        <f t="shared" si="27"/>
        <v>1.2000000000000002</v>
      </c>
      <c r="O49">
        <f t="shared" si="22"/>
        <v>9.4247779607693793</v>
      </c>
      <c r="P49">
        <f t="shared" si="26"/>
        <v>11.309733552923257</v>
      </c>
      <c r="Q49">
        <f t="shared" si="23"/>
        <v>73.448511370156425</v>
      </c>
      <c r="R49">
        <f t="shared" si="24"/>
        <v>567.57070494446691</v>
      </c>
      <c r="S49">
        <f t="shared" si="25"/>
        <v>-69.186359701394395</v>
      </c>
      <c r="U49">
        <v>48</v>
      </c>
      <c r="V49">
        <v>50</v>
      </c>
      <c r="W49">
        <v>100</v>
      </c>
      <c r="X49">
        <v>90</v>
      </c>
      <c r="Y49">
        <f t="shared" si="9"/>
        <v>1.2000000000000002</v>
      </c>
      <c r="Z49">
        <f t="shared" si="1"/>
        <v>9.4247779607693793</v>
      </c>
      <c r="AA49">
        <f t="shared" si="2"/>
        <v>11.309733552923257</v>
      </c>
      <c r="AB49">
        <f t="shared" si="3"/>
        <v>103.42089437618363</v>
      </c>
      <c r="AC49">
        <f t="shared" si="4"/>
        <v>526.89118652853836</v>
      </c>
      <c r="AD49">
        <f t="shared" si="5"/>
        <v>518.31984125350152</v>
      </c>
      <c r="AF49">
        <v>48</v>
      </c>
      <c r="AG49">
        <v>50</v>
      </c>
      <c r="AH49">
        <v>150</v>
      </c>
      <c r="AI49">
        <v>90</v>
      </c>
      <c r="AJ49">
        <f t="shared" si="10"/>
        <v>1.2000000000000002</v>
      </c>
      <c r="AK49">
        <f t="shared" si="11"/>
        <v>9.4247779607693793</v>
      </c>
      <c r="AL49">
        <f t="shared" si="20"/>
        <v>11.309733552923257</v>
      </c>
      <c r="AM49">
        <f t="shared" si="12"/>
        <v>157.71373580303617</v>
      </c>
      <c r="AN49">
        <f t="shared" si="13"/>
        <v>496.85007694979993</v>
      </c>
      <c r="AO49">
        <f t="shared" si="14"/>
        <v>872.57074856205452</v>
      </c>
      <c r="AQ49">
        <v>48</v>
      </c>
      <c r="AR49">
        <v>50</v>
      </c>
      <c r="AS49">
        <v>200</v>
      </c>
      <c r="AT49">
        <v>90</v>
      </c>
      <c r="AU49">
        <f t="shared" si="15"/>
        <v>1.2000000000000002</v>
      </c>
      <c r="AV49">
        <f t="shared" si="16"/>
        <v>9.4247779607693793</v>
      </c>
      <c r="AW49">
        <f t="shared" si="21"/>
        <v>11.309733552923257</v>
      </c>
      <c r="AX49">
        <f t="shared" si="17"/>
        <v>209.71543413142754</v>
      </c>
      <c r="AY49">
        <f t="shared" si="18"/>
        <v>483.82044630136824</v>
      </c>
      <c r="AZ49">
        <f t="shared" si="19"/>
        <v>1012.3258477917827</v>
      </c>
    </row>
    <row r="50" spans="10:52" x14ac:dyDescent="0.3">
      <c r="J50">
        <v>49</v>
      </c>
      <c r="K50">
        <v>50</v>
      </c>
      <c r="L50">
        <v>75</v>
      </c>
      <c r="M50">
        <v>90</v>
      </c>
      <c r="N50">
        <f t="shared" si="27"/>
        <v>1.2250000000000001</v>
      </c>
      <c r="O50">
        <f t="shared" si="22"/>
        <v>9.4247779607693793</v>
      </c>
      <c r="P50">
        <f t="shared" si="26"/>
        <v>11.545353001942491</v>
      </c>
      <c r="Q50">
        <f t="shared" si="23"/>
        <v>87.829967538317732</v>
      </c>
      <c r="R50">
        <f t="shared" si="24"/>
        <v>571.91173427010699</v>
      </c>
      <c r="S50">
        <f t="shared" si="25"/>
        <v>-109.8430861084712</v>
      </c>
      <c r="U50">
        <v>49</v>
      </c>
      <c r="V50">
        <v>50</v>
      </c>
      <c r="W50">
        <v>100</v>
      </c>
      <c r="X50">
        <v>90</v>
      </c>
      <c r="Y50">
        <f t="shared" si="9"/>
        <v>1.2250000000000001</v>
      </c>
      <c r="Z50">
        <f t="shared" si="1"/>
        <v>9.4247779607693793</v>
      </c>
      <c r="AA50">
        <f t="shared" si="2"/>
        <v>11.545353001942491</v>
      </c>
      <c r="AB50">
        <f t="shared" si="3"/>
        <v>116.58216606299166</v>
      </c>
      <c r="AC50">
        <f t="shared" si="4"/>
        <v>517.84014587250044</v>
      </c>
      <c r="AD50">
        <f t="shared" si="5"/>
        <v>863.29387575249189</v>
      </c>
      <c r="AF50">
        <v>49</v>
      </c>
      <c r="AG50">
        <v>50</v>
      </c>
      <c r="AH50">
        <v>150</v>
      </c>
      <c r="AI50">
        <v>90</v>
      </c>
      <c r="AJ50">
        <f t="shared" si="10"/>
        <v>1.2250000000000001</v>
      </c>
      <c r="AK50">
        <f t="shared" si="11"/>
        <v>9.4247779607693793</v>
      </c>
      <c r="AL50">
        <f t="shared" si="20"/>
        <v>11.545353001942491</v>
      </c>
      <c r="AM50">
        <f t="shared" si="12"/>
        <v>169.93908565893011</v>
      </c>
      <c r="AN50">
        <f t="shared" si="13"/>
        <v>474.78671058251268</v>
      </c>
      <c r="AO50">
        <f t="shared" si="14"/>
        <v>1470.3383133318855</v>
      </c>
      <c r="AQ50">
        <v>49</v>
      </c>
      <c r="AR50">
        <v>50</v>
      </c>
      <c r="AS50">
        <v>200</v>
      </c>
      <c r="AT50">
        <v>90</v>
      </c>
      <c r="AU50">
        <f t="shared" si="15"/>
        <v>1.2250000000000001</v>
      </c>
      <c r="AV50">
        <f t="shared" si="16"/>
        <v>9.4247779607693793</v>
      </c>
      <c r="AW50">
        <f t="shared" si="21"/>
        <v>11.545353001942491</v>
      </c>
      <c r="AX50">
        <f t="shared" si="17"/>
        <v>221.52838745626667</v>
      </c>
      <c r="AY50">
        <f t="shared" si="18"/>
        <v>455.51644119941221</v>
      </c>
      <c r="AZ50">
        <f t="shared" si="19"/>
        <v>1709.4707564671626</v>
      </c>
    </row>
    <row r="51" spans="10:52" x14ac:dyDescent="0.3">
      <c r="J51">
        <v>50</v>
      </c>
      <c r="K51">
        <v>50</v>
      </c>
      <c r="L51">
        <v>75</v>
      </c>
      <c r="M51">
        <v>90</v>
      </c>
      <c r="N51">
        <f t="shared" si="27"/>
        <v>1.25</v>
      </c>
      <c r="O51">
        <f t="shared" si="22"/>
        <v>9.4247779607693793</v>
      </c>
      <c r="P51">
        <f t="shared" si="26"/>
        <v>11.780972450961723</v>
      </c>
      <c r="Q51">
        <f t="shared" si="23"/>
        <v>101.49912183594208</v>
      </c>
      <c r="R51">
        <f t="shared" si="24"/>
        <v>511.32778212043684</v>
      </c>
      <c r="S51">
        <f t="shared" si="25"/>
        <v>88.220588652105107</v>
      </c>
      <c r="U51">
        <v>50</v>
      </c>
      <c r="V51">
        <v>50</v>
      </c>
      <c r="W51">
        <v>100</v>
      </c>
      <c r="X51">
        <v>90</v>
      </c>
      <c r="Y51">
        <f t="shared" si="9"/>
        <v>1.25</v>
      </c>
      <c r="Z51">
        <f t="shared" si="1"/>
        <v>9.4247779607693793</v>
      </c>
      <c r="AA51">
        <f t="shared" si="2"/>
        <v>11.780972450961723</v>
      </c>
      <c r="AB51">
        <f t="shared" si="3"/>
        <v>128.89677372867584</v>
      </c>
      <c r="AC51">
        <f t="shared" si="4"/>
        <v>459.16011348908148</v>
      </c>
      <c r="AD51">
        <f t="shared" si="5"/>
        <v>1222.0181220428874</v>
      </c>
      <c r="AF51">
        <v>50</v>
      </c>
      <c r="AG51">
        <v>50</v>
      </c>
      <c r="AH51">
        <v>150</v>
      </c>
      <c r="AI51">
        <v>90</v>
      </c>
      <c r="AJ51">
        <f t="shared" si="10"/>
        <v>1.25</v>
      </c>
      <c r="AK51">
        <f t="shared" si="11"/>
        <v>9.4247779607693793</v>
      </c>
      <c r="AL51">
        <f t="shared" si="20"/>
        <v>11.780972450961723</v>
      </c>
      <c r="AM51">
        <f t="shared" si="12"/>
        <v>181.12913643045982</v>
      </c>
      <c r="AN51">
        <f t="shared" si="13"/>
        <v>414.03302463959034</v>
      </c>
      <c r="AO51">
        <f t="shared" si="14"/>
        <v>1999.9466283395893</v>
      </c>
      <c r="AQ51">
        <v>50</v>
      </c>
      <c r="AR51">
        <v>50</v>
      </c>
      <c r="AS51">
        <v>200</v>
      </c>
      <c r="AT51">
        <v>90</v>
      </c>
      <c r="AU51">
        <f t="shared" si="15"/>
        <v>1.25</v>
      </c>
      <c r="AV51">
        <f t="shared" si="16"/>
        <v>9.4247779607693793</v>
      </c>
      <c r="AW51">
        <f t="shared" si="21"/>
        <v>11.780972450961723</v>
      </c>
      <c r="AX51">
        <f t="shared" si="17"/>
        <v>232.2055359096226</v>
      </c>
      <c r="AY51">
        <f t="shared" si="18"/>
        <v>393.06362026019326</v>
      </c>
      <c r="AZ51">
        <f t="shared" si="19"/>
        <v>2317.0721407235842</v>
      </c>
    </row>
    <row r="52" spans="10:52" x14ac:dyDescent="0.3">
      <c r="J52">
        <v>51</v>
      </c>
      <c r="K52">
        <v>50</v>
      </c>
      <c r="L52">
        <v>75</v>
      </c>
      <c r="M52">
        <v>90</v>
      </c>
      <c r="N52">
        <f t="shared" si="27"/>
        <v>1.2750000000000001</v>
      </c>
      <c r="O52">
        <f t="shared" si="22"/>
        <v>9.4247779607693793</v>
      </c>
      <c r="P52">
        <f t="shared" si="26"/>
        <v>12.016591899980959</v>
      </c>
      <c r="Q52">
        <f t="shared" si="23"/>
        <v>112.93483977287337</v>
      </c>
      <c r="R52">
        <f t="shared" si="24"/>
        <v>395.53175505097261</v>
      </c>
      <c r="S52">
        <f t="shared" si="25"/>
        <v>486.70371400853082</v>
      </c>
      <c r="U52">
        <v>51</v>
      </c>
      <c r="V52">
        <v>50</v>
      </c>
      <c r="W52">
        <v>100</v>
      </c>
      <c r="X52">
        <v>90</v>
      </c>
      <c r="Y52">
        <f t="shared" si="9"/>
        <v>1.2750000000000001</v>
      </c>
      <c r="Z52">
        <f t="shared" si="1"/>
        <v>9.4247779607693793</v>
      </c>
      <c r="AA52">
        <f t="shared" si="2"/>
        <v>12.016591899980959</v>
      </c>
      <c r="AB52">
        <f t="shared" si="3"/>
        <v>139.1591449445051</v>
      </c>
      <c r="AC52">
        <f t="shared" si="4"/>
        <v>354.96747490271315</v>
      </c>
      <c r="AD52">
        <f t="shared" si="5"/>
        <v>1590.8310896010394</v>
      </c>
      <c r="AF52">
        <v>51</v>
      </c>
      <c r="AG52">
        <v>50</v>
      </c>
      <c r="AH52">
        <v>150</v>
      </c>
      <c r="AI52">
        <v>90</v>
      </c>
      <c r="AJ52">
        <f t="shared" si="10"/>
        <v>1.2750000000000001</v>
      </c>
      <c r="AK52">
        <f t="shared" si="11"/>
        <v>9.4247779607693793</v>
      </c>
      <c r="AL52">
        <f t="shared" si="20"/>
        <v>12.016591899980959</v>
      </c>
      <c r="AM52">
        <f t="shared" si="12"/>
        <v>190.33944921061612</v>
      </c>
      <c r="AN52">
        <f t="shared" si="13"/>
        <v>317.2872843982434</v>
      </c>
      <c r="AO52">
        <f t="shared" si="14"/>
        <v>2439.5362361580997</v>
      </c>
      <c r="AQ52">
        <v>51</v>
      </c>
      <c r="AR52">
        <v>50</v>
      </c>
      <c r="AS52">
        <v>200</v>
      </c>
      <c r="AT52">
        <v>90</v>
      </c>
      <c r="AU52">
        <f t="shared" si="15"/>
        <v>1.2750000000000001</v>
      </c>
      <c r="AV52">
        <f t="shared" si="16"/>
        <v>9.4247779607693793</v>
      </c>
      <c r="AW52">
        <f t="shared" si="21"/>
        <v>12.016591899980959</v>
      </c>
      <c r="AX52">
        <f t="shared" si="17"/>
        <v>240.91838728766101</v>
      </c>
      <c r="AY52">
        <f t="shared" si="18"/>
        <v>299.15984444720067</v>
      </c>
      <c r="AZ52">
        <f t="shared" si="19"/>
        <v>2804.9059297991766</v>
      </c>
    </row>
    <row r="53" spans="10:52" x14ac:dyDescent="0.3">
      <c r="J53">
        <v>52</v>
      </c>
      <c r="K53">
        <v>50</v>
      </c>
      <c r="L53">
        <v>75</v>
      </c>
      <c r="M53">
        <v>90</v>
      </c>
      <c r="N53">
        <f t="shared" si="27"/>
        <v>1.3</v>
      </c>
      <c r="O53">
        <f t="shared" si="22"/>
        <v>9.4247779607693793</v>
      </c>
      <c r="P53">
        <f t="shared" si="26"/>
        <v>12.252211349000193</v>
      </c>
      <c r="Q53">
        <f t="shared" si="23"/>
        <v>120.94404629083834</v>
      </c>
      <c r="R53">
        <f t="shared" si="24"/>
        <v>239.97382843253308</v>
      </c>
      <c r="S53">
        <f t="shared" si="25"/>
        <v>953.714147106366</v>
      </c>
      <c r="U53">
        <v>52</v>
      </c>
      <c r="V53">
        <v>50</v>
      </c>
      <c r="W53">
        <v>100</v>
      </c>
      <c r="X53">
        <v>90</v>
      </c>
      <c r="Y53">
        <f t="shared" si="9"/>
        <v>1.3</v>
      </c>
      <c r="Z53">
        <f t="shared" si="1"/>
        <v>9.4247779607693793</v>
      </c>
      <c r="AA53">
        <f t="shared" si="2"/>
        <v>12.252211349000193</v>
      </c>
      <c r="AB53">
        <f t="shared" si="3"/>
        <v>146.35197177750717</v>
      </c>
      <c r="AC53">
        <f t="shared" si="4"/>
        <v>215.70930687719456</v>
      </c>
      <c r="AD53">
        <f t="shared" si="5"/>
        <v>1925.4035005143533</v>
      </c>
      <c r="AF53">
        <v>52</v>
      </c>
      <c r="AG53">
        <v>50</v>
      </c>
      <c r="AH53">
        <v>150</v>
      </c>
      <c r="AI53">
        <v>90</v>
      </c>
      <c r="AJ53">
        <f t="shared" si="10"/>
        <v>1.3</v>
      </c>
      <c r="AK53">
        <f t="shared" si="11"/>
        <v>9.4247779607693793</v>
      </c>
      <c r="AL53">
        <f t="shared" si="20"/>
        <v>12.252211349000193</v>
      </c>
      <c r="AM53">
        <f t="shared" si="12"/>
        <v>196.75494122525942</v>
      </c>
      <c r="AN53">
        <f t="shared" si="13"/>
        <v>192.03224670559311</v>
      </c>
      <c r="AO53">
        <f t="shared" si="14"/>
        <v>2761.7171663509425</v>
      </c>
      <c r="AQ53">
        <v>52</v>
      </c>
      <c r="AR53">
        <v>50</v>
      </c>
      <c r="AS53">
        <v>200</v>
      </c>
      <c r="AT53">
        <v>90</v>
      </c>
      <c r="AU53">
        <f t="shared" si="15"/>
        <v>1.3</v>
      </c>
      <c r="AV53">
        <f t="shared" si="16"/>
        <v>9.4247779607693793</v>
      </c>
      <c r="AW53">
        <f t="shared" si="21"/>
        <v>12.252211349000193</v>
      </c>
      <c r="AX53">
        <f t="shared" si="17"/>
        <v>246.95511076397457</v>
      </c>
      <c r="AY53">
        <f t="shared" si="18"/>
        <v>180.34802205919524</v>
      </c>
      <c r="AZ53">
        <f t="shared" si="19"/>
        <v>3145.2241757653692</v>
      </c>
    </row>
    <row r="54" spans="10:52" x14ac:dyDescent="0.3">
      <c r="J54">
        <v>53</v>
      </c>
      <c r="K54">
        <v>50</v>
      </c>
      <c r="L54">
        <v>75</v>
      </c>
      <c r="M54">
        <v>90</v>
      </c>
      <c r="N54">
        <f t="shared" si="27"/>
        <v>1.3250000000000002</v>
      </c>
      <c r="O54">
        <f t="shared" si="22"/>
        <v>9.4247779607693793</v>
      </c>
      <c r="P54">
        <f t="shared" si="26"/>
        <v>12.487830798019429</v>
      </c>
      <c r="Q54">
        <f t="shared" si="23"/>
        <v>124.7431992542714</v>
      </c>
      <c r="R54">
        <f t="shared" si="24"/>
        <v>61.57932973177536</v>
      </c>
      <c r="S54">
        <f t="shared" si="25"/>
        <v>1368.7957547197634</v>
      </c>
      <c r="U54">
        <v>53</v>
      </c>
      <c r="V54">
        <v>50</v>
      </c>
      <c r="W54">
        <v>100</v>
      </c>
      <c r="X54">
        <v>90</v>
      </c>
      <c r="Y54">
        <f t="shared" si="9"/>
        <v>1.3250000000000002</v>
      </c>
      <c r="Z54">
        <f t="shared" si="1"/>
        <v>9.4247779607693793</v>
      </c>
      <c r="AA54">
        <f t="shared" si="2"/>
        <v>12.487830798019429</v>
      </c>
      <c r="AB54">
        <f t="shared" si="3"/>
        <v>149.7688891876993</v>
      </c>
      <c r="AC54">
        <f t="shared" si="4"/>
        <v>55.416676540078903</v>
      </c>
      <c r="AD54">
        <f t="shared" si="5"/>
        <v>2168.7202278956065</v>
      </c>
      <c r="AF54">
        <v>53</v>
      </c>
      <c r="AG54">
        <v>50</v>
      </c>
      <c r="AH54">
        <v>150</v>
      </c>
      <c r="AI54">
        <v>90</v>
      </c>
      <c r="AJ54">
        <f t="shared" si="10"/>
        <v>1.3250000000000002</v>
      </c>
      <c r="AK54">
        <f t="shared" si="11"/>
        <v>9.4247779607693793</v>
      </c>
      <c r="AL54">
        <f t="shared" si="20"/>
        <v>12.487830798019429</v>
      </c>
      <c r="AM54">
        <f t="shared" si="12"/>
        <v>199.794559330987</v>
      </c>
      <c r="AN54">
        <f t="shared" si="13"/>
        <v>49.263515932087849</v>
      </c>
      <c r="AO54">
        <f t="shared" si="14"/>
        <v>2938.4091886120827</v>
      </c>
      <c r="AQ54">
        <v>53</v>
      </c>
      <c r="AR54">
        <v>50</v>
      </c>
      <c r="AS54">
        <v>200</v>
      </c>
      <c r="AT54">
        <v>90</v>
      </c>
      <c r="AU54">
        <f t="shared" si="15"/>
        <v>1.3250000000000002</v>
      </c>
      <c r="AV54">
        <f t="shared" si="16"/>
        <v>9.4247779607693793</v>
      </c>
      <c r="AW54">
        <f t="shared" si="21"/>
        <v>12.487830798019429</v>
      </c>
      <c r="AX54">
        <f t="shared" si="17"/>
        <v>249.80738904969485</v>
      </c>
      <c r="AY54">
        <f t="shared" si="18"/>
        <v>46.189501577260835</v>
      </c>
      <c r="AZ54">
        <f t="shared" si="19"/>
        <v>3315.0958253377062</v>
      </c>
    </row>
    <row r="55" spans="10:52" x14ac:dyDescent="0.3">
      <c r="J55">
        <v>54</v>
      </c>
      <c r="K55">
        <v>50</v>
      </c>
      <c r="L55">
        <v>75</v>
      </c>
      <c r="M55">
        <v>90</v>
      </c>
      <c r="N55">
        <f t="shared" si="27"/>
        <v>1.35</v>
      </c>
      <c r="O55">
        <f t="shared" si="22"/>
        <v>9.4247779607693793</v>
      </c>
      <c r="P55">
        <f t="shared" si="26"/>
        <v>12.723450247038663</v>
      </c>
      <c r="Q55">
        <f t="shared" si="23"/>
        <v>123.97543958186392</v>
      </c>
      <c r="R55">
        <f t="shared" si="24"/>
        <v>-122.52442388451377</v>
      </c>
      <c r="S55">
        <f t="shared" si="25"/>
        <v>1650.3227260424255</v>
      </c>
      <c r="U55">
        <v>54</v>
      </c>
      <c r="V55">
        <v>50</v>
      </c>
      <c r="W55">
        <v>100</v>
      </c>
      <c r="X55">
        <v>90</v>
      </c>
      <c r="Y55">
        <f t="shared" si="9"/>
        <v>1.35</v>
      </c>
      <c r="Z55">
        <f t="shared" si="1"/>
        <v>9.4247779607693793</v>
      </c>
      <c r="AA55">
        <f t="shared" si="2"/>
        <v>12.723450247038663</v>
      </c>
      <c r="AB55">
        <f t="shared" si="3"/>
        <v>149.07805095574506</v>
      </c>
      <c r="AC55">
        <f t="shared" si="4"/>
        <v>-110.23508785021306</v>
      </c>
      <c r="AD55">
        <f t="shared" si="5"/>
        <v>2272.0858801376248</v>
      </c>
      <c r="AF55">
        <v>54</v>
      </c>
      <c r="AG55">
        <v>50</v>
      </c>
      <c r="AH55">
        <v>150</v>
      </c>
      <c r="AI55">
        <v>90</v>
      </c>
      <c r="AJ55">
        <f t="shared" si="10"/>
        <v>1.35</v>
      </c>
      <c r="AK55">
        <f t="shared" si="11"/>
        <v>9.4247779607693793</v>
      </c>
      <c r="AL55">
        <f t="shared" si="20"/>
        <v>12.723450247038663</v>
      </c>
      <c r="AM55">
        <f t="shared" si="12"/>
        <v>199.18034703244069</v>
      </c>
      <c r="AN55">
        <f t="shared" si="13"/>
        <v>-98.021206600207648</v>
      </c>
      <c r="AO55">
        <f t="shared" si="14"/>
        <v>2947.6414087088979</v>
      </c>
      <c r="AQ55">
        <v>54</v>
      </c>
      <c r="AR55">
        <v>50</v>
      </c>
      <c r="AS55">
        <v>200</v>
      </c>
      <c r="AT55">
        <v>90</v>
      </c>
      <c r="AU55">
        <f t="shared" si="15"/>
        <v>1.35</v>
      </c>
      <c r="AV55">
        <f t="shared" si="16"/>
        <v>9.4247779607693793</v>
      </c>
      <c r="AW55">
        <f t="shared" si="21"/>
        <v>12.723450247038663</v>
      </c>
      <c r="AX55">
        <f t="shared" si="17"/>
        <v>249.23141011538962</v>
      </c>
      <c r="AY55">
        <f t="shared" si="18"/>
        <v>-91.934544691551125</v>
      </c>
      <c r="AZ55">
        <f t="shared" si="19"/>
        <v>3299.7563802693653</v>
      </c>
    </row>
    <row r="56" spans="10:52" x14ac:dyDescent="0.3">
      <c r="J56">
        <v>55</v>
      </c>
      <c r="K56">
        <v>50</v>
      </c>
      <c r="L56">
        <v>75</v>
      </c>
      <c r="M56">
        <v>90</v>
      </c>
      <c r="N56">
        <f t="shared" si="27"/>
        <v>1.375</v>
      </c>
      <c r="O56">
        <f t="shared" si="22"/>
        <v>9.4247779607693793</v>
      </c>
      <c r="P56">
        <f t="shared" si="26"/>
        <v>12.959069696057897</v>
      </c>
      <c r="Q56">
        <f t="shared" si="23"/>
        <v>118.71213625805353</v>
      </c>
      <c r="R56">
        <f t="shared" si="24"/>
        <v>-295.20869070093727</v>
      </c>
      <c r="S56">
        <f t="shared" si="25"/>
        <v>1749.6319006645758</v>
      </c>
      <c r="U56">
        <v>55</v>
      </c>
      <c r="V56">
        <v>50</v>
      </c>
      <c r="W56">
        <v>100</v>
      </c>
      <c r="X56">
        <v>90</v>
      </c>
      <c r="Y56">
        <f t="shared" si="9"/>
        <v>1.375</v>
      </c>
      <c r="Z56">
        <f t="shared" si="1"/>
        <v>9.4247779607693793</v>
      </c>
      <c r="AA56">
        <f t="shared" si="2"/>
        <v>12.959069696057897</v>
      </c>
      <c r="AB56">
        <f t="shared" si="3"/>
        <v>144.34632492392745</v>
      </c>
      <c r="AC56">
        <f t="shared" si="4"/>
        <v>-265.20751666070896</v>
      </c>
      <c r="AD56">
        <f t="shared" si="5"/>
        <v>2204.7771744563797</v>
      </c>
      <c r="AF56">
        <v>55</v>
      </c>
      <c r="AG56">
        <v>50</v>
      </c>
      <c r="AH56">
        <v>150</v>
      </c>
      <c r="AI56">
        <v>90</v>
      </c>
      <c r="AJ56">
        <f t="shared" si="10"/>
        <v>1.375</v>
      </c>
      <c r="AK56">
        <f t="shared" si="11"/>
        <v>9.4247779607693793</v>
      </c>
      <c r="AL56">
        <f t="shared" si="20"/>
        <v>12.959069696057897</v>
      </c>
      <c r="AM56">
        <f t="shared" si="12"/>
        <v>194.9685829146861</v>
      </c>
      <c r="AN56">
        <f t="shared" si="13"/>
        <v>-236.32878261364991</v>
      </c>
      <c r="AO56">
        <f t="shared" si="14"/>
        <v>2779.3009534912217</v>
      </c>
      <c r="AQ56">
        <v>55</v>
      </c>
      <c r="AR56">
        <v>50</v>
      </c>
      <c r="AS56">
        <v>200</v>
      </c>
      <c r="AT56">
        <v>90</v>
      </c>
      <c r="AU56">
        <f t="shared" si="15"/>
        <v>1.375</v>
      </c>
      <c r="AV56">
        <f t="shared" si="16"/>
        <v>9.4247779607693793</v>
      </c>
      <c r="AW56">
        <f t="shared" si="21"/>
        <v>12.959069696057897</v>
      </c>
      <c r="AX56">
        <f t="shared" si="17"/>
        <v>245.27658128122778</v>
      </c>
      <c r="AY56">
        <f t="shared" si="18"/>
        <v>-222.17928380319285</v>
      </c>
      <c r="AZ56">
        <f t="shared" si="19"/>
        <v>3095.6900566707295</v>
      </c>
    </row>
    <row r="57" spans="10:52" x14ac:dyDescent="0.3">
      <c r="J57">
        <v>56</v>
      </c>
      <c r="K57">
        <v>50</v>
      </c>
      <c r="L57">
        <v>75</v>
      </c>
      <c r="M57">
        <v>90</v>
      </c>
      <c r="N57">
        <f t="shared" si="27"/>
        <v>1.4000000000000001</v>
      </c>
      <c r="O57">
        <f t="shared" si="22"/>
        <v>9.4247779607693793</v>
      </c>
      <c r="P57">
        <f t="shared" si="26"/>
        <v>13.194689145077133</v>
      </c>
      <c r="Q57">
        <f t="shared" si="23"/>
        <v>109.45281521951175</v>
      </c>
      <c r="R57">
        <f t="shared" si="24"/>
        <v>-439.36483203106951</v>
      </c>
      <c r="S57">
        <f t="shared" si="25"/>
        <v>1639.5674483359644</v>
      </c>
      <c r="U57">
        <v>56</v>
      </c>
      <c r="V57">
        <v>50</v>
      </c>
      <c r="W57">
        <v>100</v>
      </c>
      <c r="X57">
        <v>90</v>
      </c>
      <c r="Y57">
        <f t="shared" si="9"/>
        <v>1.4000000000000001</v>
      </c>
      <c r="Z57">
        <f t="shared" si="1"/>
        <v>9.4247779607693793</v>
      </c>
      <c r="AA57">
        <f t="shared" si="2"/>
        <v>13.194689145077133</v>
      </c>
      <c r="AB57">
        <f t="shared" si="3"/>
        <v>136.03469376662335</v>
      </c>
      <c r="AC57">
        <f t="shared" si="4"/>
        <v>-394.20761373641744</v>
      </c>
      <c r="AD57">
        <f t="shared" si="5"/>
        <v>1958.118094673697</v>
      </c>
      <c r="AF57">
        <v>56</v>
      </c>
      <c r="AG57">
        <v>50</v>
      </c>
      <c r="AH57">
        <v>150</v>
      </c>
      <c r="AI57">
        <v>90</v>
      </c>
      <c r="AJ57">
        <f t="shared" si="10"/>
        <v>1.4000000000000001</v>
      </c>
      <c r="AK57">
        <f t="shared" si="11"/>
        <v>9.4247779607693793</v>
      </c>
      <c r="AL57">
        <f t="shared" si="20"/>
        <v>13.194689145077133</v>
      </c>
      <c r="AM57">
        <f t="shared" si="12"/>
        <v>187.54357980072211</v>
      </c>
      <c r="AN57">
        <f t="shared" si="13"/>
        <v>-353.15943217467304</v>
      </c>
      <c r="AO57">
        <f t="shared" si="14"/>
        <v>2438.8401653542633</v>
      </c>
      <c r="AQ57">
        <v>56</v>
      </c>
      <c r="AR57">
        <v>50</v>
      </c>
      <c r="AS57">
        <v>200</v>
      </c>
      <c r="AT57">
        <v>90</v>
      </c>
      <c r="AU57">
        <f t="shared" si="15"/>
        <v>1.4000000000000001</v>
      </c>
      <c r="AV57">
        <f t="shared" si="16"/>
        <v>9.4247779607693793</v>
      </c>
      <c r="AW57">
        <f t="shared" si="21"/>
        <v>13.194689145077133</v>
      </c>
      <c r="AX57">
        <f t="shared" si="17"/>
        <v>238.27974357141153</v>
      </c>
      <c r="AY57">
        <f t="shared" si="18"/>
        <v>-333.62394882058493</v>
      </c>
      <c r="AZ57">
        <f t="shared" si="19"/>
        <v>2712.5563325496769</v>
      </c>
    </row>
    <row r="58" spans="10:52" x14ac:dyDescent="0.3">
      <c r="J58">
        <v>57</v>
      </c>
      <c r="K58">
        <v>50</v>
      </c>
      <c r="L58">
        <v>75</v>
      </c>
      <c r="M58">
        <v>90</v>
      </c>
      <c r="N58">
        <f t="shared" si="27"/>
        <v>1.425</v>
      </c>
      <c r="O58">
        <f t="shared" si="22"/>
        <v>9.4247779607693793</v>
      </c>
      <c r="P58">
        <f t="shared" si="26"/>
        <v>13.430308594096365</v>
      </c>
      <c r="Q58">
        <f t="shared" si="23"/>
        <v>97.121121805989105</v>
      </c>
      <c r="R58">
        <f t="shared" si="24"/>
        <v>-538.31987043484901</v>
      </c>
      <c r="S58">
        <f t="shared" si="25"/>
        <v>1312.5634594534492</v>
      </c>
      <c r="U58">
        <v>57</v>
      </c>
      <c r="V58">
        <v>50</v>
      </c>
      <c r="W58">
        <v>100</v>
      </c>
      <c r="X58">
        <v>90</v>
      </c>
      <c r="Y58">
        <f t="shared" si="9"/>
        <v>1.425</v>
      </c>
      <c r="Z58">
        <f t="shared" si="1"/>
        <v>9.4247779607693793</v>
      </c>
      <c r="AA58">
        <f t="shared" si="2"/>
        <v>13.430308594096365</v>
      </c>
      <c r="AB58">
        <f t="shared" si="3"/>
        <v>124.96270957731238</v>
      </c>
      <c r="AC58">
        <f t="shared" si="4"/>
        <v>-484.1398807271184</v>
      </c>
      <c r="AD58">
        <f t="shared" si="5"/>
        <v>1550.1493629763602</v>
      </c>
      <c r="AF58">
        <v>57</v>
      </c>
      <c r="AG58">
        <v>50</v>
      </c>
      <c r="AH58">
        <v>150</v>
      </c>
      <c r="AI58">
        <v>90</v>
      </c>
      <c r="AJ58">
        <f t="shared" si="10"/>
        <v>1.425</v>
      </c>
      <c r="AK58">
        <f t="shared" si="11"/>
        <v>9.4247779607693793</v>
      </c>
      <c r="AL58">
        <f t="shared" si="20"/>
        <v>13.430308594096365</v>
      </c>
      <c r="AM58">
        <f t="shared" si="12"/>
        <v>177.57394244520677</v>
      </c>
      <c r="AN58">
        <f t="shared" si="13"/>
        <v>-438.52450012014481</v>
      </c>
      <c r="AO58">
        <f t="shared" si="14"/>
        <v>1948.7633243100108</v>
      </c>
      <c r="AQ58">
        <v>57</v>
      </c>
      <c r="AR58">
        <v>50</v>
      </c>
      <c r="AS58">
        <v>200</v>
      </c>
      <c r="AT58">
        <v>90</v>
      </c>
      <c r="AU58">
        <f t="shared" si="15"/>
        <v>1.425</v>
      </c>
      <c r="AV58">
        <f t="shared" si="16"/>
        <v>9.4247779607693793</v>
      </c>
      <c r="AW58">
        <f t="shared" si="21"/>
        <v>13.430308594096365</v>
      </c>
      <c r="AX58">
        <f t="shared" si="17"/>
        <v>228.82529116200161</v>
      </c>
      <c r="AY58">
        <f t="shared" si="18"/>
        <v>-417.59315929781519</v>
      </c>
      <c r="AZ58">
        <f t="shared" si="19"/>
        <v>2173.4323792886826</v>
      </c>
    </row>
    <row r="59" spans="10:52" x14ac:dyDescent="0.3">
      <c r="J59">
        <v>58</v>
      </c>
      <c r="K59">
        <v>50</v>
      </c>
      <c r="L59">
        <v>75</v>
      </c>
      <c r="M59">
        <v>90</v>
      </c>
      <c r="N59">
        <f t="shared" si="27"/>
        <v>1.4500000000000002</v>
      </c>
      <c r="O59">
        <f t="shared" si="22"/>
        <v>9.4247779607693793</v>
      </c>
      <c r="P59">
        <f t="shared" si="26"/>
        <v>13.665928043115601</v>
      </c>
      <c r="Q59">
        <f t="shared" si="23"/>
        <v>83.034162092328415</v>
      </c>
      <c r="R59">
        <f t="shared" si="24"/>
        <v>-577.84600941182998</v>
      </c>
      <c r="S59">
        <f t="shared" si="25"/>
        <v>809.56318317146906</v>
      </c>
      <c r="U59">
        <v>58</v>
      </c>
      <c r="V59">
        <v>50</v>
      </c>
      <c r="W59">
        <v>100</v>
      </c>
      <c r="X59">
        <v>90</v>
      </c>
      <c r="Y59">
        <f t="shared" si="9"/>
        <v>1.4500000000000002</v>
      </c>
      <c r="Z59">
        <f t="shared" si="1"/>
        <v>9.4247779607693793</v>
      </c>
      <c r="AA59">
        <f t="shared" si="2"/>
        <v>13.665928043115601</v>
      </c>
      <c r="AB59">
        <f t="shared" si="3"/>
        <v>112.22755654488888</v>
      </c>
      <c r="AC59">
        <f t="shared" si="4"/>
        <v>-526.33528712384987</v>
      </c>
      <c r="AD59">
        <f t="shared" si="5"/>
        <v>1032.3116736209774</v>
      </c>
      <c r="AF59">
        <v>58</v>
      </c>
      <c r="AG59">
        <v>50</v>
      </c>
      <c r="AH59">
        <v>150</v>
      </c>
      <c r="AI59">
        <v>90</v>
      </c>
      <c r="AJ59">
        <f t="shared" si="10"/>
        <v>1.4500000000000002</v>
      </c>
      <c r="AK59">
        <f t="shared" si="11"/>
        <v>9.4247779607693793</v>
      </c>
      <c r="AL59">
        <f t="shared" si="20"/>
        <v>13.665928043115601</v>
      </c>
      <c r="AM59">
        <f t="shared" si="12"/>
        <v>165.93104538187646</v>
      </c>
      <c r="AN59">
        <f t="shared" si="13"/>
        <v>-486.41959651455568</v>
      </c>
      <c r="AO59">
        <f t="shared" si="14"/>
        <v>1347.1473912456013</v>
      </c>
      <c r="AQ59">
        <v>58</v>
      </c>
      <c r="AR59">
        <v>50</v>
      </c>
      <c r="AS59">
        <v>200</v>
      </c>
      <c r="AT59">
        <v>90</v>
      </c>
      <c r="AU59">
        <f t="shared" si="15"/>
        <v>1.4500000000000002</v>
      </c>
      <c r="AV59">
        <f t="shared" si="16"/>
        <v>9.4247779607693793</v>
      </c>
      <c r="AW59">
        <f t="shared" si="21"/>
        <v>13.665928043115601</v>
      </c>
      <c r="AX59">
        <f t="shared" si="17"/>
        <v>217.67457065855655</v>
      </c>
      <c r="AY59">
        <f t="shared" si="18"/>
        <v>-468.76014681321686</v>
      </c>
      <c r="AZ59">
        <f t="shared" si="19"/>
        <v>1513.0021720539701</v>
      </c>
    </row>
    <row r="60" spans="10:52" x14ac:dyDescent="0.3">
      <c r="J60">
        <v>59</v>
      </c>
      <c r="K60">
        <v>50</v>
      </c>
      <c r="L60">
        <v>75</v>
      </c>
      <c r="M60">
        <v>90</v>
      </c>
      <c r="N60">
        <f t="shared" si="27"/>
        <v>1.4750000000000001</v>
      </c>
      <c r="O60">
        <f t="shared" si="22"/>
        <v>9.4247779607693793</v>
      </c>
      <c r="P60">
        <f t="shared" si="26"/>
        <v>13.901547492134835</v>
      </c>
      <c r="Q60">
        <f t="shared" si="23"/>
        <v>68.77955183301529</v>
      </c>
      <c r="R60">
        <f t="shared" si="24"/>
        <v>-551.87470162281329</v>
      </c>
      <c r="S60">
        <f t="shared" si="25"/>
        <v>286.9966008971461</v>
      </c>
      <c r="U60">
        <v>59</v>
      </c>
      <c r="V60">
        <v>50</v>
      </c>
      <c r="W60">
        <v>100</v>
      </c>
      <c r="X60">
        <v>90</v>
      </c>
      <c r="Y60">
        <f t="shared" si="9"/>
        <v>1.4750000000000001</v>
      </c>
      <c r="Z60">
        <f t="shared" si="1"/>
        <v>9.4247779607693793</v>
      </c>
      <c r="AA60">
        <f t="shared" si="2"/>
        <v>13.901547492134835</v>
      </c>
      <c r="AB60">
        <f t="shared" si="3"/>
        <v>99.057861082953892</v>
      </c>
      <c r="AC60">
        <f t="shared" si="4"/>
        <v>-519.42369407549836</v>
      </c>
      <c r="AD60">
        <f t="shared" si="5"/>
        <v>487.65619225429612</v>
      </c>
      <c r="AF60">
        <v>59</v>
      </c>
      <c r="AG60">
        <v>50</v>
      </c>
      <c r="AH60">
        <v>150</v>
      </c>
      <c r="AI60">
        <v>90</v>
      </c>
      <c r="AJ60">
        <f t="shared" si="10"/>
        <v>1.4750000000000001</v>
      </c>
      <c r="AK60">
        <f t="shared" si="11"/>
        <v>9.4247779607693793</v>
      </c>
      <c r="AL60">
        <f t="shared" si="20"/>
        <v>13.901547492134835</v>
      </c>
      <c r="AM60">
        <f t="shared" si="12"/>
        <v>153.57449454870746</v>
      </c>
      <c r="AN60">
        <f t="shared" si="13"/>
        <v>-495.90961967282107</v>
      </c>
      <c r="AO60">
        <f t="shared" si="14"/>
        <v>681.77765740238851</v>
      </c>
      <c r="AQ60">
        <v>59</v>
      </c>
      <c r="AR60">
        <v>50</v>
      </c>
      <c r="AS60">
        <v>200</v>
      </c>
      <c r="AT60">
        <v>90</v>
      </c>
      <c r="AU60">
        <f t="shared" si="15"/>
        <v>1.4750000000000001</v>
      </c>
      <c r="AV60">
        <f t="shared" si="16"/>
        <v>9.4247779607693793</v>
      </c>
      <c r="AW60">
        <f t="shared" si="21"/>
        <v>13.901547492134835</v>
      </c>
      <c r="AX60">
        <f t="shared" si="17"/>
        <v>205.67289150304276</v>
      </c>
      <c r="AY60">
        <f t="shared" si="18"/>
        <v>-485.78776887828838</v>
      </c>
      <c r="AZ60">
        <f t="shared" si="19"/>
        <v>773.6180001775972</v>
      </c>
    </row>
    <row r="61" spans="10:52" x14ac:dyDescent="0.3">
      <c r="J61">
        <v>60</v>
      </c>
      <c r="K61">
        <v>50</v>
      </c>
      <c r="L61">
        <v>75</v>
      </c>
      <c r="M61">
        <v>90</v>
      </c>
      <c r="N61">
        <f t="shared" si="27"/>
        <v>1.5</v>
      </c>
      <c r="O61">
        <f t="shared" si="22"/>
        <v>9.4247779607693793</v>
      </c>
      <c r="P61">
        <f t="shared" si="26"/>
        <v>14.137166941154069</v>
      </c>
      <c r="Q61">
        <f t="shared" si="23"/>
        <v>55.90169943749477</v>
      </c>
      <c r="R61">
        <f t="shared" si="24"/>
        <v>-471.23889803846919</v>
      </c>
      <c r="S61">
        <f t="shared" si="25"/>
        <v>2.5850298756267091E-13</v>
      </c>
      <c r="U61">
        <v>60</v>
      </c>
      <c r="V61">
        <v>50</v>
      </c>
      <c r="W61">
        <v>100</v>
      </c>
      <c r="X61">
        <v>90</v>
      </c>
      <c r="Y61">
        <f t="shared" si="9"/>
        <v>1.5</v>
      </c>
      <c r="Z61">
        <f t="shared" si="1"/>
        <v>9.4247779607693793</v>
      </c>
      <c r="AA61">
        <f t="shared" si="2"/>
        <v>14.137166941154069</v>
      </c>
      <c r="AB61">
        <f t="shared" si="3"/>
        <v>86.602540378443891</v>
      </c>
      <c r="AC61">
        <f t="shared" si="4"/>
        <v>-471.23889803846913</v>
      </c>
      <c r="AD61">
        <f t="shared" si="5"/>
        <v>1.034889751838969E-12</v>
      </c>
      <c r="AF61">
        <v>60</v>
      </c>
      <c r="AG61">
        <v>50</v>
      </c>
      <c r="AH61">
        <v>150</v>
      </c>
      <c r="AI61">
        <v>90</v>
      </c>
      <c r="AJ61">
        <f t="shared" si="10"/>
        <v>1.5</v>
      </c>
      <c r="AK61">
        <f t="shared" si="11"/>
        <v>9.4247779607693793</v>
      </c>
      <c r="AL61">
        <f t="shared" si="20"/>
        <v>14.137166941154069</v>
      </c>
      <c r="AM61">
        <f t="shared" si="12"/>
        <v>141.42135623730954</v>
      </c>
      <c r="AN61">
        <f t="shared" si="13"/>
        <v>-471.23889803846907</v>
      </c>
      <c r="AO61">
        <f t="shared" si="14"/>
        <v>1.5828732929827019E-12</v>
      </c>
      <c r="AQ61">
        <v>60</v>
      </c>
      <c r="AR61">
        <v>50</v>
      </c>
      <c r="AS61">
        <v>200</v>
      </c>
      <c r="AT61">
        <v>90</v>
      </c>
      <c r="AU61">
        <f t="shared" si="15"/>
        <v>1.5</v>
      </c>
      <c r="AV61">
        <f t="shared" si="16"/>
        <v>9.4247779607693793</v>
      </c>
      <c r="AW61">
        <f t="shared" si="21"/>
        <v>14.137166941154069</v>
      </c>
      <c r="AX61">
        <f t="shared" si="17"/>
        <v>193.64916731037087</v>
      </c>
      <c r="AY61">
        <f t="shared" si="18"/>
        <v>-471.23889803846902</v>
      </c>
      <c r="AZ61">
        <f t="shared" si="19"/>
        <v>1.816355982130886E-12</v>
      </c>
    </row>
    <row r="62" spans="10:52" x14ac:dyDescent="0.3">
      <c r="J62">
        <v>61</v>
      </c>
      <c r="K62">
        <v>50</v>
      </c>
      <c r="L62">
        <v>75</v>
      </c>
      <c r="M62">
        <v>90</v>
      </c>
      <c r="N62">
        <f t="shared" si="27"/>
        <v>1.5250000000000001</v>
      </c>
      <c r="O62">
        <f t="shared" si="22"/>
        <v>9.4247779607693793</v>
      </c>
      <c r="P62">
        <f t="shared" si="26"/>
        <v>14.372786390173305</v>
      </c>
      <c r="Q62">
        <f t="shared" si="23"/>
        <v>45.435015447424711</v>
      </c>
      <c r="R62">
        <f t="shared" si="24"/>
        <v>-364.56235792509614</v>
      </c>
      <c r="S62">
        <f t="shared" si="25"/>
        <v>28.925334498804204</v>
      </c>
      <c r="U62">
        <v>61</v>
      </c>
      <c r="V62">
        <v>50</v>
      </c>
      <c r="W62">
        <v>100</v>
      </c>
      <c r="X62">
        <v>90</v>
      </c>
      <c r="Y62">
        <f t="shared" si="9"/>
        <v>1.5250000000000001</v>
      </c>
      <c r="Z62">
        <f t="shared" si="1"/>
        <v>9.4247779607693793</v>
      </c>
      <c r="AA62">
        <f t="shared" si="2"/>
        <v>14.372786390173305</v>
      </c>
      <c r="AB62">
        <f t="shared" si="3"/>
        <v>75.713324697363305</v>
      </c>
      <c r="AC62">
        <f t="shared" si="4"/>
        <v>-397.01336547241118</v>
      </c>
      <c r="AD62">
        <f t="shared" si="5"/>
        <v>-399.48336250000978</v>
      </c>
      <c r="AF62">
        <v>61</v>
      </c>
      <c r="AG62">
        <v>50</v>
      </c>
      <c r="AH62">
        <v>150</v>
      </c>
      <c r="AI62">
        <v>90</v>
      </c>
      <c r="AJ62">
        <f t="shared" si="10"/>
        <v>1.5250000000000001</v>
      </c>
      <c r="AK62">
        <f t="shared" si="11"/>
        <v>9.4247779607693793</v>
      </c>
      <c r="AL62">
        <f t="shared" si="20"/>
        <v>14.372786390173305</v>
      </c>
      <c r="AM62">
        <f t="shared" si="12"/>
        <v>130.22995816311686</v>
      </c>
      <c r="AN62">
        <f t="shared" si="13"/>
        <v>-420.52743987508853</v>
      </c>
      <c r="AO62">
        <f t="shared" si="14"/>
        <v>-661.1862200697758</v>
      </c>
      <c r="AQ62">
        <v>61</v>
      </c>
      <c r="AR62">
        <v>50</v>
      </c>
      <c r="AS62">
        <v>200</v>
      </c>
      <c r="AT62">
        <v>90</v>
      </c>
      <c r="AU62">
        <f t="shared" si="15"/>
        <v>1.5250000000000001</v>
      </c>
      <c r="AV62">
        <f t="shared" si="16"/>
        <v>9.4247779607693793</v>
      </c>
      <c r="AW62">
        <f t="shared" si="21"/>
        <v>14.372786390173305</v>
      </c>
      <c r="AX62">
        <f t="shared" si="17"/>
        <v>182.32835511745216</v>
      </c>
      <c r="AY62">
        <f t="shared" si="18"/>
        <v>-430.64929066962128</v>
      </c>
      <c r="AZ62">
        <f t="shared" si="19"/>
        <v>-765.55967266062146</v>
      </c>
    </row>
    <row r="63" spans="10:52" x14ac:dyDescent="0.3">
      <c r="J63">
        <v>62</v>
      </c>
      <c r="K63">
        <v>50</v>
      </c>
      <c r="L63">
        <v>75</v>
      </c>
      <c r="M63">
        <v>90</v>
      </c>
      <c r="N63">
        <f t="shared" si="27"/>
        <v>1.55</v>
      </c>
      <c r="O63">
        <f t="shared" si="22"/>
        <v>9.4247779607693793</v>
      </c>
      <c r="P63">
        <f t="shared" si="26"/>
        <v>14.608405839192539</v>
      </c>
      <c r="Q63">
        <f t="shared" si="23"/>
        <v>37.63511211837374</v>
      </c>
      <c r="R63">
        <f t="shared" si="24"/>
        <v>-261.90785579539568</v>
      </c>
      <c r="S63">
        <f t="shared" si="25"/>
        <v>118.81850753862886</v>
      </c>
      <c r="U63">
        <v>62</v>
      </c>
      <c r="V63">
        <v>50</v>
      </c>
      <c r="W63">
        <v>100</v>
      </c>
      <c r="X63">
        <v>90</v>
      </c>
      <c r="Y63">
        <f t="shared" si="9"/>
        <v>1.55</v>
      </c>
      <c r="Z63">
        <f t="shared" si="1"/>
        <v>9.4247779607693793</v>
      </c>
      <c r="AA63">
        <f t="shared" si="2"/>
        <v>14.608405839192539</v>
      </c>
      <c r="AB63">
        <f t="shared" si="3"/>
        <v>66.828506570934209</v>
      </c>
      <c r="AC63">
        <f t="shared" si="4"/>
        <v>-313.41857808337579</v>
      </c>
      <c r="AD63">
        <f t="shared" si="5"/>
        <v>-748.16042147222311</v>
      </c>
      <c r="AF63">
        <v>62</v>
      </c>
      <c r="AG63">
        <v>50</v>
      </c>
      <c r="AH63">
        <v>150</v>
      </c>
      <c r="AI63">
        <v>90</v>
      </c>
      <c r="AJ63">
        <f t="shared" si="10"/>
        <v>1.55</v>
      </c>
      <c r="AK63">
        <f t="shared" si="11"/>
        <v>9.4247779607693793</v>
      </c>
      <c r="AL63">
        <f t="shared" si="20"/>
        <v>14.608405839192539</v>
      </c>
      <c r="AM63">
        <f t="shared" si="12"/>
        <v>120.5319954079218</v>
      </c>
      <c r="AN63">
        <f t="shared" si="13"/>
        <v>-353.33426869267009</v>
      </c>
      <c r="AO63">
        <f t="shared" si="14"/>
        <v>-1277.7551562195372</v>
      </c>
      <c r="AQ63">
        <v>62</v>
      </c>
      <c r="AR63">
        <v>50</v>
      </c>
      <c r="AS63">
        <v>200</v>
      </c>
      <c r="AT63">
        <v>90</v>
      </c>
      <c r="AU63">
        <f t="shared" si="15"/>
        <v>1.55</v>
      </c>
      <c r="AV63">
        <f t="shared" si="16"/>
        <v>9.4247779607693793</v>
      </c>
      <c r="AW63">
        <f t="shared" si="21"/>
        <v>14.608405839192539</v>
      </c>
      <c r="AX63">
        <f t="shared" si="17"/>
        <v>172.27552068460187</v>
      </c>
      <c r="AY63">
        <f t="shared" si="18"/>
        <v>-370.99371839400891</v>
      </c>
      <c r="AZ63">
        <f t="shared" si="19"/>
        <v>-1485.4922354620321</v>
      </c>
    </row>
    <row r="64" spans="10:52" x14ac:dyDescent="0.3">
      <c r="J64">
        <v>63</v>
      </c>
      <c r="K64">
        <v>50</v>
      </c>
      <c r="L64">
        <v>75</v>
      </c>
      <c r="M64">
        <v>90</v>
      </c>
      <c r="N64">
        <f t="shared" si="27"/>
        <v>1.5750000000000002</v>
      </c>
      <c r="O64">
        <f t="shared" si="22"/>
        <v>9.4247779607693793</v>
      </c>
      <c r="P64">
        <f t="shared" si="26"/>
        <v>14.844025288211775</v>
      </c>
      <c r="Q64">
        <f t="shared" si="23"/>
        <v>32.17631697297066</v>
      </c>
      <c r="R64">
        <f t="shared" si="24"/>
        <v>-178.34586814762315</v>
      </c>
      <c r="S64">
        <f t="shared" si="25"/>
        <v>5.4105191577118603</v>
      </c>
      <c r="U64">
        <v>63</v>
      </c>
      <c r="V64">
        <v>50</v>
      </c>
      <c r="W64">
        <v>100</v>
      </c>
      <c r="X64">
        <v>90</v>
      </c>
      <c r="Y64">
        <f t="shared" si="9"/>
        <v>1.5750000000000002</v>
      </c>
      <c r="Z64">
        <f t="shared" si="1"/>
        <v>9.4247779607693793</v>
      </c>
      <c r="AA64">
        <f t="shared" si="2"/>
        <v>14.844025288211775</v>
      </c>
      <c r="AB64">
        <f t="shared" si="3"/>
        <v>60.017904744293908</v>
      </c>
      <c r="AC64">
        <f t="shared" si="4"/>
        <v>-232.52585785535371</v>
      </c>
      <c r="AD64">
        <f t="shared" si="5"/>
        <v>-1100.0608283476315</v>
      </c>
      <c r="AF64">
        <v>63</v>
      </c>
      <c r="AG64">
        <v>50</v>
      </c>
      <c r="AH64">
        <v>150</v>
      </c>
      <c r="AI64">
        <v>90</v>
      </c>
      <c r="AJ64">
        <f t="shared" si="10"/>
        <v>1.5750000000000002</v>
      </c>
      <c r="AK64">
        <f t="shared" si="11"/>
        <v>9.4247779607693793</v>
      </c>
      <c r="AL64">
        <f t="shared" si="20"/>
        <v>14.844025288211775</v>
      </c>
      <c r="AM64">
        <f t="shared" si="12"/>
        <v>112.62913761218829</v>
      </c>
      <c r="AN64">
        <f t="shared" si="13"/>
        <v>-278.14123846232735</v>
      </c>
      <c r="AO64">
        <f t="shared" si="14"/>
        <v>-1832.197685039112</v>
      </c>
      <c r="AQ64">
        <v>63</v>
      </c>
      <c r="AR64">
        <v>50</v>
      </c>
      <c r="AS64">
        <v>200</v>
      </c>
      <c r="AT64">
        <v>90</v>
      </c>
      <c r="AU64">
        <f t="shared" si="15"/>
        <v>1.5750000000000002</v>
      </c>
      <c r="AV64">
        <f t="shared" si="16"/>
        <v>9.4247779607693793</v>
      </c>
      <c r="AW64">
        <f t="shared" si="21"/>
        <v>14.844025288211775</v>
      </c>
      <c r="AX64">
        <f t="shared" si="17"/>
        <v>163.88048632898315</v>
      </c>
      <c r="AY64">
        <f t="shared" si="18"/>
        <v>-299.07257928465697</v>
      </c>
      <c r="AZ64">
        <f t="shared" si="19"/>
        <v>-2126.391575897479</v>
      </c>
    </row>
    <row r="65" spans="10:52" x14ac:dyDescent="0.3">
      <c r="J65">
        <v>64</v>
      </c>
      <c r="K65">
        <v>50</v>
      </c>
      <c r="L65">
        <v>75</v>
      </c>
      <c r="M65">
        <v>90</v>
      </c>
      <c r="N65">
        <f t="shared" si="27"/>
        <v>1.6</v>
      </c>
      <c r="O65">
        <f t="shared" si="22"/>
        <v>9.4247779607693793</v>
      </c>
      <c r="P65">
        <f t="shared" si="26"/>
        <v>15.079644737231007</v>
      </c>
      <c r="Q65">
        <f t="shared" si="23"/>
        <v>28.551115782017057</v>
      </c>
      <c r="R65">
        <f t="shared" si="24"/>
        <v>-114.6097171160682</v>
      </c>
      <c r="S65">
        <f t="shared" si="25"/>
        <v>-339.39230996925426</v>
      </c>
      <c r="U65">
        <v>64</v>
      </c>
      <c r="V65">
        <v>50</v>
      </c>
      <c r="W65">
        <v>100</v>
      </c>
      <c r="X65">
        <v>90</v>
      </c>
      <c r="Y65">
        <f t="shared" si="9"/>
        <v>1.6</v>
      </c>
      <c r="Z65">
        <f t="shared" si="1"/>
        <v>9.4247779607693793</v>
      </c>
      <c r="AA65">
        <f t="shared" si="2"/>
        <v>15.079644737231007</v>
      </c>
      <c r="AB65">
        <f t="shared" si="3"/>
        <v>55.132994329128657</v>
      </c>
      <c r="AC65">
        <f t="shared" si="4"/>
        <v>-159.76693541072024</v>
      </c>
      <c r="AD65">
        <f t="shared" si="5"/>
        <v>-1468.9785608850011</v>
      </c>
      <c r="AF65">
        <v>64</v>
      </c>
      <c r="AG65">
        <v>50</v>
      </c>
      <c r="AH65">
        <v>150</v>
      </c>
      <c r="AI65">
        <v>90</v>
      </c>
      <c r="AJ65">
        <f t="shared" si="10"/>
        <v>1.6</v>
      </c>
      <c r="AK65">
        <f t="shared" si="11"/>
        <v>9.4247779607693793</v>
      </c>
      <c r="AL65">
        <f t="shared" si="20"/>
        <v>15.079644737231007</v>
      </c>
      <c r="AM65">
        <f t="shared" si="12"/>
        <v>106.64188036322741</v>
      </c>
      <c r="AN65">
        <f t="shared" si="13"/>
        <v>-200.81511697246464</v>
      </c>
      <c r="AO65">
        <f t="shared" si="14"/>
        <v>-2304.6215926084924</v>
      </c>
      <c r="AQ65">
        <v>64</v>
      </c>
      <c r="AR65">
        <v>50</v>
      </c>
      <c r="AS65">
        <v>200</v>
      </c>
      <c r="AT65">
        <v>90</v>
      </c>
      <c r="AU65">
        <f t="shared" si="15"/>
        <v>1.6</v>
      </c>
      <c r="AV65">
        <f t="shared" si="16"/>
        <v>9.4247779607693793</v>
      </c>
      <c r="AW65">
        <f t="shared" si="21"/>
        <v>15.079644737231007</v>
      </c>
      <c r="AX65">
        <f t="shared" si="17"/>
        <v>157.37804413391686</v>
      </c>
      <c r="AY65">
        <f t="shared" si="18"/>
        <v>-220.35060032655275</v>
      </c>
      <c r="AZ65">
        <f t="shared" si="19"/>
        <v>-2657.3845425753179</v>
      </c>
    </row>
    <row r="66" spans="10:52" x14ac:dyDescent="0.3">
      <c r="J66">
        <v>65</v>
      </c>
      <c r="K66">
        <v>50</v>
      </c>
      <c r="L66">
        <v>75</v>
      </c>
      <c r="M66">
        <v>90</v>
      </c>
      <c r="N66">
        <f t="shared" si="27"/>
        <v>1.625</v>
      </c>
      <c r="O66">
        <f t="shared" si="22"/>
        <v>9.4247779607693793</v>
      </c>
      <c r="P66">
        <f t="shared" si="26"/>
        <v>15.315264186250241</v>
      </c>
      <c r="Q66">
        <f t="shared" si="23"/>
        <v>26.324183006924855</v>
      </c>
      <c r="R66">
        <f t="shared" si="24"/>
        <v>-65.461947229670628</v>
      </c>
      <c r="S66">
        <f t="shared" si="25"/>
        <v>-798.62800017330301</v>
      </c>
      <c r="U66">
        <v>65</v>
      </c>
      <c r="V66">
        <v>50</v>
      </c>
      <c r="W66">
        <v>100</v>
      </c>
      <c r="X66">
        <v>90</v>
      </c>
      <c r="Y66">
        <f t="shared" si="9"/>
        <v>1.625</v>
      </c>
      <c r="Z66">
        <f t="shared" si="1"/>
        <v>9.4247779607693793</v>
      </c>
      <c r="AA66">
        <f t="shared" si="2"/>
        <v>15.315264186250241</v>
      </c>
      <c r="AB66">
        <f t="shared" si="3"/>
        <v>51.958371672798791</v>
      </c>
      <c r="AC66">
        <f t="shared" si="4"/>
        <v>-95.463121269898991</v>
      </c>
      <c r="AD66">
        <f t="shared" si="5"/>
        <v>-1821.2284555030833</v>
      </c>
      <c r="AF66">
        <v>65</v>
      </c>
      <c r="AG66">
        <v>50</v>
      </c>
      <c r="AH66">
        <v>150</v>
      </c>
      <c r="AI66">
        <v>90</v>
      </c>
      <c r="AJ66">
        <f t="shared" si="10"/>
        <v>1.625</v>
      </c>
      <c r="AK66">
        <f t="shared" si="11"/>
        <v>9.4247779607693793</v>
      </c>
      <c r="AL66">
        <f t="shared" si="20"/>
        <v>15.315264186250241</v>
      </c>
      <c r="AM66">
        <f t="shared" si="12"/>
        <v>102.58062966355743</v>
      </c>
      <c r="AN66">
        <f t="shared" si="13"/>
        <v>-124.34185531695813</v>
      </c>
      <c r="AO66">
        <f t="shared" si="14"/>
        <v>-2669.1632056996823</v>
      </c>
      <c r="AQ66">
        <v>65</v>
      </c>
      <c r="AR66">
        <v>50</v>
      </c>
      <c r="AS66">
        <v>200</v>
      </c>
      <c r="AT66">
        <v>90</v>
      </c>
      <c r="AU66">
        <f t="shared" si="15"/>
        <v>1.625</v>
      </c>
      <c r="AV66">
        <f t="shared" si="16"/>
        <v>9.4247779607693793</v>
      </c>
      <c r="AW66">
        <f t="shared" si="21"/>
        <v>15.315264186250241</v>
      </c>
      <c r="AX66">
        <f t="shared" si="17"/>
        <v>152.88862803009911</v>
      </c>
      <c r="AY66">
        <f t="shared" si="18"/>
        <v>-138.49135412741524</v>
      </c>
      <c r="AZ66">
        <f t="shared" si="19"/>
        <v>-3049.7255420980637</v>
      </c>
    </row>
    <row r="67" spans="10:52" x14ac:dyDescent="0.3">
      <c r="J67">
        <v>66</v>
      </c>
      <c r="K67">
        <v>50</v>
      </c>
      <c r="L67">
        <v>75</v>
      </c>
      <c r="M67">
        <v>90</v>
      </c>
      <c r="N67">
        <f t="shared" si="27"/>
        <v>1.6500000000000001</v>
      </c>
      <c r="O67">
        <f t="shared" si="22"/>
        <v>9.4247779607693793</v>
      </c>
      <c r="P67">
        <f t="shared" si="26"/>
        <v>15.550883635269477</v>
      </c>
      <c r="Q67">
        <f t="shared" si="23"/>
        <v>25.206605522350159</v>
      </c>
      <c r="R67">
        <f t="shared" si="24"/>
        <v>-24.911585957078081</v>
      </c>
      <c r="S67">
        <f t="shared" si="25"/>
        <v>-1242.0363571012144</v>
      </c>
      <c r="U67">
        <v>66</v>
      </c>
      <c r="V67">
        <v>50</v>
      </c>
      <c r="W67">
        <v>100</v>
      </c>
      <c r="X67">
        <v>90</v>
      </c>
      <c r="Y67">
        <f t="shared" si="9"/>
        <v>1.6500000000000001</v>
      </c>
      <c r="Z67">
        <f t="shared" ref="Z67:Z101" si="28">2*PI()*X67/60</f>
        <v>9.4247779607693793</v>
      </c>
      <c r="AA67">
        <f t="shared" ref="AA67:AA101" si="29">Y67*Z67</f>
        <v>15.550883635269477</v>
      </c>
      <c r="AB67">
        <f t="shared" ref="AB67:AB101" si="30">V67*COS(AA67)+SQRT(W67^2-V67^2*SIN(AA67)^2)</f>
        <v>50.309216896231291</v>
      </c>
      <c r="AC67">
        <f t="shared" ref="AC67:AC101" si="31">-Z67*V67*SIN(AA67)-Z67*V67^2*SIN(2*AA67)/2/SQRT(W67^2-V67^2*SIN(AA67)^2)</f>
        <v>-37.200921991378735</v>
      </c>
      <c r="AD67">
        <f t="shared" ref="AD67:AD101" si="32">-Z67^2*V67*COS(AA67)-(Z67^2*V67^2*(W67^2*COS(AA67)-V67^2*COS(AA67)*SIN(AA67)^2-V67^2*COS(AA67)^2*SIN(AA67))/SQRT((W67^2-V67^2*SIN(AA67)^2)^3))</f>
        <v>-2101.0755745138408</v>
      </c>
      <c r="AF67">
        <v>66</v>
      </c>
      <c r="AG67">
        <v>50</v>
      </c>
      <c r="AH67">
        <v>150</v>
      </c>
      <c r="AI67">
        <v>90</v>
      </c>
      <c r="AJ67">
        <f t="shared" si="10"/>
        <v>1.6500000000000001</v>
      </c>
      <c r="AK67">
        <f t="shared" si="11"/>
        <v>9.4247779607693793</v>
      </c>
      <c r="AL67">
        <f t="shared" si="20"/>
        <v>15.550883635269477</v>
      </c>
      <c r="AM67">
        <f t="shared" si="12"/>
        <v>100.41151297292691</v>
      </c>
      <c r="AN67">
        <f t="shared" si="13"/>
        <v>-49.414803241384092</v>
      </c>
      <c r="AO67">
        <f t="shared" si="14"/>
        <v>-2897.2305004245895</v>
      </c>
      <c r="AQ67">
        <v>66</v>
      </c>
      <c r="AR67">
        <v>50</v>
      </c>
      <c r="AS67">
        <v>200</v>
      </c>
      <c r="AT67">
        <v>90</v>
      </c>
      <c r="AU67">
        <f t="shared" si="15"/>
        <v>1.6500000000000001</v>
      </c>
      <c r="AV67">
        <f t="shared" si="16"/>
        <v>9.4247779607693793</v>
      </c>
      <c r="AW67">
        <f t="shared" si="21"/>
        <v>15.550883635269477</v>
      </c>
      <c r="AX67">
        <f t="shared" si="17"/>
        <v>150.46257605587584</v>
      </c>
      <c r="AY67">
        <f t="shared" si="18"/>
        <v>-55.501465150040588</v>
      </c>
      <c r="AZ67">
        <f t="shared" si="19"/>
        <v>-3278.5272741161343</v>
      </c>
    </row>
    <row r="68" spans="10:52" x14ac:dyDescent="0.3">
      <c r="J68">
        <v>67</v>
      </c>
      <c r="K68">
        <v>50</v>
      </c>
      <c r="L68">
        <v>75</v>
      </c>
      <c r="M68">
        <v>90</v>
      </c>
      <c r="N68">
        <f t="shared" si="27"/>
        <v>1.675</v>
      </c>
      <c r="O68">
        <f t="shared" si="22"/>
        <v>9.4247779607693793</v>
      </c>
      <c r="P68">
        <f t="shared" si="26"/>
        <v>15.786503084288711</v>
      </c>
      <c r="Q68">
        <f t="shared" si="23"/>
        <v>25.051465880958595</v>
      </c>
      <c r="R68">
        <f t="shared" si="24"/>
        <v>12.366625891992747</v>
      </c>
      <c r="S68">
        <f t="shared" si="25"/>
        <v>-1574.8657724469199</v>
      </c>
      <c r="U68">
        <v>67</v>
      </c>
      <c r="V68">
        <v>50</v>
      </c>
      <c r="W68">
        <v>100</v>
      </c>
      <c r="X68">
        <v>90</v>
      </c>
      <c r="Y68">
        <f t="shared" ref="Y68:Y101" si="33">0.025*U68</f>
        <v>1.675</v>
      </c>
      <c r="Z68">
        <f t="shared" si="28"/>
        <v>9.4247779607693793</v>
      </c>
      <c r="AA68">
        <f t="shared" si="29"/>
        <v>15.786503084288711</v>
      </c>
      <c r="AB68">
        <f t="shared" si="30"/>
        <v>50.077155814386479</v>
      </c>
      <c r="AC68">
        <f t="shared" si="31"/>
        <v>18.529279083689261</v>
      </c>
      <c r="AD68">
        <f t="shared" si="32"/>
        <v>-2255.499734011064</v>
      </c>
      <c r="AF68">
        <v>67</v>
      </c>
      <c r="AG68">
        <v>50</v>
      </c>
      <c r="AH68">
        <v>150</v>
      </c>
      <c r="AI68">
        <v>90</v>
      </c>
      <c r="AJ68">
        <f t="shared" ref="AJ68:AJ101" si="34">0.025*AF68</f>
        <v>1.675</v>
      </c>
      <c r="AK68">
        <f t="shared" ref="AK68:AK101" si="35">2*PI()*AI68/60</f>
        <v>9.4247779607693793</v>
      </c>
      <c r="AL68">
        <f t="shared" si="20"/>
        <v>15.786503084288711</v>
      </c>
      <c r="AM68">
        <f t="shared" ref="AM68:AM101" si="36">AG68*COS(AL68)+SQRT(AH68^2-AG68^2*SIN(AL68)^2)</f>
        <v>100.10282595767418</v>
      </c>
      <c r="AN68">
        <f t="shared" ref="AN68:AN101" si="37">-AK68*AG68*SIN(AL68)-AK68*AG68^2*SIN(2*AL68)/2/SQRT(AH68^2-AG68^2*SIN(AL68)^2)</f>
        <v>24.682439691680365</v>
      </c>
      <c r="AO68">
        <f t="shared" ref="AO68:AO101" si="38">-AK68^2*AG68*COS(AL68)-(AK68^2*AG68^2*(AH68^2*COS(AL68)-AG68^2*COS(AL68)*SIN(AL68)^2-AG68^2*COS(AL68)^2*SIN(AL68))/SQRT((AH68^2-AG68^2*SIN(AL68)^2)^3))</f>
        <v>-2964.0886440574486</v>
      </c>
      <c r="AQ68">
        <v>67</v>
      </c>
      <c r="AR68">
        <v>50</v>
      </c>
      <c r="AS68">
        <v>200</v>
      </c>
      <c r="AT68">
        <v>90</v>
      </c>
      <c r="AU68">
        <f t="shared" ref="AU68:AU101" si="39">0.025*AQ68</f>
        <v>1.675</v>
      </c>
      <c r="AV68">
        <f t="shared" ref="AV68:AV101" si="40">2*PI()*AT68/60</f>
        <v>9.4247779607693793</v>
      </c>
      <c r="AW68">
        <f t="shared" si="21"/>
        <v>15.786503084288711</v>
      </c>
      <c r="AX68">
        <f t="shared" ref="AX68:AX101" si="41">AR68*COS(AW68)+SQRT(AS68^2-AR68^2*SIN(AW68)^2)</f>
        <v>150.11565567638203</v>
      </c>
      <c r="AY68">
        <f t="shared" ref="AY68:AY101" si="42">-AV68*AR68*SIN(AW68)-AV68*AR68^2*SIN(2*AW68)/2/SQRT(AS68^2-AR68^2*SIN(AW68)^2)</f>
        <v>27.756454046507407</v>
      </c>
      <c r="AZ68">
        <f t="shared" ref="AZ68:AZ101" si="43">-AV68^2*AR68*COS(AW68)-(AV68^2*AR68^2*(AS68^2*COS(AW68)-AR68^2*COS(AW68)*SIN(AW68)^2-AR68^2*COS(AW68)^2*SIN(AW68))/SQRT((AS68^2-AR68^2*SIN(AW68)^2)^3))</f>
        <v>-3325.924481334303</v>
      </c>
    </row>
    <row r="69" spans="10:52" x14ac:dyDescent="0.3">
      <c r="J69">
        <v>68</v>
      </c>
      <c r="K69">
        <v>50</v>
      </c>
      <c r="L69">
        <v>75</v>
      </c>
      <c r="M69">
        <v>90</v>
      </c>
      <c r="N69">
        <f t="shared" si="27"/>
        <v>1.7000000000000002</v>
      </c>
      <c r="O69">
        <f t="shared" si="22"/>
        <v>9.4247779607693793</v>
      </c>
      <c r="P69">
        <f t="shared" si="26"/>
        <v>16.022122533307947</v>
      </c>
      <c r="Q69">
        <f t="shared" si="23"/>
        <v>25.838394661323015</v>
      </c>
      <c r="R69">
        <f t="shared" si="24"/>
        <v>51.267827376287457</v>
      </c>
      <c r="S69">
        <f t="shared" si="25"/>
        <v>-1738.7960259269316</v>
      </c>
      <c r="U69">
        <v>68</v>
      </c>
      <c r="V69">
        <v>50</v>
      </c>
      <c r="W69">
        <v>100</v>
      </c>
      <c r="X69">
        <v>90</v>
      </c>
      <c r="Y69">
        <f t="shared" si="33"/>
        <v>1.7000000000000002</v>
      </c>
      <c r="Z69">
        <f t="shared" si="28"/>
        <v>9.4247779607693793</v>
      </c>
      <c r="AA69">
        <f t="shared" si="29"/>
        <v>16.022122533307947</v>
      </c>
      <c r="AB69">
        <f t="shared" si="30"/>
        <v>51.24632014799186</v>
      </c>
      <c r="AC69">
        <f t="shared" si="31"/>
        <v>75.532348931626018</v>
      </c>
      <c r="AD69">
        <f t="shared" si="32"/>
        <v>-2247.2047392672607</v>
      </c>
      <c r="AF69">
        <v>68</v>
      </c>
      <c r="AG69">
        <v>50</v>
      </c>
      <c r="AH69">
        <v>150</v>
      </c>
      <c r="AI69">
        <v>90</v>
      </c>
      <c r="AJ69">
        <f t="shared" si="34"/>
        <v>1.7000000000000002</v>
      </c>
      <c r="AK69">
        <f t="shared" si="35"/>
        <v>9.4247779607693793</v>
      </c>
      <c r="AL69">
        <f t="shared" ref="AL69:AL101" si="44">AJ69*AK69</f>
        <v>16.022122533307947</v>
      </c>
      <c r="AM69">
        <f t="shared" si="36"/>
        <v>101.64928959574411</v>
      </c>
      <c r="AN69">
        <f t="shared" si="37"/>
        <v>99.209409103227514</v>
      </c>
      <c r="AO69">
        <f t="shared" si="38"/>
        <v>-2855.1549096801309</v>
      </c>
      <c r="AQ69">
        <v>68</v>
      </c>
      <c r="AR69">
        <v>50</v>
      </c>
      <c r="AS69">
        <v>200</v>
      </c>
      <c r="AT69">
        <v>90</v>
      </c>
      <c r="AU69">
        <f t="shared" si="39"/>
        <v>1.7000000000000002</v>
      </c>
      <c r="AV69">
        <f t="shared" si="40"/>
        <v>9.4247779607693793</v>
      </c>
      <c r="AW69">
        <f t="shared" ref="AW69:AW101" si="45">AU69*AV69</f>
        <v>16.022122533307947</v>
      </c>
      <c r="AX69">
        <f t="shared" si="41"/>
        <v>151.84945913445921</v>
      </c>
      <c r="AY69">
        <f t="shared" si="42"/>
        <v>110.89363374962541</v>
      </c>
      <c r="AZ69">
        <f t="shared" si="43"/>
        <v>-3184.3674266386306</v>
      </c>
    </row>
    <row r="70" spans="10:52" x14ac:dyDescent="0.3">
      <c r="J70">
        <v>69</v>
      </c>
      <c r="K70">
        <v>50</v>
      </c>
      <c r="L70">
        <v>75</v>
      </c>
      <c r="M70">
        <v>90</v>
      </c>
      <c r="N70">
        <f t="shared" si="27"/>
        <v>1.7250000000000001</v>
      </c>
      <c r="O70">
        <f t="shared" si="22"/>
        <v>9.4247779607693793</v>
      </c>
      <c r="P70">
        <f t="shared" si="26"/>
        <v>16.257741982327179</v>
      </c>
      <c r="Q70">
        <f t="shared" si="23"/>
        <v>27.670823337464157</v>
      </c>
      <c r="R70">
        <f t="shared" si="24"/>
        <v>96.911540675878001</v>
      </c>
      <c r="S70">
        <f t="shared" si="25"/>
        <v>-1700.513099068547</v>
      </c>
      <c r="U70">
        <v>69</v>
      </c>
      <c r="V70">
        <v>50</v>
      </c>
      <c r="W70">
        <v>100</v>
      </c>
      <c r="X70">
        <v>90</v>
      </c>
      <c r="Y70">
        <f t="shared" si="33"/>
        <v>1.7250000000000001</v>
      </c>
      <c r="Z70">
        <f t="shared" si="28"/>
        <v>9.4247779607693793</v>
      </c>
      <c r="AA70">
        <f t="shared" si="29"/>
        <v>16.257741982327179</v>
      </c>
      <c r="AB70">
        <f t="shared" si="30"/>
        <v>53.895128509095855</v>
      </c>
      <c r="AC70">
        <f t="shared" si="31"/>
        <v>137.47582082413737</v>
      </c>
      <c r="AD70">
        <f t="shared" si="32"/>
        <v>-2059.7747520894627</v>
      </c>
      <c r="AF70">
        <v>69</v>
      </c>
      <c r="AG70">
        <v>50</v>
      </c>
      <c r="AH70">
        <v>150</v>
      </c>
      <c r="AI70">
        <v>90</v>
      </c>
      <c r="AJ70">
        <f t="shared" si="34"/>
        <v>1.7250000000000001</v>
      </c>
      <c r="AK70">
        <f t="shared" si="35"/>
        <v>9.4247779607693793</v>
      </c>
      <c r="AL70">
        <f t="shared" si="44"/>
        <v>16.257741982327179</v>
      </c>
      <c r="AM70">
        <f t="shared" si="36"/>
        <v>105.07543277520689</v>
      </c>
      <c r="AN70">
        <f t="shared" si="37"/>
        <v>175.15601132860706</v>
      </c>
      <c r="AO70">
        <f t="shared" si="38"/>
        <v>-2570.4127808277444</v>
      </c>
      <c r="AQ70">
        <v>69</v>
      </c>
      <c r="AR70">
        <v>50</v>
      </c>
      <c r="AS70">
        <v>200</v>
      </c>
      <c r="AT70">
        <v>90</v>
      </c>
      <c r="AU70">
        <f t="shared" si="39"/>
        <v>1.7250000000000001</v>
      </c>
      <c r="AV70">
        <f t="shared" si="40"/>
        <v>9.4247779607693793</v>
      </c>
      <c r="AW70">
        <f t="shared" si="45"/>
        <v>16.257741982327179</v>
      </c>
      <c r="AX70">
        <f t="shared" si="41"/>
        <v>155.65437085225176</v>
      </c>
      <c r="AY70">
        <f t="shared" si="42"/>
        <v>193.2834512796498</v>
      </c>
      <c r="AZ70">
        <f t="shared" si="43"/>
        <v>-2859.0050617181669</v>
      </c>
    </row>
    <row r="71" spans="10:52" x14ac:dyDescent="0.3">
      <c r="J71">
        <v>70</v>
      </c>
      <c r="K71">
        <v>50</v>
      </c>
      <c r="L71">
        <v>75</v>
      </c>
      <c r="M71">
        <v>90</v>
      </c>
      <c r="N71">
        <f t="shared" ref="N71:N101" si="46">0.025*J71</f>
        <v>1.75</v>
      </c>
      <c r="O71">
        <f t="shared" ref="O71:O101" si="47">2*PI()*M71/60</f>
        <v>9.4247779607693793</v>
      </c>
      <c r="P71">
        <f t="shared" si="26"/>
        <v>16.493361431346415</v>
      </c>
      <c r="Q71">
        <f t="shared" ref="Q71:Q105" si="48">K71*COS(P71)+SQRT(L71^2-K71^2*SIN(P71)^2)</f>
        <v>30.7884437172874</v>
      </c>
      <c r="R71">
        <f t="shared" ref="R71:R105" si="49">-O71*K71*SIN(P71)-O71*K71^2*SIN(2*P71)/2/SQRT(L71^2-K71^2*SIN(P71)^2)</f>
        <v>155.10465860331863</v>
      </c>
      <c r="S71">
        <f t="shared" ref="S71:S105" si="50">-O71^2*K71*COS(P71)-(O71^2*K71^2*(L71^2*COS(P71)-K71^2*COS(P71)*SIN(P71)^2-K71^2*COS(P71)^2*SIN(P71))/SQRT((L71^2-K71^2*SIN(P71)^2)^3))</f>
        <v>-1444.7842780678352</v>
      </c>
      <c r="U71">
        <v>70</v>
      </c>
      <c r="V71">
        <v>50</v>
      </c>
      <c r="W71">
        <v>100</v>
      </c>
      <c r="X71">
        <v>90</v>
      </c>
      <c r="Y71">
        <f t="shared" si="33"/>
        <v>1.75</v>
      </c>
      <c r="Z71">
        <f t="shared" si="28"/>
        <v>9.4247779607693793</v>
      </c>
      <c r="AA71">
        <f t="shared" si="29"/>
        <v>16.493361431346415</v>
      </c>
      <c r="AB71">
        <f t="shared" si="30"/>
        <v>58.186095610021162</v>
      </c>
      <c r="AC71">
        <f t="shared" si="31"/>
        <v>207.27232723467395</v>
      </c>
      <c r="AD71">
        <f t="shared" si="32"/>
        <v>-1701.635813991541</v>
      </c>
      <c r="AF71">
        <v>70</v>
      </c>
      <c r="AG71">
        <v>50</v>
      </c>
      <c r="AH71">
        <v>150</v>
      </c>
      <c r="AI71">
        <v>90</v>
      </c>
      <c r="AJ71">
        <f t="shared" si="34"/>
        <v>1.75</v>
      </c>
      <c r="AK71">
        <f t="shared" si="35"/>
        <v>9.4247779607693793</v>
      </c>
      <c r="AL71">
        <f t="shared" si="44"/>
        <v>16.493361431346415</v>
      </c>
      <c r="AM71">
        <f t="shared" si="36"/>
        <v>110.41845831180513</v>
      </c>
      <c r="AN71">
        <f t="shared" si="37"/>
        <v>252.39941608416507</v>
      </c>
      <c r="AO71">
        <f t="shared" si="38"/>
        <v>-2126.6735462838033</v>
      </c>
      <c r="AQ71">
        <v>70</v>
      </c>
      <c r="AR71">
        <v>50</v>
      </c>
      <c r="AS71">
        <v>200</v>
      </c>
      <c r="AT71">
        <v>90</v>
      </c>
      <c r="AU71">
        <f t="shared" si="39"/>
        <v>1.75</v>
      </c>
      <c r="AV71">
        <f t="shared" si="40"/>
        <v>9.4247779607693793</v>
      </c>
      <c r="AW71">
        <f t="shared" si="45"/>
        <v>16.493361431346415</v>
      </c>
      <c r="AX71">
        <f t="shared" si="41"/>
        <v>161.4948577909679</v>
      </c>
      <c r="AY71">
        <f t="shared" si="42"/>
        <v>273.36882046356214</v>
      </c>
      <c r="AZ71">
        <f t="shared" si="43"/>
        <v>-2368.5356875432062</v>
      </c>
    </row>
    <row r="72" spans="10:52" x14ac:dyDescent="0.3">
      <c r="J72">
        <v>71</v>
      </c>
      <c r="K72">
        <v>50</v>
      </c>
      <c r="L72">
        <v>75</v>
      </c>
      <c r="M72">
        <v>90</v>
      </c>
      <c r="N72">
        <f t="shared" si="46"/>
        <v>1.7750000000000001</v>
      </c>
      <c r="O72">
        <f t="shared" si="47"/>
        <v>9.4247779607693793</v>
      </c>
      <c r="P72">
        <f t="shared" ref="P72:P101" si="51">N72*O72</f>
        <v>16.728980880365651</v>
      </c>
      <c r="Q72">
        <f t="shared" si="48"/>
        <v>35.580111066722822</v>
      </c>
      <c r="R72">
        <f t="shared" si="49"/>
        <v>231.68268867701644</v>
      </c>
      <c r="S72">
        <f t="shared" si="50"/>
        <v>-990.24220580894621</v>
      </c>
      <c r="U72">
        <v>71</v>
      </c>
      <c r="V72">
        <v>50</v>
      </c>
      <c r="W72">
        <v>100</v>
      </c>
      <c r="X72">
        <v>90</v>
      </c>
      <c r="Y72">
        <f t="shared" si="33"/>
        <v>1.7750000000000001</v>
      </c>
      <c r="Z72">
        <f t="shared" si="28"/>
        <v>9.4247779607693793</v>
      </c>
      <c r="AA72">
        <f t="shared" si="29"/>
        <v>16.728980880365651</v>
      </c>
      <c r="AB72">
        <f t="shared" si="30"/>
        <v>64.332309591396765</v>
      </c>
      <c r="AC72">
        <f t="shared" si="31"/>
        <v>285.75427707462296</v>
      </c>
      <c r="AD72">
        <f t="shared" si="32"/>
        <v>-1212.4810564857548</v>
      </c>
      <c r="AF72">
        <v>71</v>
      </c>
      <c r="AG72">
        <v>50</v>
      </c>
      <c r="AH72">
        <v>150</v>
      </c>
      <c r="AI72">
        <v>90</v>
      </c>
      <c r="AJ72">
        <f t="shared" si="34"/>
        <v>1.7750000000000001</v>
      </c>
      <c r="AK72">
        <f t="shared" si="35"/>
        <v>9.4247779607693793</v>
      </c>
      <c r="AL72">
        <f t="shared" si="44"/>
        <v>16.728980880365651</v>
      </c>
      <c r="AM72">
        <f t="shared" si="36"/>
        <v>117.68922918733521</v>
      </c>
      <c r="AN72">
        <f t="shared" si="37"/>
        <v>328.80771236461067</v>
      </c>
      <c r="AO72">
        <f t="shared" si="38"/>
        <v>-1557.2310217981676</v>
      </c>
      <c r="AQ72">
        <v>71</v>
      </c>
      <c r="AR72">
        <v>50</v>
      </c>
      <c r="AS72">
        <v>200</v>
      </c>
      <c r="AT72">
        <v>90</v>
      </c>
      <c r="AU72">
        <f t="shared" si="39"/>
        <v>1.7750000000000001</v>
      </c>
      <c r="AV72">
        <f t="shared" si="40"/>
        <v>9.4247779607693793</v>
      </c>
      <c r="AW72">
        <f t="shared" si="45"/>
        <v>16.728980880365651</v>
      </c>
      <c r="AX72">
        <f t="shared" si="41"/>
        <v>169.27853098467182</v>
      </c>
      <c r="AY72">
        <f t="shared" si="42"/>
        <v>348.07798174771108</v>
      </c>
      <c r="AZ72">
        <f t="shared" si="43"/>
        <v>-1744.111843748793</v>
      </c>
    </row>
    <row r="73" spans="10:52" x14ac:dyDescent="0.3">
      <c r="J73">
        <v>72</v>
      </c>
      <c r="K73">
        <v>50</v>
      </c>
      <c r="L73">
        <v>75</v>
      </c>
      <c r="M73">
        <v>90</v>
      </c>
      <c r="N73">
        <f t="shared" si="46"/>
        <v>1.8</v>
      </c>
      <c r="O73">
        <f t="shared" si="47"/>
        <v>9.4247779607693793</v>
      </c>
      <c r="P73">
        <f t="shared" si="51"/>
        <v>16.964600329384883</v>
      </c>
      <c r="Q73">
        <f t="shared" si="48"/>
        <v>42.546811932661583</v>
      </c>
      <c r="R73">
        <f t="shared" si="49"/>
        <v>328.77894447799974</v>
      </c>
      <c r="S73">
        <f t="shared" si="50"/>
        <v>-447.69618891658331</v>
      </c>
      <c r="U73">
        <v>72</v>
      </c>
      <c r="V73">
        <v>50</v>
      </c>
      <c r="W73">
        <v>100</v>
      </c>
      <c r="X73">
        <v>90</v>
      </c>
      <c r="Y73">
        <f t="shared" si="33"/>
        <v>1.8</v>
      </c>
      <c r="Z73">
        <f t="shared" si="28"/>
        <v>9.4247779607693793</v>
      </c>
      <c r="AA73">
        <f t="shared" si="29"/>
        <v>16.964600329384883</v>
      </c>
      <c r="AB73">
        <f t="shared" si="30"/>
        <v>72.519194938688784</v>
      </c>
      <c r="AC73">
        <f t="shared" si="31"/>
        <v>369.4584628939283</v>
      </c>
      <c r="AD73">
        <f t="shared" si="32"/>
        <v>-666.44160824325502</v>
      </c>
      <c r="AF73">
        <v>72</v>
      </c>
      <c r="AG73">
        <v>50</v>
      </c>
      <c r="AH73">
        <v>150</v>
      </c>
      <c r="AI73">
        <v>90</v>
      </c>
      <c r="AJ73">
        <f t="shared" si="34"/>
        <v>1.8</v>
      </c>
      <c r="AK73">
        <f t="shared" si="35"/>
        <v>9.4247779607693793</v>
      </c>
      <c r="AL73">
        <f t="shared" si="44"/>
        <v>16.964600329384883</v>
      </c>
      <c r="AM73">
        <f t="shared" si="36"/>
        <v>126.81203636554133</v>
      </c>
      <c r="AN73">
        <f t="shared" si="37"/>
        <v>399.49957247266661</v>
      </c>
      <c r="AO73">
        <f t="shared" si="38"/>
        <v>-907.59335603177112</v>
      </c>
      <c r="AQ73">
        <v>72</v>
      </c>
      <c r="AR73">
        <v>50</v>
      </c>
      <c r="AS73">
        <v>200</v>
      </c>
      <c r="AT73">
        <v>90</v>
      </c>
      <c r="AU73">
        <f t="shared" si="39"/>
        <v>1.8</v>
      </c>
      <c r="AV73">
        <f t="shared" si="40"/>
        <v>9.4247779607693793</v>
      </c>
      <c r="AW73">
        <f t="shared" si="45"/>
        <v>16.964600329384883</v>
      </c>
      <c r="AX73">
        <f t="shared" si="41"/>
        <v>178.8137346939327</v>
      </c>
      <c r="AY73">
        <f t="shared" si="42"/>
        <v>412.52920312109831</v>
      </c>
      <c r="AZ73">
        <f t="shared" si="43"/>
        <v>-1026.0802722201756</v>
      </c>
    </row>
    <row r="74" spans="10:52" x14ac:dyDescent="0.3">
      <c r="J74">
        <v>73</v>
      </c>
      <c r="K74">
        <v>50</v>
      </c>
      <c r="L74">
        <v>75</v>
      </c>
      <c r="M74">
        <v>90</v>
      </c>
      <c r="N74">
        <f t="shared" si="46"/>
        <v>1.8250000000000002</v>
      </c>
      <c r="O74">
        <f t="shared" si="47"/>
        <v>9.4247779607693793</v>
      </c>
      <c r="P74">
        <f t="shared" si="51"/>
        <v>17.200219778404119</v>
      </c>
      <c r="Q74">
        <f t="shared" si="48"/>
        <v>52.116224135644792</v>
      </c>
      <c r="R74">
        <f t="shared" si="49"/>
        <v>436.89941055081539</v>
      </c>
      <c r="S74">
        <f t="shared" si="50"/>
        <v>-56.912182337624074</v>
      </c>
      <c r="U74">
        <v>73</v>
      </c>
      <c r="V74">
        <v>50</v>
      </c>
      <c r="W74">
        <v>100</v>
      </c>
      <c r="X74">
        <v>90</v>
      </c>
      <c r="Y74">
        <f t="shared" si="33"/>
        <v>1.8250000000000002</v>
      </c>
      <c r="Z74">
        <f t="shared" si="28"/>
        <v>9.4247779607693793</v>
      </c>
      <c r="AA74">
        <f t="shared" si="29"/>
        <v>17.200219778404119</v>
      </c>
      <c r="AB74">
        <f t="shared" si="30"/>
        <v>82.768391807463843</v>
      </c>
      <c r="AC74">
        <f t="shared" si="31"/>
        <v>448.52747049361119</v>
      </c>
      <c r="AD74">
        <f t="shared" si="32"/>
        <v>-152.71277457387106</v>
      </c>
      <c r="AF74">
        <v>73</v>
      </c>
      <c r="AG74">
        <v>50</v>
      </c>
      <c r="AH74">
        <v>150</v>
      </c>
      <c r="AI74">
        <v>90</v>
      </c>
      <c r="AJ74">
        <f t="shared" si="34"/>
        <v>1.8250000000000002</v>
      </c>
      <c r="AK74">
        <f t="shared" si="35"/>
        <v>9.4247779607693793</v>
      </c>
      <c r="AL74">
        <f t="shared" si="44"/>
        <v>17.200219778404119</v>
      </c>
      <c r="AM74">
        <f t="shared" si="36"/>
        <v>137.55280134961887</v>
      </c>
      <c r="AN74">
        <f t="shared" si="37"/>
        <v>456.75961137757383</v>
      </c>
      <c r="AO74">
        <f t="shared" si="38"/>
        <v>-226.51267575169732</v>
      </c>
      <c r="AQ74">
        <v>73</v>
      </c>
      <c r="AR74">
        <v>50</v>
      </c>
      <c r="AS74">
        <v>200</v>
      </c>
      <c r="AT74">
        <v>90</v>
      </c>
      <c r="AU74">
        <f t="shared" si="39"/>
        <v>1.8250000000000002</v>
      </c>
      <c r="AV74">
        <f t="shared" si="40"/>
        <v>9.4247779607693793</v>
      </c>
      <c r="AW74">
        <f t="shared" si="45"/>
        <v>17.200219778404119</v>
      </c>
      <c r="AX74">
        <f t="shared" si="41"/>
        <v>189.7659441579099</v>
      </c>
      <c r="AY74">
        <f t="shared" si="42"/>
        <v>460.27122449536495</v>
      </c>
      <c r="AZ74">
        <f t="shared" si="43"/>
        <v>-258.97690508836098</v>
      </c>
    </row>
    <row r="75" spans="10:52" x14ac:dyDescent="0.3">
      <c r="J75">
        <v>74</v>
      </c>
      <c r="K75">
        <v>50</v>
      </c>
      <c r="L75">
        <v>75</v>
      </c>
      <c r="M75">
        <v>90</v>
      </c>
      <c r="N75">
        <f t="shared" si="46"/>
        <v>1.85</v>
      </c>
      <c r="O75">
        <f t="shared" si="47"/>
        <v>9.4247779607693793</v>
      </c>
      <c r="P75">
        <f t="shared" si="51"/>
        <v>17.435839227423351</v>
      </c>
      <c r="Q75">
        <f t="shared" si="48"/>
        <v>64.267975161514343</v>
      </c>
      <c r="R75">
        <f t="shared" si="49"/>
        <v>529.93251389027182</v>
      </c>
      <c r="S75">
        <f t="shared" si="50"/>
        <v>4.7336969214527471</v>
      </c>
      <c r="U75">
        <v>74</v>
      </c>
      <c r="V75">
        <v>50</v>
      </c>
      <c r="W75">
        <v>100</v>
      </c>
      <c r="X75">
        <v>90</v>
      </c>
      <c r="Y75">
        <f t="shared" si="33"/>
        <v>1.85</v>
      </c>
      <c r="Z75">
        <f t="shared" si="28"/>
        <v>9.4247779607693793</v>
      </c>
      <c r="AA75">
        <f t="shared" si="29"/>
        <v>17.435839227423351</v>
      </c>
      <c r="AB75">
        <f t="shared" si="30"/>
        <v>94.776765398117391</v>
      </c>
      <c r="AC75">
        <f t="shared" si="31"/>
        <v>507.30386562530981</v>
      </c>
      <c r="AD75">
        <f t="shared" si="32"/>
        <v>274.86388008977826</v>
      </c>
      <c r="AF75">
        <v>74</v>
      </c>
      <c r="AG75">
        <v>50</v>
      </c>
      <c r="AH75">
        <v>150</v>
      </c>
      <c r="AI75">
        <v>90</v>
      </c>
      <c r="AJ75">
        <f t="shared" si="34"/>
        <v>1.85</v>
      </c>
      <c r="AK75">
        <f t="shared" si="35"/>
        <v>9.4247779607693793</v>
      </c>
      <c r="AL75">
        <f t="shared" si="44"/>
        <v>17.435839227423351</v>
      </c>
      <c r="AM75">
        <f t="shared" si="36"/>
        <v>149.45921600951215</v>
      </c>
      <c r="AN75">
        <f t="shared" si="37"/>
        <v>491.14025151301303</v>
      </c>
      <c r="AO75">
        <f t="shared" si="38"/>
        <v>444.78781694782026</v>
      </c>
      <c r="AQ75">
        <v>74</v>
      </c>
      <c r="AR75">
        <v>50</v>
      </c>
      <c r="AS75">
        <v>200</v>
      </c>
      <c r="AT75">
        <v>90</v>
      </c>
      <c r="AU75">
        <f t="shared" si="39"/>
        <v>1.85</v>
      </c>
      <c r="AV75">
        <f t="shared" si="40"/>
        <v>9.4247779607693793</v>
      </c>
      <c r="AW75">
        <f t="shared" si="45"/>
        <v>17.435839227423351</v>
      </c>
      <c r="AX75">
        <f t="shared" si="41"/>
        <v>201.62879060155643</v>
      </c>
      <c r="AY75">
        <f t="shared" si="42"/>
        <v>484.22141673801724</v>
      </c>
      <c r="AZ75">
        <f t="shared" si="43"/>
        <v>513.68832552690014</v>
      </c>
    </row>
    <row r="76" spans="10:52" x14ac:dyDescent="0.3">
      <c r="J76">
        <v>75</v>
      </c>
      <c r="K76">
        <v>50</v>
      </c>
      <c r="L76">
        <v>75</v>
      </c>
      <c r="M76">
        <v>90</v>
      </c>
      <c r="N76">
        <f t="shared" si="46"/>
        <v>1.875</v>
      </c>
      <c r="O76">
        <f t="shared" si="47"/>
        <v>9.4247779607693793</v>
      </c>
      <c r="P76">
        <f t="shared" si="51"/>
        <v>17.671458676442587</v>
      </c>
      <c r="Q76">
        <f t="shared" si="48"/>
        <v>78.21984266899922</v>
      </c>
      <c r="R76">
        <f t="shared" si="49"/>
        <v>576.3565638092864</v>
      </c>
      <c r="S76">
        <f t="shared" si="50"/>
        <v>-102.78914707791682</v>
      </c>
      <c r="U76">
        <v>75</v>
      </c>
      <c r="V76">
        <v>50</v>
      </c>
      <c r="W76">
        <v>100</v>
      </c>
      <c r="X76">
        <v>90</v>
      </c>
      <c r="Y76">
        <f t="shared" si="33"/>
        <v>1.875</v>
      </c>
      <c r="Z76">
        <f t="shared" si="28"/>
        <v>9.4247779607693793</v>
      </c>
      <c r="AA76">
        <f t="shared" si="29"/>
        <v>17.671458676442587</v>
      </c>
      <c r="AB76">
        <f t="shared" si="30"/>
        <v>107.82530152151378</v>
      </c>
      <c r="AC76">
        <f t="shared" si="31"/>
        <v>529.29400035189099</v>
      </c>
      <c r="AD76">
        <f t="shared" si="32"/>
        <v>633.78672304198722</v>
      </c>
      <c r="AF76">
        <v>75</v>
      </c>
      <c r="AG76">
        <v>50</v>
      </c>
      <c r="AH76">
        <v>150</v>
      </c>
      <c r="AI76">
        <v>90</v>
      </c>
      <c r="AJ76">
        <f t="shared" si="34"/>
        <v>1.875</v>
      </c>
      <c r="AK76">
        <f t="shared" si="35"/>
        <v>9.4247779607693793</v>
      </c>
      <c r="AL76">
        <f t="shared" si="44"/>
        <v>17.671458676442587</v>
      </c>
      <c r="AM76">
        <f t="shared" si="36"/>
        <v>161.84407500101489</v>
      </c>
      <c r="AN76">
        <f t="shared" si="37"/>
        <v>493.74097505541312</v>
      </c>
      <c r="AO76">
        <f t="shared" si="38"/>
        <v>1078.2957780388513</v>
      </c>
      <c r="AQ76">
        <v>75</v>
      </c>
      <c r="AR76">
        <v>50</v>
      </c>
      <c r="AS76">
        <v>200</v>
      </c>
      <c r="AT76">
        <v>90</v>
      </c>
      <c r="AU76">
        <f t="shared" si="39"/>
        <v>1.875</v>
      </c>
      <c r="AV76">
        <f t="shared" si="40"/>
        <v>9.4247779607693793</v>
      </c>
      <c r="AW76">
        <f t="shared" si="45"/>
        <v>17.671458676442587</v>
      </c>
      <c r="AX76">
        <f t="shared" si="41"/>
        <v>213.72635163460768</v>
      </c>
      <c r="AY76">
        <f t="shared" si="42"/>
        <v>478.17753232298128</v>
      </c>
      <c r="AZ76">
        <f t="shared" si="43"/>
        <v>1252.7130070700016</v>
      </c>
    </row>
    <row r="77" spans="10:52" x14ac:dyDescent="0.3">
      <c r="J77">
        <v>76</v>
      </c>
      <c r="K77">
        <v>50</v>
      </c>
      <c r="L77">
        <v>75</v>
      </c>
      <c r="M77">
        <v>90</v>
      </c>
      <c r="N77">
        <f t="shared" si="46"/>
        <v>1.9000000000000001</v>
      </c>
      <c r="O77">
        <f t="shared" si="47"/>
        <v>9.4247779607693793</v>
      </c>
      <c r="P77">
        <f t="shared" si="51"/>
        <v>17.907078125461823</v>
      </c>
      <c r="Q77">
        <f t="shared" si="48"/>
        <v>92.545645958125235</v>
      </c>
      <c r="R77">
        <f t="shared" si="49"/>
        <v>558.64705711942167</v>
      </c>
      <c r="S77">
        <f t="shared" si="50"/>
        <v>-72.164683281446287</v>
      </c>
      <c r="U77">
        <v>76</v>
      </c>
      <c r="V77">
        <v>50</v>
      </c>
      <c r="W77">
        <v>100</v>
      </c>
      <c r="X77">
        <v>90</v>
      </c>
      <c r="Y77">
        <f t="shared" si="33"/>
        <v>1.9000000000000001</v>
      </c>
      <c r="Z77">
        <f t="shared" si="28"/>
        <v>9.4247779607693793</v>
      </c>
      <c r="AA77">
        <f t="shared" si="29"/>
        <v>17.907078125461823</v>
      </c>
      <c r="AB77">
        <f t="shared" si="30"/>
        <v>120.84268659115571</v>
      </c>
      <c r="AC77">
        <f t="shared" si="31"/>
        <v>503.75477808279169</v>
      </c>
      <c r="AD77">
        <f t="shared" si="32"/>
        <v>980.42072463963746</v>
      </c>
      <c r="AF77">
        <v>76</v>
      </c>
      <c r="AG77">
        <v>50</v>
      </c>
      <c r="AH77">
        <v>150</v>
      </c>
      <c r="AI77">
        <v>90</v>
      </c>
      <c r="AJ77">
        <f t="shared" si="34"/>
        <v>1.9000000000000001</v>
      </c>
      <c r="AK77">
        <f t="shared" si="35"/>
        <v>9.4247779607693793</v>
      </c>
      <c r="AL77">
        <f t="shared" si="44"/>
        <v>17.907078125461823</v>
      </c>
      <c r="AM77">
        <f t="shared" si="36"/>
        <v>173.83208437130125</v>
      </c>
      <c r="AN77">
        <f t="shared" si="37"/>
        <v>458.80986800138749</v>
      </c>
      <c r="AO77">
        <f t="shared" si="38"/>
        <v>1655.3929439075177</v>
      </c>
      <c r="AQ77">
        <v>76</v>
      </c>
      <c r="AR77">
        <v>50</v>
      </c>
      <c r="AS77">
        <v>200</v>
      </c>
      <c r="AT77">
        <v>90</v>
      </c>
      <c r="AU77">
        <f t="shared" si="39"/>
        <v>1.9000000000000001</v>
      </c>
      <c r="AV77">
        <f t="shared" si="40"/>
        <v>9.4247779607693793</v>
      </c>
      <c r="AW77">
        <f t="shared" si="45"/>
        <v>17.907078125461823</v>
      </c>
      <c r="AX77">
        <f t="shared" si="41"/>
        <v>225.25587221674888</v>
      </c>
      <c r="AY77">
        <f t="shared" si="42"/>
        <v>438.44436413657394</v>
      </c>
      <c r="AZ77">
        <f t="shared" si="43"/>
        <v>1923.4842762157277</v>
      </c>
    </row>
    <row r="78" spans="10:52" x14ac:dyDescent="0.3">
      <c r="J78">
        <v>77</v>
      </c>
      <c r="K78">
        <v>50</v>
      </c>
      <c r="L78">
        <v>75</v>
      </c>
      <c r="M78">
        <v>90</v>
      </c>
      <c r="N78">
        <f t="shared" si="46"/>
        <v>1.925</v>
      </c>
      <c r="O78">
        <f t="shared" si="47"/>
        <v>9.4247779607693793</v>
      </c>
      <c r="P78">
        <f t="shared" si="51"/>
        <v>18.142697574481055</v>
      </c>
      <c r="Q78">
        <f t="shared" si="48"/>
        <v>105.6260900533421</v>
      </c>
      <c r="R78">
        <f t="shared" si="49"/>
        <v>478.15956551582212</v>
      </c>
      <c r="S78">
        <f t="shared" si="50"/>
        <v>204.79431983459472</v>
      </c>
      <c r="U78">
        <v>77</v>
      </c>
      <c r="V78">
        <v>50</v>
      </c>
      <c r="W78">
        <v>100</v>
      </c>
      <c r="X78">
        <v>90</v>
      </c>
      <c r="Y78">
        <f t="shared" si="33"/>
        <v>1.925</v>
      </c>
      <c r="Z78">
        <f t="shared" si="28"/>
        <v>9.4247779607693793</v>
      </c>
      <c r="AA78">
        <f t="shared" si="29"/>
        <v>18.142697574481055</v>
      </c>
      <c r="AB78">
        <f t="shared" si="30"/>
        <v>132.60117944157815</v>
      </c>
      <c r="AC78">
        <f t="shared" si="31"/>
        <v>429.07141147907623</v>
      </c>
      <c r="AD78">
        <f t="shared" si="32"/>
        <v>1345.4494492438444</v>
      </c>
      <c r="AF78">
        <v>77</v>
      </c>
      <c r="AG78">
        <v>50</v>
      </c>
      <c r="AH78">
        <v>150</v>
      </c>
      <c r="AI78">
        <v>90</v>
      </c>
      <c r="AJ78">
        <f t="shared" si="34"/>
        <v>1.925</v>
      </c>
      <c r="AK78">
        <f t="shared" si="35"/>
        <v>9.4247779607693793</v>
      </c>
      <c r="AL78">
        <f t="shared" si="44"/>
        <v>18.142697574481055</v>
      </c>
      <c r="AM78">
        <f t="shared" si="36"/>
        <v>184.46326697874198</v>
      </c>
      <c r="AN78">
        <f t="shared" si="37"/>
        <v>385.50225205327195</v>
      </c>
      <c r="AO78">
        <f t="shared" si="38"/>
        <v>2157.7459429212404</v>
      </c>
      <c r="AQ78">
        <v>77</v>
      </c>
      <c r="AR78">
        <v>50</v>
      </c>
      <c r="AS78">
        <v>200</v>
      </c>
      <c r="AT78">
        <v>90</v>
      </c>
      <c r="AU78">
        <f t="shared" si="39"/>
        <v>1.925</v>
      </c>
      <c r="AV78">
        <f t="shared" si="40"/>
        <v>9.4247779607693793</v>
      </c>
      <c r="AW78">
        <f t="shared" si="45"/>
        <v>18.142697574481055</v>
      </c>
      <c r="AX78">
        <f t="shared" si="41"/>
        <v>235.36655003386755</v>
      </c>
      <c r="AY78">
        <f t="shared" si="42"/>
        <v>365.00717976422709</v>
      </c>
      <c r="AZ78">
        <f t="shared" si="43"/>
        <v>2494.4272439227761</v>
      </c>
    </row>
    <row r="79" spans="10:52" x14ac:dyDescent="0.3">
      <c r="J79">
        <v>78</v>
      </c>
      <c r="K79">
        <v>50</v>
      </c>
      <c r="L79">
        <v>75</v>
      </c>
      <c r="M79">
        <v>90</v>
      </c>
      <c r="N79">
        <f t="shared" si="46"/>
        <v>1.9500000000000002</v>
      </c>
      <c r="O79">
        <f t="shared" si="47"/>
        <v>9.4247779607693793</v>
      </c>
      <c r="P79">
        <f t="shared" si="51"/>
        <v>18.378317023500291</v>
      </c>
      <c r="Q79">
        <f t="shared" si="48"/>
        <v>116.0327126089056</v>
      </c>
      <c r="R79">
        <f t="shared" si="49"/>
        <v>347.27162489548584</v>
      </c>
      <c r="S79">
        <f t="shared" si="50"/>
        <v>641.44479271920545</v>
      </c>
      <c r="U79">
        <v>78</v>
      </c>
      <c r="V79">
        <v>50</v>
      </c>
      <c r="W79">
        <v>100</v>
      </c>
      <c r="X79">
        <v>90</v>
      </c>
      <c r="Y79">
        <f t="shared" si="33"/>
        <v>1.9500000000000002</v>
      </c>
      <c r="Z79">
        <f t="shared" si="28"/>
        <v>9.4247779607693793</v>
      </c>
      <c r="AA79">
        <f t="shared" si="29"/>
        <v>18.378317023500291</v>
      </c>
      <c r="AB79">
        <f t="shared" si="30"/>
        <v>141.93991274394267</v>
      </c>
      <c r="AC79">
        <f t="shared" si="31"/>
        <v>311.80272649502831</v>
      </c>
      <c r="AD79">
        <f t="shared" si="32"/>
        <v>1708.9714032944262</v>
      </c>
      <c r="AF79">
        <v>78</v>
      </c>
      <c r="AG79">
        <v>50</v>
      </c>
      <c r="AH79">
        <v>150</v>
      </c>
      <c r="AI79">
        <v>90</v>
      </c>
      <c r="AJ79">
        <f t="shared" si="34"/>
        <v>1.9500000000000002</v>
      </c>
      <c r="AK79">
        <f t="shared" si="35"/>
        <v>9.4247779607693793</v>
      </c>
      <c r="AL79">
        <f t="shared" si="44"/>
        <v>18.378317023500291</v>
      </c>
      <c r="AM79">
        <f t="shared" si="36"/>
        <v>192.82281713529983</v>
      </c>
      <c r="AN79">
        <f t="shared" si="37"/>
        <v>278.21832817037239</v>
      </c>
      <c r="AO79">
        <f t="shared" si="38"/>
        <v>2561.4129346147784</v>
      </c>
      <c r="AQ79">
        <v>78</v>
      </c>
      <c r="AR79">
        <v>50</v>
      </c>
      <c r="AS79">
        <v>200</v>
      </c>
      <c r="AT79">
        <v>90</v>
      </c>
      <c r="AU79">
        <f t="shared" si="39"/>
        <v>1.9500000000000002</v>
      </c>
      <c r="AV79">
        <f t="shared" si="40"/>
        <v>9.4247779607693793</v>
      </c>
      <c r="AW79">
        <f t="shared" si="45"/>
        <v>18.378317023500291</v>
      </c>
      <c r="AX79">
        <f t="shared" si="41"/>
        <v>243.25797972423797</v>
      </c>
      <c r="AY79">
        <f t="shared" si="42"/>
        <v>261.90295424382828</v>
      </c>
      <c r="AZ79">
        <f t="shared" si="43"/>
        <v>2935.9981511257956</v>
      </c>
    </row>
    <row r="80" spans="10:52" x14ac:dyDescent="0.3">
      <c r="J80">
        <v>79</v>
      </c>
      <c r="K80">
        <v>50</v>
      </c>
      <c r="L80">
        <v>75</v>
      </c>
      <c r="M80">
        <v>90</v>
      </c>
      <c r="N80">
        <f t="shared" si="46"/>
        <v>1.9750000000000001</v>
      </c>
      <c r="O80">
        <f t="shared" si="47"/>
        <v>9.4247779607693793</v>
      </c>
      <c r="P80">
        <f t="shared" si="51"/>
        <v>18.613936472519526</v>
      </c>
      <c r="Q80">
        <f t="shared" si="48"/>
        <v>122.70464961983437</v>
      </c>
      <c r="R80">
        <f t="shared" si="49"/>
        <v>182.20083255880812</v>
      </c>
      <c r="S80">
        <f t="shared" si="50"/>
        <v>1102.6810346382808</v>
      </c>
      <c r="U80">
        <v>79</v>
      </c>
      <c r="V80">
        <v>50</v>
      </c>
      <c r="W80">
        <v>100</v>
      </c>
      <c r="X80">
        <v>90</v>
      </c>
      <c r="Y80">
        <f t="shared" si="33"/>
        <v>1.9750000000000001</v>
      </c>
      <c r="Z80">
        <f t="shared" si="28"/>
        <v>9.4247779607693793</v>
      </c>
      <c r="AA80">
        <f t="shared" si="29"/>
        <v>18.613936472519526</v>
      </c>
      <c r="AB80">
        <f t="shared" si="30"/>
        <v>147.93495062452357</v>
      </c>
      <c r="AC80">
        <f t="shared" si="31"/>
        <v>163.86113870591578</v>
      </c>
      <c r="AD80">
        <f t="shared" si="32"/>
        <v>2019.3570531897217</v>
      </c>
      <c r="AF80">
        <v>79</v>
      </c>
      <c r="AG80">
        <v>50</v>
      </c>
      <c r="AH80">
        <v>150</v>
      </c>
      <c r="AI80">
        <v>90</v>
      </c>
      <c r="AJ80">
        <f t="shared" si="34"/>
        <v>1.9750000000000001</v>
      </c>
      <c r="AK80">
        <f t="shared" si="35"/>
        <v>9.4247779607693793</v>
      </c>
      <c r="AL80">
        <f t="shared" si="44"/>
        <v>18.613936472519526</v>
      </c>
      <c r="AM80">
        <f t="shared" si="36"/>
        <v>198.16366697246079</v>
      </c>
      <c r="AN80">
        <f t="shared" si="37"/>
        <v>145.77331221243762</v>
      </c>
      <c r="AO80">
        <f t="shared" si="38"/>
        <v>2838.0538825019976</v>
      </c>
      <c r="AQ80">
        <v>79</v>
      </c>
      <c r="AR80">
        <v>50</v>
      </c>
      <c r="AS80">
        <v>200</v>
      </c>
      <c r="AT80">
        <v>90</v>
      </c>
      <c r="AU80">
        <f t="shared" si="39"/>
        <v>1.9750000000000001</v>
      </c>
      <c r="AV80">
        <f t="shared" si="40"/>
        <v>9.4247779607693793</v>
      </c>
      <c r="AW80">
        <f t="shared" si="45"/>
        <v>18.613936472519526</v>
      </c>
      <c r="AX80">
        <f t="shared" si="41"/>
        <v>248.27760088423872</v>
      </c>
      <c r="AY80">
        <f t="shared" si="42"/>
        <v>136.7964432040684</v>
      </c>
      <c r="AZ80">
        <f t="shared" si="43"/>
        <v>3221.7167097114761</v>
      </c>
    </row>
    <row r="81" spans="10:52" x14ac:dyDescent="0.3">
      <c r="J81">
        <v>80</v>
      </c>
      <c r="K81">
        <v>50</v>
      </c>
      <c r="L81">
        <v>75</v>
      </c>
      <c r="M81">
        <v>90</v>
      </c>
      <c r="N81">
        <f t="shared" si="46"/>
        <v>2</v>
      </c>
      <c r="O81">
        <f t="shared" si="47"/>
        <v>9.4247779607693793</v>
      </c>
      <c r="P81">
        <f t="shared" si="51"/>
        <v>18.849555921538759</v>
      </c>
      <c r="Q81">
        <f t="shared" si="48"/>
        <v>125</v>
      </c>
      <c r="R81">
        <f t="shared" si="49"/>
        <v>5.7733760782467095E-13</v>
      </c>
      <c r="S81">
        <f t="shared" si="50"/>
        <v>1480.4406601634028</v>
      </c>
      <c r="U81">
        <v>80</v>
      </c>
      <c r="V81">
        <v>50</v>
      </c>
      <c r="W81">
        <v>100</v>
      </c>
      <c r="X81">
        <v>90</v>
      </c>
      <c r="Y81">
        <f t="shared" si="33"/>
        <v>2</v>
      </c>
      <c r="Z81">
        <f t="shared" si="28"/>
        <v>9.4247779607693793</v>
      </c>
      <c r="AA81">
        <f t="shared" si="29"/>
        <v>18.849555921538759</v>
      </c>
      <c r="AB81">
        <f t="shared" si="30"/>
        <v>150</v>
      </c>
      <c r="AC81">
        <f t="shared" si="31"/>
        <v>5.196038470422038E-13</v>
      </c>
      <c r="AD81">
        <f t="shared" si="32"/>
        <v>2220.6609902451046</v>
      </c>
      <c r="AF81">
        <v>80</v>
      </c>
      <c r="AG81">
        <v>50</v>
      </c>
      <c r="AH81">
        <v>150</v>
      </c>
      <c r="AI81">
        <v>90</v>
      </c>
      <c r="AJ81">
        <f t="shared" si="34"/>
        <v>2</v>
      </c>
      <c r="AK81">
        <f t="shared" si="35"/>
        <v>9.4247779607693793</v>
      </c>
      <c r="AL81">
        <f t="shared" si="44"/>
        <v>18.849555921538759</v>
      </c>
      <c r="AM81">
        <f t="shared" si="36"/>
        <v>200</v>
      </c>
      <c r="AN81">
        <f t="shared" si="37"/>
        <v>4.6187008625973676E-13</v>
      </c>
      <c r="AO81">
        <f t="shared" si="38"/>
        <v>2960.8813203268069</v>
      </c>
      <c r="AQ81">
        <v>80</v>
      </c>
      <c r="AR81">
        <v>50</v>
      </c>
      <c r="AS81">
        <v>200</v>
      </c>
      <c r="AT81">
        <v>90</v>
      </c>
      <c r="AU81">
        <f t="shared" si="39"/>
        <v>2</v>
      </c>
      <c r="AV81">
        <f t="shared" si="40"/>
        <v>9.4247779607693793</v>
      </c>
      <c r="AW81">
        <f t="shared" si="45"/>
        <v>18.849555921538759</v>
      </c>
      <c r="AX81">
        <f t="shared" si="41"/>
        <v>250</v>
      </c>
      <c r="AY81">
        <f t="shared" si="42"/>
        <v>4.3300320586850324E-13</v>
      </c>
      <c r="AZ81">
        <f t="shared" si="43"/>
        <v>3330.9914853676582</v>
      </c>
    </row>
    <row r="82" spans="10:52" x14ac:dyDescent="0.3">
      <c r="J82">
        <v>81</v>
      </c>
      <c r="K82">
        <v>50</v>
      </c>
      <c r="L82">
        <v>75</v>
      </c>
      <c r="M82">
        <v>90</v>
      </c>
      <c r="N82">
        <f t="shared" si="46"/>
        <v>2.0249999999999999</v>
      </c>
      <c r="O82">
        <f t="shared" si="47"/>
        <v>9.4247779607693793</v>
      </c>
      <c r="P82">
        <f t="shared" si="51"/>
        <v>19.085175370557991</v>
      </c>
      <c r="Q82">
        <f t="shared" si="48"/>
        <v>122.7046496198344</v>
      </c>
      <c r="R82">
        <f t="shared" si="49"/>
        <v>-182.20083255880704</v>
      </c>
      <c r="S82">
        <f t="shared" si="50"/>
        <v>1705.3646845174435</v>
      </c>
      <c r="U82">
        <v>81</v>
      </c>
      <c r="V82">
        <v>50</v>
      </c>
      <c r="W82">
        <v>100</v>
      </c>
      <c r="X82">
        <v>90</v>
      </c>
      <c r="Y82">
        <f t="shared" si="33"/>
        <v>2.0249999999999999</v>
      </c>
      <c r="Z82">
        <f t="shared" si="28"/>
        <v>9.4247779607693793</v>
      </c>
      <c r="AA82">
        <f t="shared" si="29"/>
        <v>19.085175370557991</v>
      </c>
      <c r="AB82">
        <f t="shared" si="30"/>
        <v>147.93495062452359</v>
      </c>
      <c r="AC82">
        <f t="shared" si="31"/>
        <v>-163.86113870591478</v>
      </c>
      <c r="AD82">
        <f t="shared" si="32"/>
        <v>2269.5280330625301</v>
      </c>
      <c r="AF82">
        <v>81</v>
      </c>
      <c r="AG82">
        <v>50</v>
      </c>
      <c r="AH82">
        <v>150</v>
      </c>
      <c r="AI82">
        <v>90</v>
      </c>
      <c r="AJ82">
        <f t="shared" si="34"/>
        <v>2.0249999999999999</v>
      </c>
      <c r="AK82">
        <f t="shared" si="35"/>
        <v>9.4247779607693793</v>
      </c>
      <c r="AL82">
        <f t="shared" si="44"/>
        <v>19.085175370557991</v>
      </c>
      <c r="AM82">
        <f t="shared" si="36"/>
        <v>198.16366697246082</v>
      </c>
      <c r="AN82">
        <f t="shared" si="37"/>
        <v>-145.77331221243674</v>
      </c>
      <c r="AO82">
        <f t="shared" si="38"/>
        <v>2911.3335301034112</v>
      </c>
      <c r="AQ82">
        <v>81</v>
      </c>
      <c r="AR82">
        <v>50</v>
      </c>
      <c r="AS82">
        <v>200</v>
      </c>
      <c r="AT82">
        <v>90</v>
      </c>
      <c r="AU82">
        <f t="shared" si="39"/>
        <v>2.0249999999999999</v>
      </c>
      <c r="AV82">
        <f t="shared" si="40"/>
        <v>9.4247779607693793</v>
      </c>
      <c r="AW82">
        <f t="shared" si="45"/>
        <v>19.085175370557991</v>
      </c>
      <c r="AX82">
        <f t="shared" si="41"/>
        <v>248.27760088423872</v>
      </c>
      <c r="AY82">
        <f t="shared" si="42"/>
        <v>-136.7964432040676</v>
      </c>
      <c r="AZ82">
        <f t="shared" si="43"/>
        <v>3252.5083761665087</v>
      </c>
    </row>
    <row r="83" spans="10:52" x14ac:dyDescent="0.3">
      <c r="J83">
        <v>82</v>
      </c>
      <c r="K83">
        <v>50</v>
      </c>
      <c r="L83">
        <v>75</v>
      </c>
      <c r="M83">
        <v>90</v>
      </c>
      <c r="N83">
        <f t="shared" si="46"/>
        <v>2.0500000000000003</v>
      </c>
      <c r="O83">
        <f t="shared" si="47"/>
        <v>9.4247779607693793</v>
      </c>
      <c r="P83">
        <f t="shared" si="51"/>
        <v>19.32079481957723</v>
      </c>
      <c r="Q83">
        <f t="shared" si="48"/>
        <v>116.03271260890551</v>
      </c>
      <c r="R83">
        <f t="shared" si="49"/>
        <v>-347.27162489548709</v>
      </c>
      <c r="S83">
        <f t="shared" si="50"/>
        <v>1737.0741801446488</v>
      </c>
      <c r="U83">
        <v>82</v>
      </c>
      <c r="V83">
        <v>50</v>
      </c>
      <c r="W83">
        <v>100</v>
      </c>
      <c r="X83">
        <v>90</v>
      </c>
      <c r="Y83">
        <f t="shared" si="33"/>
        <v>2.0500000000000003</v>
      </c>
      <c r="Z83">
        <f t="shared" si="28"/>
        <v>9.4247779607693793</v>
      </c>
      <c r="AA83">
        <f t="shared" si="29"/>
        <v>19.32079481957723</v>
      </c>
      <c r="AB83">
        <f t="shared" si="30"/>
        <v>141.93991274394261</v>
      </c>
      <c r="AC83">
        <f t="shared" si="31"/>
        <v>-311.80272649502945</v>
      </c>
      <c r="AD83">
        <f t="shared" si="32"/>
        <v>2142.20610374219</v>
      </c>
      <c r="AF83">
        <v>82</v>
      </c>
      <c r="AG83">
        <v>50</v>
      </c>
      <c r="AH83">
        <v>150</v>
      </c>
      <c r="AI83">
        <v>90</v>
      </c>
      <c r="AJ83">
        <f t="shared" si="34"/>
        <v>2.0500000000000003</v>
      </c>
      <c r="AK83">
        <f t="shared" si="35"/>
        <v>9.4247779607693793</v>
      </c>
      <c r="AL83">
        <f t="shared" si="44"/>
        <v>19.32079481957723</v>
      </c>
      <c r="AM83">
        <f t="shared" si="36"/>
        <v>192.82281713529977</v>
      </c>
      <c r="AN83">
        <f t="shared" si="37"/>
        <v>-278.21832817037347</v>
      </c>
      <c r="AO83">
        <f t="shared" si="38"/>
        <v>2684.1792015275414</v>
      </c>
      <c r="AQ83">
        <v>82</v>
      </c>
      <c r="AR83">
        <v>50</v>
      </c>
      <c r="AS83">
        <v>200</v>
      </c>
      <c r="AT83">
        <v>90</v>
      </c>
      <c r="AU83">
        <f t="shared" si="39"/>
        <v>2.0500000000000003</v>
      </c>
      <c r="AV83">
        <f t="shared" si="40"/>
        <v>9.4247779607693793</v>
      </c>
      <c r="AW83">
        <f t="shared" si="45"/>
        <v>19.32079481957723</v>
      </c>
      <c r="AX83">
        <f t="shared" si="41"/>
        <v>243.25797972423794</v>
      </c>
      <c r="AY83">
        <f t="shared" si="42"/>
        <v>-261.90295424382924</v>
      </c>
      <c r="AZ83">
        <f t="shared" si="43"/>
        <v>2987.0036519272699</v>
      </c>
    </row>
    <row r="84" spans="10:52" x14ac:dyDescent="0.3">
      <c r="J84">
        <v>83</v>
      </c>
      <c r="K84">
        <v>50</v>
      </c>
      <c r="L84">
        <v>75</v>
      </c>
      <c r="M84">
        <v>90</v>
      </c>
      <c r="N84">
        <f>0.025*J84</f>
        <v>2.0750000000000002</v>
      </c>
      <c r="O84">
        <f t="shared" si="47"/>
        <v>9.4247779607693793</v>
      </c>
      <c r="P84">
        <f t="shared" si="51"/>
        <v>19.556414268596463</v>
      </c>
      <c r="Q84">
        <f t="shared" si="48"/>
        <v>105.62609005334217</v>
      </c>
      <c r="R84">
        <f t="shared" si="49"/>
        <v>-478.15956551582144</v>
      </c>
      <c r="S84">
        <f t="shared" si="50"/>
        <v>1554.1797116644943</v>
      </c>
      <c r="U84">
        <v>83</v>
      </c>
      <c r="V84">
        <v>50</v>
      </c>
      <c r="W84">
        <v>100</v>
      </c>
      <c r="X84">
        <v>90</v>
      </c>
      <c r="Y84">
        <f t="shared" si="33"/>
        <v>2.0750000000000002</v>
      </c>
      <c r="Z84">
        <f t="shared" si="28"/>
        <v>9.4247779607693793</v>
      </c>
      <c r="AA84">
        <f t="shared" si="29"/>
        <v>19.556414268596463</v>
      </c>
      <c r="AB84">
        <f t="shared" si="30"/>
        <v>132.60117944157821</v>
      </c>
      <c r="AC84">
        <f t="shared" si="31"/>
        <v>-429.07141147907555</v>
      </c>
      <c r="AD84">
        <f t="shared" si="32"/>
        <v>1838.2573333656555</v>
      </c>
      <c r="AF84">
        <v>83</v>
      </c>
      <c r="AG84">
        <v>50</v>
      </c>
      <c r="AH84">
        <v>150</v>
      </c>
      <c r="AI84">
        <v>90</v>
      </c>
      <c r="AJ84">
        <f t="shared" si="34"/>
        <v>2.0750000000000002</v>
      </c>
      <c r="AK84">
        <f t="shared" si="35"/>
        <v>9.4247779607693793</v>
      </c>
      <c r="AL84">
        <f t="shared" si="44"/>
        <v>19.556414268596463</v>
      </c>
      <c r="AM84">
        <f t="shared" si="36"/>
        <v>184.46326697874204</v>
      </c>
      <c r="AN84">
        <f t="shared" si="37"/>
        <v>-385.50225205327138</v>
      </c>
      <c r="AO84">
        <f t="shared" si="38"/>
        <v>2290.5104971438482</v>
      </c>
      <c r="AQ84">
        <v>83</v>
      </c>
      <c r="AR84">
        <v>50</v>
      </c>
      <c r="AS84">
        <v>200</v>
      </c>
      <c r="AT84">
        <v>90</v>
      </c>
      <c r="AU84">
        <f t="shared" si="39"/>
        <v>2.0750000000000002</v>
      </c>
      <c r="AV84">
        <f t="shared" si="40"/>
        <v>9.4247779607693793</v>
      </c>
      <c r="AW84">
        <f t="shared" si="45"/>
        <v>19.556414268596463</v>
      </c>
      <c r="AX84">
        <f t="shared" si="41"/>
        <v>235.36655003386764</v>
      </c>
      <c r="AY84">
        <f t="shared" si="42"/>
        <v>-365.00717976422646</v>
      </c>
      <c r="AZ84">
        <f t="shared" si="43"/>
        <v>2548.6774095161431</v>
      </c>
    </row>
    <row r="85" spans="10:52" x14ac:dyDescent="0.3">
      <c r="J85">
        <v>84</v>
      </c>
      <c r="K85">
        <v>50</v>
      </c>
      <c r="L85">
        <v>75</v>
      </c>
      <c r="M85">
        <v>90</v>
      </c>
      <c r="N85">
        <f t="shared" si="46"/>
        <v>2.1</v>
      </c>
      <c r="O85">
        <f t="shared" si="47"/>
        <v>9.4247779607693793</v>
      </c>
      <c r="P85">
        <f t="shared" si="51"/>
        <v>19.792033717615698</v>
      </c>
      <c r="Q85">
        <f t="shared" si="48"/>
        <v>92.545645958125121</v>
      </c>
      <c r="R85">
        <f t="shared" si="49"/>
        <v>-558.64705711942213</v>
      </c>
      <c r="S85">
        <f t="shared" si="50"/>
        <v>1159.7922516361673</v>
      </c>
      <c r="U85">
        <v>84</v>
      </c>
      <c r="V85">
        <v>50</v>
      </c>
      <c r="W85">
        <v>100</v>
      </c>
      <c r="X85">
        <v>90</v>
      </c>
      <c r="Y85">
        <f t="shared" si="33"/>
        <v>2.1</v>
      </c>
      <c r="Z85">
        <f t="shared" si="28"/>
        <v>9.4247779607693793</v>
      </c>
      <c r="AA85">
        <f t="shared" si="29"/>
        <v>19.792033717615698</v>
      </c>
      <c r="AB85">
        <f t="shared" si="30"/>
        <v>120.84268659115558</v>
      </c>
      <c r="AC85">
        <f t="shared" si="31"/>
        <v>-503.75477808279214</v>
      </c>
      <c r="AD85">
        <f t="shared" si="32"/>
        <v>1386.1603027349151</v>
      </c>
      <c r="AF85">
        <v>84</v>
      </c>
      <c r="AG85">
        <v>50</v>
      </c>
      <c r="AH85">
        <v>150</v>
      </c>
      <c r="AI85">
        <v>90</v>
      </c>
      <c r="AJ85">
        <f t="shared" si="34"/>
        <v>2.1</v>
      </c>
      <c r="AK85">
        <f t="shared" si="35"/>
        <v>9.4247779607693793</v>
      </c>
      <c r="AL85">
        <f t="shared" si="44"/>
        <v>19.792033717615698</v>
      </c>
      <c r="AM85">
        <f t="shared" si="36"/>
        <v>173.83208437130114</v>
      </c>
      <c r="AN85">
        <f t="shared" si="37"/>
        <v>-458.80986800138794</v>
      </c>
      <c r="AO85">
        <f t="shared" si="38"/>
        <v>1758.374486049971</v>
      </c>
      <c r="AQ85">
        <v>84</v>
      </c>
      <c r="AR85">
        <v>50</v>
      </c>
      <c r="AS85">
        <v>200</v>
      </c>
      <c r="AT85">
        <v>90</v>
      </c>
      <c r="AU85">
        <f t="shared" si="39"/>
        <v>2.1</v>
      </c>
      <c r="AV85">
        <f t="shared" si="40"/>
        <v>9.4247779607693793</v>
      </c>
      <c r="AW85">
        <f t="shared" si="45"/>
        <v>19.792033717615698</v>
      </c>
      <c r="AX85">
        <f t="shared" si="41"/>
        <v>225.2558722167488</v>
      </c>
      <c r="AY85">
        <f t="shared" si="42"/>
        <v>-438.44436413657445</v>
      </c>
      <c r="AZ85">
        <f t="shared" si="43"/>
        <v>1964.7857990992979</v>
      </c>
    </row>
    <row r="86" spans="10:52" x14ac:dyDescent="0.3">
      <c r="J86">
        <v>85</v>
      </c>
      <c r="K86">
        <v>50</v>
      </c>
      <c r="L86">
        <v>75</v>
      </c>
      <c r="M86">
        <v>90</v>
      </c>
      <c r="N86">
        <f t="shared" si="46"/>
        <v>2.125</v>
      </c>
      <c r="O86">
        <f t="shared" si="47"/>
        <v>9.4247779607693793</v>
      </c>
      <c r="P86">
        <f t="shared" si="51"/>
        <v>20.027653166634931</v>
      </c>
      <c r="Q86">
        <f t="shared" si="48"/>
        <v>78.219842668999306</v>
      </c>
      <c r="R86">
        <f t="shared" si="49"/>
        <v>-576.35656380928663</v>
      </c>
      <c r="S86">
        <f t="shared" si="50"/>
        <v>625.49426469272566</v>
      </c>
      <c r="U86">
        <v>85</v>
      </c>
      <c r="V86">
        <v>50</v>
      </c>
      <c r="W86">
        <v>100</v>
      </c>
      <c r="X86">
        <v>90</v>
      </c>
      <c r="Y86">
        <f t="shared" si="33"/>
        <v>2.125</v>
      </c>
      <c r="Z86">
        <f t="shared" si="28"/>
        <v>9.4247779607693793</v>
      </c>
      <c r="AA86">
        <f t="shared" si="29"/>
        <v>20.027653166634931</v>
      </c>
      <c r="AB86">
        <f t="shared" si="30"/>
        <v>107.82530152151385</v>
      </c>
      <c r="AC86">
        <f t="shared" si="31"/>
        <v>-529.29400035189099</v>
      </c>
      <c r="AD86">
        <f t="shared" si="32"/>
        <v>849.11763103583405</v>
      </c>
      <c r="AF86">
        <v>85</v>
      </c>
      <c r="AG86">
        <v>50</v>
      </c>
      <c r="AH86">
        <v>150</v>
      </c>
      <c r="AI86">
        <v>90</v>
      </c>
      <c r="AJ86">
        <f t="shared" si="34"/>
        <v>2.125</v>
      </c>
      <c r="AK86">
        <f t="shared" si="35"/>
        <v>9.4247779607693793</v>
      </c>
      <c r="AL86">
        <f t="shared" si="44"/>
        <v>20.027653166634931</v>
      </c>
      <c r="AM86">
        <f t="shared" si="36"/>
        <v>161.844075001015</v>
      </c>
      <c r="AN86">
        <f t="shared" si="37"/>
        <v>-493.74097505541306</v>
      </c>
      <c r="AO86">
        <f t="shared" si="38"/>
        <v>1129.9831675554842</v>
      </c>
      <c r="AQ86">
        <v>85</v>
      </c>
      <c r="AR86">
        <v>50</v>
      </c>
      <c r="AS86">
        <v>200</v>
      </c>
      <c r="AT86">
        <v>90</v>
      </c>
      <c r="AU86">
        <f t="shared" si="39"/>
        <v>2.125</v>
      </c>
      <c r="AV86">
        <f t="shared" si="40"/>
        <v>9.4247779607693793</v>
      </c>
      <c r="AW86">
        <f t="shared" si="45"/>
        <v>20.027653166634931</v>
      </c>
      <c r="AX86">
        <f t="shared" si="41"/>
        <v>213.72635163460777</v>
      </c>
      <c r="AY86">
        <f t="shared" si="42"/>
        <v>-478.17753232298116</v>
      </c>
      <c r="AZ86">
        <f t="shared" si="43"/>
        <v>1273.1008267788868</v>
      </c>
    </row>
    <row r="87" spans="10:52" x14ac:dyDescent="0.3">
      <c r="J87">
        <v>86</v>
      </c>
      <c r="K87">
        <v>50</v>
      </c>
      <c r="L87">
        <v>75</v>
      </c>
      <c r="M87">
        <v>90</v>
      </c>
      <c r="N87">
        <f t="shared" si="46"/>
        <v>2.15</v>
      </c>
      <c r="O87">
        <f t="shared" si="47"/>
        <v>9.4247779607693793</v>
      </c>
      <c r="P87">
        <f t="shared" si="51"/>
        <v>20.263272615654166</v>
      </c>
      <c r="Q87">
        <f t="shared" si="48"/>
        <v>64.267975161514428</v>
      </c>
      <c r="R87">
        <f t="shared" si="49"/>
        <v>-529.93251389027228</v>
      </c>
      <c r="S87">
        <f t="shared" si="50"/>
        <v>153.95531632528093</v>
      </c>
      <c r="U87">
        <v>86</v>
      </c>
      <c r="V87">
        <v>50</v>
      </c>
      <c r="W87">
        <v>100</v>
      </c>
      <c r="X87">
        <v>90</v>
      </c>
      <c r="Y87">
        <f t="shared" si="33"/>
        <v>2.15</v>
      </c>
      <c r="Z87">
        <f t="shared" si="28"/>
        <v>9.4247779607693793</v>
      </c>
      <c r="AA87">
        <f t="shared" si="29"/>
        <v>20.263272615654166</v>
      </c>
      <c r="AB87">
        <f t="shared" si="30"/>
        <v>94.776765398117462</v>
      </c>
      <c r="AC87">
        <f t="shared" si="31"/>
        <v>-507.3038656253101</v>
      </c>
      <c r="AD87">
        <f t="shared" si="32"/>
        <v>315.68197844705855</v>
      </c>
      <c r="AF87">
        <v>86</v>
      </c>
      <c r="AG87">
        <v>50</v>
      </c>
      <c r="AH87">
        <v>150</v>
      </c>
      <c r="AI87">
        <v>90</v>
      </c>
      <c r="AJ87">
        <f t="shared" si="34"/>
        <v>2.15</v>
      </c>
      <c r="AK87">
        <f t="shared" si="35"/>
        <v>9.4247779607693793</v>
      </c>
      <c r="AL87">
        <f t="shared" si="44"/>
        <v>20.263272615654166</v>
      </c>
      <c r="AM87">
        <f t="shared" si="36"/>
        <v>149.45921600951223</v>
      </c>
      <c r="AN87">
        <f t="shared" si="37"/>
        <v>-491.14025151301314</v>
      </c>
      <c r="AO87">
        <f t="shared" si="38"/>
        <v>454.2328261757487</v>
      </c>
      <c r="AQ87">
        <v>86</v>
      </c>
      <c r="AR87">
        <v>50</v>
      </c>
      <c r="AS87">
        <v>200</v>
      </c>
      <c r="AT87">
        <v>90</v>
      </c>
      <c r="AU87">
        <f t="shared" si="39"/>
        <v>2.15</v>
      </c>
      <c r="AV87">
        <f t="shared" si="40"/>
        <v>9.4247779607693793</v>
      </c>
      <c r="AW87">
        <f t="shared" si="45"/>
        <v>20.263272615654166</v>
      </c>
      <c r="AX87">
        <f t="shared" si="41"/>
        <v>201.62879060155652</v>
      </c>
      <c r="AY87">
        <f t="shared" si="42"/>
        <v>-484.2214167380173</v>
      </c>
      <c r="AZ87">
        <f t="shared" si="43"/>
        <v>517.37494444856372</v>
      </c>
    </row>
    <row r="88" spans="10:52" x14ac:dyDescent="0.3">
      <c r="J88">
        <v>87</v>
      </c>
      <c r="K88">
        <v>50</v>
      </c>
      <c r="L88">
        <v>75</v>
      </c>
      <c r="M88">
        <v>90</v>
      </c>
      <c r="N88">
        <f>0.025*J88</f>
        <v>2.1750000000000003</v>
      </c>
      <c r="O88">
        <f t="shared" si="47"/>
        <v>9.4247779607693793</v>
      </c>
      <c r="P88">
        <f t="shared" si="51"/>
        <v>20.498892064673402</v>
      </c>
      <c r="Q88">
        <f t="shared" si="48"/>
        <v>52.116224135644707</v>
      </c>
      <c r="R88">
        <f t="shared" si="49"/>
        <v>-436.89941055081442</v>
      </c>
      <c r="S88">
        <f t="shared" si="50"/>
        <v>-18.193308097237036</v>
      </c>
      <c r="U88">
        <v>87</v>
      </c>
      <c r="V88">
        <v>50</v>
      </c>
      <c r="W88">
        <v>100</v>
      </c>
      <c r="X88">
        <v>90</v>
      </c>
      <c r="Y88">
        <f t="shared" si="33"/>
        <v>2.1750000000000003</v>
      </c>
      <c r="Z88">
        <f t="shared" si="28"/>
        <v>9.4247779607693793</v>
      </c>
      <c r="AA88">
        <f t="shared" si="29"/>
        <v>20.498892064673402</v>
      </c>
      <c r="AB88">
        <f t="shared" si="30"/>
        <v>82.768391807463729</v>
      </c>
      <c r="AC88">
        <f t="shared" si="31"/>
        <v>-448.52747049361056</v>
      </c>
      <c r="AD88">
        <f t="shared" si="32"/>
        <v>-142.25424172087889</v>
      </c>
      <c r="AF88">
        <v>87</v>
      </c>
      <c r="AG88">
        <v>50</v>
      </c>
      <c r="AH88">
        <v>150</v>
      </c>
      <c r="AI88">
        <v>90</v>
      </c>
      <c r="AJ88">
        <f t="shared" si="34"/>
        <v>2.1750000000000003</v>
      </c>
      <c r="AK88">
        <f t="shared" si="35"/>
        <v>9.4247779607693793</v>
      </c>
      <c r="AL88">
        <f t="shared" si="44"/>
        <v>20.498892064673402</v>
      </c>
      <c r="AM88">
        <f t="shared" si="36"/>
        <v>137.55280134961876</v>
      </c>
      <c r="AN88">
        <f t="shared" si="37"/>
        <v>-456.75961137757338</v>
      </c>
      <c r="AO88">
        <f t="shared" si="38"/>
        <v>-224.10636373054419</v>
      </c>
      <c r="AQ88">
        <v>87</v>
      </c>
      <c r="AR88">
        <v>50</v>
      </c>
      <c r="AS88">
        <v>200</v>
      </c>
      <c r="AT88">
        <v>90</v>
      </c>
      <c r="AU88">
        <f t="shared" si="39"/>
        <v>2.1750000000000003</v>
      </c>
      <c r="AV88">
        <f t="shared" si="40"/>
        <v>9.4247779607693793</v>
      </c>
      <c r="AW88">
        <f t="shared" si="45"/>
        <v>20.498892064673402</v>
      </c>
      <c r="AX88">
        <f t="shared" si="41"/>
        <v>189.76594415790979</v>
      </c>
      <c r="AY88">
        <f t="shared" si="42"/>
        <v>-460.27122449536455</v>
      </c>
      <c r="AZ88">
        <f t="shared" si="43"/>
        <v>-258.03916211005537</v>
      </c>
    </row>
    <row r="89" spans="10:52" x14ac:dyDescent="0.3">
      <c r="J89">
        <v>88</v>
      </c>
      <c r="K89">
        <v>50</v>
      </c>
      <c r="L89">
        <v>75</v>
      </c>
      <c r="M89">
        <v>90</v>
      </c>
      <c r="N89">
        <f t="shared" si="46"/>
        <v>2.2000000000000002</v>
      </c>
      <c r="O89">
        <f t="shared" si="47"/>
        <v>9.4247779607693793</v>
      </c>
      <c r="P89">
        <f t="shared" si="51"/>
        <v>20.734511513692635</v>
      </c>
      <c r="Q89">
        <f t="shared" si="48"/>
        <v>42.546811932661633</v>
      </c>
      <c r="R89">
        <f t="shared" si="49"/>
        <v>-328.77894447800048</v>
      </c>
      <c r="S89">
        <f t="shared" si="50"/>
        <v>69.186359701393712</v>
      </c>
      <c r="U89">
        <v>88</v>
      </c>
      <c r="V89">
        <v>50</v>
      </c>
      <c r="W89">
        <v>100</v>
      </c>
      <c r="X89">
        <v>90</v>
      </c>
      <c r="Y89">
        <f t="shared" si="33"/>
        <v>2.2000000000000002</v>
      </c>
      <c r="Z89">
        <f t="shared" si="28"/>
        <v>9.4247779607693793</v>
      </c>
      <c r="AA89">
        <f t="shared" si="29"/>
        <v>20.734511513692635</v>
      </c>
      <c r="AB89">
        <f t="shared" si="30"/>
        <v>72.519194938688841</v>
      </c>
      <c r="AC89">
        <f t="shared" si="31"/>
        <v>-369.45846289392881</v>
      </c>
      <c r="AD89">
        <f t="shared" si="32"/>
        <v>-518.31984125349857</v>
      </c>
      <c r="AF89">
        <v>88</v>
      </c>
      <c r="AG89">
        <v>50</v>
      </c>
      <c r="AH89">
        <v>150</v>
      </c>
      <c r="AI89">
        <v>90</v>
      </c>
      <c r="AJ89">
        <f t="shared" si="34"/>
        <v>2.2000000000000002</v>
      </c>
      <c r="AK89">
        <f t="shared" si="35"/>
        <v>9.4247779607693793</v>
      </c>
      <c r="AL89">
        <f t="shared" si="44"/>
        <v>20.734511513692635</v>
      </c>
      <c r="AM89">
        <f t="shared" si="36"/>
        <v>126.8120363655414</v>
      </c>
      <c r="AN89">
        <f t="shared" si="37"/>
        <v>-399.49957247266707</v>
      </c>
      <c r="AO89">
        <f t="shared" si="38"/>
        <v>-872.57074856204895</v>
      </c>
      <c r="AQ89">
        <v>88</v>
      </c>
      <c r="AR89">
        <v>50</v>
      </c>
      <c r="AS89">
        <v>200</v>
      </c>
      <c r="AT89">
        <v>90</v>
      </c>
      <c r="AU89">
        <f t="shared" si="39"/>
        <v>2.2000000000000002</v>
      </c>
      <c r="AV89">
        <f t="shared" si="40"/>
        <v>9.4247779607693793</v>
      </c>
      <c r="AW89">
        <f t="shared" si="45"/>
        <v>20.734511513692635</v>
      </c>
      <c r="AX89">
        <f t="shared" si="41"/>
        <v>178.81373469393279</v>
      </c>
      <c r="AY89">
        <f t="shared" si="42"/>
        <v>-412.5292031210987</v>
      </c>
      <c r="AZ89">
        <f t="shared" si="43"/>
        <v>-1012.3258477917763</v>
      </c>
    </row>
    <row r="90" spans="10:52" x14ac:dyDescent="0.3">
      <c r="J90">
        <v>89</v>
      </c>
      <c r="K90">
        <v>50</v>
      </c>
      <c r="L90">
        <v>75</v>
      </c>
      <c r="M90">
        <v>90</v>
      </c>
      <c r="N90">
        <f t="shared" si="46"/>
        <v>2.2250000000000001</v>
      </c>
      <c r="O90">
        <f t="shared" si="47"/>
        <v>9.4247779607693793</v>
      </c>
      <c r="P90">
        <f t="shared" si="51"/>
        <v>20.97013096271187</v>
      </c>
      <c r="Q90">
        <f t="shared" si="48"/>
        <v>35.580111066722772</v>
      </c>
      <c r="R90">
        <f t="shared" si="49"/>
        <v>-231.68268867701562</v>
      </c>
      <c r="S90">
        <f t="shared" si="50"/>
        <v>109.84308610847165</v>
      </c>
      <c r="U90">
        <v>89</v>
      </c>
      <c r="V90">
        <v>50</v>
      </c>
      <c r="W90">
        <v>100</v>
      </c>
      <c r="X90">
        <v>90</v>
      </c>
      <c r="Y90">
        <f t="shared" si="33"/>
        <v>2.2250000000000001</v>
      </c>
      <c r="Z90">
        <f t="shared" si="28"/>
        <v>9.4247779607693793</v>
      </c>
      <c r="AA90">
        <f t="shared" si="29"/>
        <v>20.97013096271187</v>
      </c>
      <c r="AB90">
        <f t="shared" si="30"/>
        <v>64.332309591396694</v>
      </c>
      <c r="AC90">
        <f t="shared" si="31"/>
        <v>-285.75427707462217</v>
      </c>
      <c r="AD90">
        <f t="shared" si="32"/>
        <v>-863.29387575249143</v>
      </c>
      <c r="AF90">
        <v>89</v>
      </c>
      <c r="AG90">
        <v>50</v>
      </c>
      <c r="AH90">
        <v>150</v>
      </c>
      <c r="AI90">
        <v>90</v>
      </c>
      <c r="AJ90">
        <f t="shared" si="34"/>
        <v>2.2250000000000001</v>
      </c>
      <c r="AK90">
        <f t="shared" si="35"/>
        <v>9.4247779607693793</v>
      </c>
      <c r="AL90">
        <f t="shared" si="44"/>
        <v>20.97013096271187</v>
      </c>
      <c r="AM90">
        <f t="shared" si="36"/>
        <v>117.68922918733513</v>
      </c>
      <c r="AN90">
        <f t="shared" si="37"/>
        <v>-328.80771236460998</v>
      </c>
      <c r="AO90">
        <f t="shared" si="38"/>
        <v>-1470.3383133318848</v>
      </c>
      <c r="AQ90">
        <v>89</v>
      </c>
      <c r="AR90">
        <v>50</v>
      </c>
      <c r="AS90">
        <v>200</v>
      </c>
      <c r="AT90">
        <v>90</v>
      </c>
      <c r="AU90">
        <f t="shared" si="39"/>
        <v>2.2250000000000001</v>
      </c>
      <c r="AV90">
        <f t="shared" si="40"/>
        <v>9.4247779607693793</v>
      </c>
      <c r="AW90">
        <f t="shared" si="45"/>
        <v>20.97013096271187</v>
      </c>
      <c r="AX90">
        <f t="shared" si="41"/>
        <v>169.2785309846717</v>
      </c>
      <c r="AY90">
        <f t="shared" si="42"/>
        <v>-348.0779817477104</v>
      </c>
      <c r="AZ90">
        <f t="shared" si="43"/>
        <v>-1709.4707564671619</v>
      </c>
    </row>
    <row r="91" spans="10:52" x14ac:dyDescent="0.3">
      <c r="J91">
        <v>90</v>
      </c>
      <c r="K91">
        <v>50</v>
      </c>
      <c r="L91">
        <v>75</v>
      </c>
      <c r="M91">
        <v>90</v>
      </c>
      <c r="N91">
        <f t="shared" si="46"/>
        <v>2.25</v>
      </c>
      <c r="O91">
        <f t="shared" si="47"/>
        <v>9.4247779607693793</v>
      </c>
      <c r="P91">
        <f t="shared" si="51"/>
        <v>21.205750411731103</v>
      </c>
      <c r="Q91">
        <f t="shared" si="48"/>
        <v>30.788443717287421</v>
      </c>
      <c r="R91">
        <f t="shared" si="49"/>
        <v>-155.10465860331905</v>
      </c>
      <c r="S91">
        <f t="shared" si="50"/>
        <v>-88.220588652105562</v>
      </c>
      <c r="U91">
        <v>90</v>
      </c>
      <c r="V91">
        <v>50</v>
      </c>
      <c r="W91">
        <v>100</v>
      </c>
      <c r="X91">
        <v>90</v>
      </c>
      <c r="Y91">
        <f t="shared" si="33"/>
        <v>2.25</v>
      </c>
      <c r="Z91">
        <f t="shared" si="28"/>
        <v>9.4247779607693793</v>
      </c>
      <c r="AA91">
        <f t="shared" si="29"/>
        <v>21.205750411731103</v>
      </c>
      <c r="AB91">
        <f t="shared" si="30"/>
        <v>58.186095610021198</v>
      </c>
      <c r="AC91">
        <f t="shared" si="31"/>
        <v>-207.27232723467444</v>
      </c>
      <c r="AD91">
        <f t="shared" si="32"/>
        <v>-1222.0181220428876</v>
      </c>
      <c r="AF91">
        <v>90</v>
      </c>
      <c r="AG91">
        <v>50</v>
      </c>
      <c r="AH91">
        <v>150</v>
      </c>
      <c r="AI91">
        <v>90</v>
      </c>
      <c r="AJ91">
        <f t="shared" si="34"/>
        <v>2.25</v>
      </c>
      <c r="AK91">
        <f t="shared" si="35"/>
        <v>9.4247779607693793</v>
      </c>
      <c r="AL91">
        <f t="shared" si="44"/>
        <v>21.205750411731103</v>
      </c>
      <c r="AM91">
        <f t="shared" si="36"/>
        <v>110.41845831180518</v>
      </c>
      <c r="AN91">
        <f t="shared" si="37"/>
        <v>-252.39941608416558</v>
      </c>
      <c r="AO91">
        <f t="shared" si="38"/>
        <v>-1999.9466283395886</v>
      </c>
      <c r="AQ91">
        <v>90</v>
      </c>
      <c r="AR91">
        <v>50</v>
      </c>
      <c r="AS91">
        <v>200</v>
      </c>
      <c r="AT91">
        <v>90</v>
      </c>
      <c r="AU91">
        <f t="shared" si="39"/>
        <v>2.25</v>
      </c>
      <c r="AV91">
        <f t="shared" si="40"/>
        <v>9.4247779607693793</v>
      </c>
      <c r="AW91">
        <f t="shared" si="45"/>
        <v>21.205750411731103</v>
      </c>
      <c r="AX91">
        <f t="shared" si="41"/>
        <v>161.49485779096793</v>
      </c>
      <c r="AY91">
        <f t="shared" si="42"/>
        <v>-273.36882046356266</v>
      </c>
      <c r="AZ91">
        <f t="shared" si="43"/>
        <v>-2317.0721407235833</v>
      </c>
    </row>
    <row r="92" spans="10:52" x14ac:dyDescent="0.3">
      <c r="J92">
        <v>91</v>
      </c>
      <c r="K92">
        <v>50</v>
      </c>
      <c r="L92">
        <v>75</v>
      </c>
      <c r="M92">
        <v>90</v>
      </c>
      <c r="N92">
        <f t="shared" si="46"/>
        <v>2.2749999999999999</v>
      </c>
      <c r="O92">
        <f t="shared" si="47"/>
        <v>9.4247779607693793</v>
      </c>
      <c r="P92">
        <f t="shared" si="51"/>
        <v>21.441369860750338</v>
      </c>
      <c r="Q92">
        <f t="shared" si="48"/>
        <v>27.670823337464164</v>
      </c>
      <c r="R92">
        <f t="shared" si="49"/>
        <v>-96.911540675878314</v>
      </c>
      <c r="S92">
        <f t="shared" si="50"/>
        <v>-486.70371400852991</v>
      </c>
      <c r="U92">
        <v>91</v>
      </c>
      <c r="V92">
        <v>50</v>
      </c>
      <c r="W92">
        <v>100</v>
      </c>
      <c r="X92">
        <v>90</v>
      </c>
      <c r="Y92">
        <f t="shared" si="33"/>
        <v>2.2749999999999999</v>
      </c>
      <c r="Z92">
        <f t="shared" si="28"/>
        <v>9.4247779607693793</v>
      </c>
      <c r="AA92">
        <f t="shared" si="29"/>
        <v>21.441369860750338</v>
      </c>
      <c r="AB92">
        <f t="shared" si="30"/>
        <v>53.895128509095862</v>
      </c>
      <c r="AC92">
        <f t="shared" si="31"/>
        <v>-137.47582082413777</v>
      </c>
      <c r="AD92">
        <f t="shared" si="32"/>
        <v>-1590.8310896010389</v>
      </c>
      <c r="AF92">
        <v>91</v>
      </c>
      <c r="AG92">
        <v>50</v>
      </c>
      <c r="AH92">
        <v>150</v>
      </c>
      <c r="AI92">
        <v>90</v>
      </c>
      <c r="AJ92">
        <f t="shared" si="34"/>
        <v>2.2749999999999999</v>
      </c>
      <c r="AK92">
        <f t="shared" si="35"/>
        <v>9.4247779607693793</v>
      </c>
      <c r="AL92">
        <f t="shared" si="44"/>
        <v>21.441369860750338</v>
      </c>
      <c r="AM92">
        <f t="shared" si="36"/>
        <v>105.07543277520691</v>
      </c>
      <c r="AN92">
        <f t="shared" si="37"/>
        <v>-175.15601132860758</v>
      </c>
      <c r="AO92">
        <f t="shared" si="38"/>
        <v>-2439.5362361580992</v>
      </c>
      <c r="AQ92">
        <v>91</v>
      </c>
      <c r="AR92">
        <v>50</v>
      </c>
      <c r="AS92">
        <v>200</v>
      </c>
      <c r="AT92">
        <v>90</v>
      </c>
      <c r="AU92">
        <f t="shared" si="39"/>
        <v>2.2749999999999999</v>
      </c>
      <c r="AV92">
        <f t="shared" si="40"/>
        <v>9.4247779607693793</v>
      </c>
      <c r="AW92">
        <f t="shared" si="45"/>
        <v>21.441369860750338</v>
      </c>
      <c r="AX92">
        <f t="shared" si="41"/>
        <v>155.65437085225179</v>
      </c>
      <c r="AY92">
        <f t="shared" si="42"/>
        <v>-193.28345127965034</v>
      </c>
      <c r="AZ92">
        <f t="shared" si="43"/>
        <v>-2804.9059297991762</v>
      </c>
    </row>
    <row r="93" spans="10:52" x14ac:dyDescent="0.3">
      <c r="J93">
        <v>92</v>
      </c>
      <c r="K93">
        <v>50</v>
      </c>
      <c r="L93">
        <v>75</v>
      </c>
      <c r="M93">
        <v>90</v>
      </c>
      <c r="N93">
        <f t="shared" si="46"/>
        <v>2.3000000000000003</v>
      </c>
      <c r="O93">
        <f t="shared" si="47"/>
        <v>9.4247779607693793</v>
      </c>
      <c r="P93">
        <f t="shared" si="51"/>
        <v>21.676989309769574</v>
      </c>
      <c r="Q93">
        <f t="shared" si="48"/>
        <v>25.838394661322994</v>
      </c>
      <c r="R93">
        <f t="shared" si="49"/>
        <v>-51.267827376287087</v>
      </c>
      <c r="S93">
        <f t="shared" si="50"/>
        <v>-953.71414710636873</v>
      </c>
      <c r="U93">
        <v>92</v>
      </c>
      <c r="V93">
        <v>50</v>
      </c>
      <c r="W93">
        <v>100</v>
      </c>
      <c r="X93">
        <v>90</v>
      </c>
      <c r="Y93">
        <f t="shared" si="33"/>
        <v>2.3000000000000003</v>
      </c>
      <c r="Z93">
        <f t="shared" si="28"/>
        <v>9.4247779607693793</v>
      </c>
      <c r="AA93">
        <f t="shared" si="29"/>
        <v>21.676989309769574</v>
      </c>
      <c r="AB93">
        <f t="shared" si="30"/>
        <v>51.246320147991824</v>
      </c>
      <c r="AC93">
        <f t="shared" si="31"/>
        <v>-75.532348931625492</v>
      </c>
      <c r="AD93">
        <f t="shared" si="32"/>
        <v>-1925.4035005143546</v>
      </c>
      <c r="AF93">
        <v>92</v>
      </c>
      <c r="AG93">
        <v>50</v>
      </c>
      <c r="AH93">
        <v>150</v>
      </c>
      <c r="AI93">
        <v>90</v>
      </c>
      <c r="AJ93">
        <f t="shared" si="34"/>
        <v>2.3000000000000003</v>
      </c>
      <c r="AK93">
        <f t="shared" si="35"/>
        <v>9.4247779607693793</v>
      </c>
      <c r="AL93">
        <f t="shared" si="44"/>
        <v>21.676989309769574</v>
      </c>
      <c r="AM93">
        <f t="shared" si="36"/>
        <v>101.64928959574407</v>
      </c>
      <c r="AN93">
        <f t="shared" si="37"/>
        <v>-99.209409103226847</v>
      </c>
      <c r="AO93">
        <f t="shared" si="38"/>
        <v>-2761.7171663509434</v>
      </c>
      <c r="AQ93">
        <v>92</v>
      </c>
      <c r="AR93">
        <v>50</v>
      </c>
      <c r="AS93">
        <v>200</v>
      </c>
      <c r="AT93">
        <v>90</v>
      </c>
      <c r="AU93">
        <f t="shared" si="39"/>
        <v>2.3000000000000003</v>
      </c>
      <c r="AV93">
        <f t="shared" si="40"/>
        <v>9.4247779607693793</v>
      </c>
      <c r="AW93">
        <f t="shared" si="45"/>
        <v>21.676989309769574</v>
      </c>
      <c r="AX93">
        <f t="shared" si="41"/>
        <v>151.84945913445921</v>
      </c>
      <c r="AY93">
        <f t="shared" si="42"/>
        <v>-110.89363374962468</v>
      </c>
      <c r="AZ93">
        <f t="shared" si="43"/>
        <v>-3145.2241757653705</v>
      </c>
    </row>
    <row r="94" spans="10:52" x14ac:dyDescent="0.3">
      <c r="J94">
        <v>93</v>
      </c>
      <c r="K94">
        <v>50</v>
      </c>
      <c r="L94">
        <v>75</v>
      </c>
      <c r="M94">
        <v>90</v>
      </c>
      <c r="N94">
        <f t="shared" si="46"/>
        <v>2.3250000000000002</v>
      </c>
      <c r="O94">
        <f t="shared" si="47"/>
        <v>9.4247779607693793</v>
      </c>
      <c r="P94">
        <f t="shared" si="51"/>
        <v>21.91260875878881</v>
      </c>
      <c r="Q94">
        <f t="shared" si="48"/>
        <v>25.051465880958588</v>
      </c>
      <c r="R94">
        <f t="shared" si="49"/>
        <v>-12.366625891992413</v>
      </c>
      <c r="S94">
        <f t="shared" si="50"/>
        <v>-1368.7957547197652</v>
      </c>
      <c r="U94">
        <v>93</v>
      </c>
      <c r="V94">
        <v>50</v>
      </c>
      <c r="W94">
        <v>100</v>
      </c>
      <c r="X94">
        <v>90</v>
      </c>
      <c r="Y94">
        <f t="shared" si="33"/>
        <v>2.3250000000000002</v>
      </c>
      <c r="Z94">
        <f t="shared" si="28"/>
        <v>9.4247779607693793</v>
      </c>
      <c r="AA94">
        <f t="shared" si="29"/>
        <v>21.91260875878881</v>
      </c>
      <c r="AB94">
        <f t="shared" si="30"/>
        <v>50.077155814386487</v>
      </c>
      <c r="AC94">
        <f t="shared" si="31"/>
        <v>-18.529279083688767</v>
      </c>
      <c r="AD94">
        <f t="shared" si="32"/>
        <v>-2168.7202278956088</v>
      </c>
      <c r="AF94">
        <v>93</v>
      </c>
      <c r="AG94">
        <v>50</v>
      </c>
      <c r="AH94">
        <v>150</v>
      </c>
      <c r="AI94">
        <v>90</v>
      </c>
      <c r="AJ94">
        <f t="shared" si="34"/>
        <v>2.3250000000000002</v>
      </c>
      <c r="AK94">
        <f t="shared" si="35"/>
        <v>9.4247779607693793</v>
      </c>
      <c r="AL94">
        <f t="shared" si="44"/>
        <v>21.91260875878881</v>
      </c>
      <c r="AM94">
        <f t="shared" si="36"/>
        <v>100.10282595767417</v>
      </c>
      <c r="AN94">
        <f t="shared" si="37"/>
        <v>-24.682439691679711</v>
      </c>
      <c r="AO94">
        <f t="shared" si="38"/>
        <v>-2938.4091886120837</v>
      </c>
      <c r="AQ94">
        <v>93</v>
      </c>
      <c r="AR94">
        <v>50</v>
      </c>
      <c r="AS94">
        <v>200</v>
      </c>
      <c r="AT94">
        <v>90</v>
      </c>
      <c r="AU94">
        <f t="shared" si="39"/>
        <v>2.3250000000000002</v>
      </c>
      <c r="AV94">
        <f t="shared" si="40"/>
        <v>9.4247779607693793</v>
      </c>
      <c r="AW94">
        <f t="shared" si="45"/>
        <v>21.91260875878881</v>
      </c>
      <c r="AX94">
        <f t="shared" si="41"/>
        <v>150.115655676382</v>
      </c>
      <c r="AY94">
        <f t="shared" si="42"/>
        <v>-27.756454046506668</v>
      </c>
      <c r="AZ94">
        <f t="shared" si="43"/>
        <v>-3315.0958253377071</v>
      </c>
    </row>
    <row r="95" spans="10:52" x14ac:dyDescent="0.3">
      <c r="J95">
        <v>94</v>
      </c>
      <c r="K95">
        <v>50</v>
      </c>
      <c r="L95">
        <v>75</v>
      </c>
      <c r="M95">
        <v>90</v>
      </c>
      <c r="N95">
        <f t="shared" si="46"/>
        <v>2.35</v>
      </c>
      <c r="O95">
        <f t="shared" si="47"/>
        <v>9.4247779607693793</v>
      </c>
      <c r="P95">
        <f t="shared" si="51"/>
        <v>22.148228207808042</v>
      </c>
      <c r="Q95">
        <f t="shared" si="48"/>
        <v>25.206605522350159</v>
      </c>
      <c r="R95">
        <f t="shared" si="49"/>
        <v>24.911585957078138</v>
      </c>
      <c r="S95">
        <f t="shared" si="50"/>
        <v>-1650.3227260424255</v>
      </c>
      <c r="U95">
        <v>94</v>
      </c>
      <c r="V95">
        <v>50</v>
      </c>
      <c r="W95">
        <v>100</v>
      </c>
      <c r="X95">
        <v>90</v>
      </c>
      <c r="Y95">
        <f t="shared" si="33"/>
        <v>2.35</v>
      </c>
      <c r="Z95">
        <f t="shared" si="28"/>
        <v>9.4247779607693793</v>
      </c>
      <c r="AA95">
        <f t="shared" si="29"/>
        <v>22.148228207808042</v>
      </c>
      <c r="AB95">
        <f t="shared" si="30"/>
        <v>50.309216896231291</v>
      </c>
      <c r="AC95">
        <f t="shared" si="31"/>
        <v>37.200921991378813</v>
      </c>
      <c r="AD95">
        <f t="shared" si="32"/>
        <v>-2272.0858801376257</v>
      </c>
      <c r="AF95">
        <v>94</v>
      </c>
      <c r="AG95">
        <v>50</v>
      </c>
      <c r="AH95">
        <v>150</v>
      </c>
      <c r="AI95">
        <v>90</v>
      </c>
      <c r="AJ95">
        <f t="shared" si="34"/>
        <v>2.35</v>
      </c>
      <c r="AK95">
        <f t="shared" si="35"/>
        <v>9.4247779607693793</v>
      </c>
      <c r="AL95">
        <f t="shared" si="44"/>
        <v>22.148228207808042</v>
      </c>
      <c r="AM95">
        <f t="shared" si="36"/>
        <v>100.41151297292691</v>
      </c>
      <c r="AN95">
        <f t="shared" si="37"/>
        <v>49.414803241384192</v>
      </c>
      <c r="AO95">
        <f t="shared" si="38"/>
        <v>-2947.6414087088988</v>
      </c>
      <c r="AQ95">
        <v>94</v>
      </c>
      <c r="AR95">
        <v>50</v>
      </c>
      <c r="AS95">
        <v>200</v>
      </c>
      <c r="AT95">
        <v>90</v>
      </c>
      <c r="AU95">
        <f t="shared" si="39"/>
        <v>2.35</v>
      </c>
      <c r="AV95">
        <f t="shared" si="40"/>
        <v>9.4247779607693793</v>
      </c>
      <c r="AW95">
        <f t="shared" si="45"/>
        <v>22.148228207808042</v>
      </c>
      <c r="AX95">
        <f t="shared" si="41"/>
        <v>150.46257605587584</v>
      </c>
      <c r="AY95">
        <f t="shared" si="42"/>
        <v>55.501465150040701</v>
      </c>
      <c r="AZ95">
        <f t="shared" si="43"/>
        <v>-3299.7563802693662</v>
      </c>
    </row>
    <row r="96" spans="10:52" x14ac:dyDescent="0.3">
      <c r="J96">
        <v>95</v>
      </c>
      <c r="K96">
        <v>50</v>
      </c>
      <c r="L96">
        <v>75</v>
      </c>
      <c r="M96">
        <v>90</v>
      </c>
      <c r="N96">
        <f t="shared" si="46"/>
        <v>2.375</v>
      </c>
      <c r="O96">
        <f t="shared" si="47"/>
        <v>9.4247779607693793</v>
      </c>
      <c r="P96">
        <f t="shared" si="51"/>
        <v>22.383847656827275</v>
      </c>
      <c r="Q96">
        <f t="shared" si="48"/>
        <v>26.324183006924834</v>
      </c>
      <c r="R96">
        <f t="shared" si="49"/>
        <v>65.461947229670045</v>
      </c>
      <c r="S96">
        <f t="shared" si="50"/>
        <v>-1749.6319006645758</v>
      </c>
      <c r="U96">
        <v>95</v>
      </c>
      <c r="V96">
        <v>50</v>
      </c>
      <c r="W96">
        <v>100</v>
      </c>
      <c r="X96">
        <v>90</v>
      </c>
      <c r="Y96">
        <f t="shared" si="33"/>
        <v>2.375</v>
      </c>
      <c r="Z96">
        <f t="shared" si="28"/>
        <v>9.4247779607693793</v>
      </c>
      <c r="AA96">
        <f t="shared" si="29"/>
        <v>22.383847656827275</v>
      </c>
      <c r="AB96">
        <f t="shared" si="30"/>
        <v>51.958371672798755</v>
      </c>
      <c r="AC96">
        <f t="shared" si="31"/>
        <v>95.463121269898181</v>
      </c>
      <c r="AD96">
        <f t="shared" si="32"/>
        <v>-2204.7771744563815</v>
      </c>
      <c r="AF96">
        <v>95</v>
      </c>
      <c r="AG96">
        <v>50</v>
      </c>
      <c r="AH96">
        <v>150</v>
      </c>
      <c r="AI96">
        <v>90</v>
      </c>
      <c r="AJ96">
        <f t="shared" si="34"/>
        <v>2.375</v>
      </c>
      <c r="AK96">
        <f t="shared" si="35"/>
        <v>9.4247779607693793</v>
      </c>
      <c r="AL96">
        <f t="shared" si="44"/>
        <v>22.383847656827275</v>
      </c>
      <c r="AM96">
        <f t="shared" si="36"/>
        <v>102.58062966355737</v>
      </c>
      <c r="AN96">
        <f t="shared" si="37"/>
        <v>124.34185531695709</v>
      </c>
      <c r="AO96">
        <f t="shared" si="38"/>
        <v>-2779.3009534912248</v>
      </c>
      <c r="AQ96">
        <v>95</v>
      </c>
      <c r="AR96">
        <v>50</v>
      </c>
      <c r="AS96">
        <v>200</v>
      </c>
      <c r="AT96">
        <v>90</v>
      </c>
      <c r="AU96">
        <f t="shared" si="39"/>
        <v>2.375</v>
      </c>
      <c r="AV96">
        <f t="shared" si="40"/>
        <v>9.4247779607693793</v>
      </c>
      <c r="AW96">
        <f t="shared" si="45"/>
        <v>22.383847656827275</v>
      </c>
      <c r="AX96">
        <f t="shared" si="41"/>
        <v>152.88862803009908</v>
      </c>
      <c r="AY96">
        <f t="shared" si="42"/>
        <v>138.49135412741413</v>
      </c>
      <c r="AZ96">
        <f t="shared" si="43"/>
        <v>-3095.6900566707327</v>
      </c>
    </row>
    <row r="97" spans="9:52" x14ac:dyDescent="0.3">
      <c r="J97">
        <v>96</v>
      </c>
      <c r="K97">
        <v>50</v>
      </c>
      <c r="L97">
        <v>75</v>
      </c>
      <c r="M97">
        <v>90</v>
      </c>
      <c r="N97">
        <f t="shared" si="46"/>
        <v>2.4000000000000004</v>
      </c>
      <c r="O97">
        <f t="shared" si="47"/>
        <v>9.4247779607693793</v>
      </c>
      <c r="P97">
        <f t="shared" si="51"/>
        <v>22.619467105846514</v>
      </c>
      <c r="Q97">
        <f t="shared" si="48"/>
        <v>28.551115782017092</v>
      </c>
      <c r="R97">
        <f t="shared" si="49"/>
        <v>114.60971711606874</v>
      </c>
      <c r="S97">
        <f t="shared" si="50"/>
        <v>-1639.5674483359626</v>
      </c>
      <c r="U97">
        <v>96</v>
      </c>
      <c r="V97">
        <v>50</v>
      </c>
      <c r="W97">
        <v>100</v>
      </c>
      <c r="X97">
        <v>90</v>
      </c>
      <c r="Y97">
        <f t="shared" si="33"/>
        <v>2.4000000000000004</v>
      </c>
      <c r="Z97">
        <f t="shared" si="28"/>
        <v>9.4247779607693793</v>
      </c>
      <c r="AA97">
        <f t="shared" si="29"/>
        <v>22.619467105846514</v>
      </c>
      <c r="AB97">
        <f t="shared" si="30"/>
        <v>55.132994329128692</v>
      </c>
      <c r="AC97">
        <f t="shared" si="31"/>
        <v>159.76693541072086</v>
      </c>
      <c r="AD97">
        <f t="shared" si="32"/>
        <v>-1958.1180946736949</v>
      </c>
      <c r="AF97">
        <v>96</v>
      </c>
      <c r="AG97">
        <v>50</v>
      </c>
      <c r="AH97">
        <v>150</v>
      </c>
      <c r="AI97">
        <v>90</v>
      </c>
      <c r="AJ97">
        <f t="shared" si="34"/>
        <v>2.4000000000000004</v>
      </c>
      <c r="AK97">
        <f t="shared" si="35"/>
        <v>9.4247779607693793</v>
      </c>
      <c r="AL97">
        <f t="shared" si="44"/>
        <v>22.619467105846514</v>
      </c>
      <c r="AM97">
        <f t="shared" si="36"/>
        <v>106.64188036322747</v>
      </c>
      <c r="AN97">
        <f t="shared" si="37"/>
        <v>200.81511697246535</v>
      </c>
      <c r="AO97">
        <f t="shared" si="38"/>
        <v>-2438.8401653542605</v>
      </c>
      <c r="AQ97">
        <v>96</v>
      </c>
      <c r="AR97">
        <v>50</v>
      </c>
      <c r="AS97">
        <v>200</v>
      </c>
      <c r="AT97">
        <v>90</v>
      </c>
      <c r="AU97">
        <f t="shared" si="39"/>
        <v>2.4000000000000004</v>
      </c>
      <c r="AV97">
        <f t="shared" si="40"/>
        <v>9.4247779607693793</v>
      </c>
      <c r="AW97">
        <f t="shared" si="45"/>
        <v>22.619467105846514</v>
      </c>
      <c r="AX97">
        <f t="shared" si="41"/>
        <v>157.37804413391692</v>
      </c>
      <c r="AY97">
        <f t="shared" si="42"/>
        <v>220.35060032655346</v>
      </c>
      <c r="AZ97">
        <f t="shared" si="43"/>
        <v>-2712.5563325496742</v>
      </c>
    </row>
    <row r="98" spans="9:52" x14ac:dyDescent="0.3">
      <c r="J98">
        <v>97</v>
      </c>
      <c r="K98">
        <v>50</v>
      </c>
      <c r="L98">
        <v>75</v>
      </c>
      <c r="M98">
        <v>90</v>
      </c>
      <c r="N98">
        <f t="shared" si="46"/>
        <v>2.4250000000000003</v>
      </c>
      <c r="O98">
        <f t="shared" si="47"/>
        <v>9.4247779607693793</v>
      </c>
      <c r="P98">
        <f t="shared" si="51"/>
        <v>22.855086554865746</v>
      </c>
      <c r="Q98">
        <f t="shared" si="48"/>
        <v>32.176316972970696</v>
      </c>
      <c r="R98">
        <f t="shared" si="49"/>
        <v>178.34586814762383</v>
      </c>
      <c r="S98">
        <f t="shared" si="50"/>
        <v>-1312.5634594534465</v>
      </c>
      <c r="U98">
        <v>97</v>
      </c>
      <c r="V98">
        <v>50</v>
      </c>
      <c r="W98">
        <v>100</v>
      </c>
      <c r="X98">
        <v>90</v>
      </c>
      <c r="Y98">
        <f t="shared" si="33"/>
        <v>2.4250000000000003</v>
      </c>
      <c r="Z98">
        <f t="shared" si="28"/>
        <v>9.4247779607693793</v>
      </c>
      <c r="AA98">
        <f t="shared" si="29"/>
        <v>22.855086554865746</v>
      </c>
      <c r="AB98">
        <f t="shared" si="30"/>
        <v>60.017904744293958</v>
      </c>
      <c r="AC98">
        <f t="shared" si="31"/>
        <v>232.52585785535445</v>
      </c>
      <c r="AD98">
        <f t="shared" si="32"/>
        <v>-1550.1493629763575</v>
      </c>
      <c r="AF98">
        <v>97</v>
      </c>
      <c r="AG98">
        <v>50</v>
      </c>
      <c r="AH98">
        <v>150</v>
      </c>
      <c r="AI98">
        <v>90</v>
      </c>
      <c r="AJ98">
        <f t="shared" si="34"/>
        <v>2.4250000000000003</v>
      </c>
      <c r="AK98">
        <f t="shared" si="35"/>
        <v>9.4247779607693793</v>
      </c>
      <c r="AL98">
        <f t="shared" si="44"/>
        <v>22.855086554865746</v>
      </c>
      <c r="AM98">
        <f t="shared" si="36"/>
        <v>112.62913761218834</v>
      </c>
      <c r="AN98">
        <f t="shared" si="37"/>
        <v>278.14123846232803</v>
      </c>
      <c r="AO98">
        <f t="shared" si="38"/>
        <v>-1948.7633243100072</v>
      </c>
      <c r="AQ98">
        <v>97</v>
      </c>
      <c r="AR98">
        <v>50</v>
      </c>
      <c r="AS98">
        <v>200</v>
      </c>
      <c r="AT98">
        <v>90</v>
      </c>
      <c r="AU98">
        <f t="shared" si="39"/>
        <v>2.4250000000000003</v>
      </c>
      <c r="AV98">
        <f t="shared" si="40"/>
        <v>9.4247779607693793</v>
      </c>
      <c r="AW98">
        <f t="shared" si="45"/>
        <v>22.855086554865746</v>
      </c>
      <c r="AX98">
        <f t="shared" si="41"/>
        <v>163.88048632898321</v>
      </c>
      <c r="AY98">
        <f t="shared" si="42"/>
        <v>299.07257928465765</v>
      </c>
      <c r="AZ98">
        <f t="shared" si="43"/>
        <v>-2173.4323792886785</v>
      </c>
    </row>
    <row r="99" spans="9:52" x14ac:dyDescent="0.3">
      <c r="J99">
        <v>98</v>
      </c>
      <c r="K99">
        <v>50</v>
      </c>
      <c r="L99">
        <v>75</v>
      </c>
      <c r="M99">
        <v>90</v>
      </c>
      <c r="N99">
        <f t="shared" si="46"/>
        <v>2.4500000000000002</v>
      </c>
      <c r="O99">
        <f t="shared" si="47"/>
        <v>9.4247779607693793</v>
      </c>
      <c r="P99">
        <f t="shared" si="51"/>
        <v>23.090706003884982</v>
      </c>
      <c r="Q99">
        <f t="shared" si="48"/>
        <v>37.635112118373797</v>
      </c>
      <c r="R99">
        <f t="shared" si="49"/>
        <v>261.90785579539647</v>
      </c>
      <c r="S99">
        <f t="shared" si="50"/>
        <v>-809.56318317146565</v>
      </c>
      <c r="U99">
        <v>98</v>
      </c>
      <c r="V99">
        <v>50</v>
      </c>
      <c r="W99">
        <v>100</v>
      </c>
      <c r="X99">
        <v>90</v>
      </c>
      <c r="Y99">
        <f t="shared" si="33"/>
        <v>2.4500000000000002</v>
      </c>
      <c r="Z99">
        <f t="shared" si="28"/>
        <v>9.4247779607693793</v>
      </c>
      <c r="AA99">
        <f t="shared" si="29"/>
        <v>23.090706003884982</v>
      </c>
      <c r="AB99">
        <f t="shared" si="30"/>
        <v>66.82850657093428</v>
      </c>
      <c r="AC99">
        <f t="shared" si="31"/>
        <v>313.41857808337659</v>
      </c>
      <c r="AD99">
        <f t="shared" si="32"/>
        <v>-1032.311673620974</v>
      </c>
      <c r="AF99">
        <v>98</v>
      </c>
      <c r="AG99">
        <v>50</v>
      </c>
      <c r="AH99">
        <v>150</v>
      </c>
      <c r="AI99">
        <v>90</v>
      </c>
      <c r="AJ99">
        <f t="shared" si="34"/>
        <v>2.4500000000000002</v>
      </c>
      <c r="AK99">
        <f t="shared" si="35"/>
        <v>9.4247779607693793</v>
      </c>
      <c r="AL99">
        <f t="shared" si="44"/>
        <v>23.090706003884982</v>
      </c>
      <c r="AM99">
        <f t="shared" si="36"/>
        <v>120.53199540792187</v>
      </c>
      <c r="AN99">
        <f t="shared" si="37"/>
        <v>353.33426869267072</v>
      </c>
      <c r="AO99">
        <f t="shared" si="38"/>
        <v>-1347.1473912455972</v>
      </c>
      <c r="AQ99">
        <v>98</v>
      </c>
      <c r="AR99">
        <v>50</v>
      </c>
      <c r="AS99">
        <v>200</v>
      </c>
      <c r="AT99">
        <v>90</v>
      </c>
      <c r="AU99">
        <f t="shared" si="39"/>
        <v>2.4500000000000002</v>
      </c>
      <c r="AV99">
        <f t="shared" si="40"/>
        <v>9.4247779607693793</v>
      </c>
      <c r="AW99">
        <f t="shared" si="45"/>
        <v>23.090706003884982</v>
      </c>
      <c r="AX99">
        <f t="shared" si="41"/>
        <v>172.27552068460196</v>
      </c>
      <c r="AY99">
        <f t="shared" si="42"/>
        <v>370.99371839400953</v>
      </c>
      <c r="AZ99">
        <f t="shared" si="43"/>
        <v>-1513.0021720539655</v>
      </c>
    </row>
    <row r="100" spans="9:52" x14ac:dyDescent="0.3">
      <c r="J100">
        <v>99</v>
      </c>
      <c r="K100">
        <v>50</v>
      </c>
      <c r="L100">
        <v>75</v>
      </c>
      <c r="M100">
        <v>90</v>
      </c>
      <c r="N100">
        <f t="shared" si="46"/>
        <v>2.4750000000000001</v>
      </c>
      <c r="O100">
        <f t="shared" si="47"/>
        <v>9.4247779607693793</v>
      </c>
      <c r="P100">
        <f t="shared" si="51"/>
        <v>23.326325452904214</v>
      </c>
      <c r="Q100">
        <f t="shared" si="48"/>
        <v>45.435015447424725</v>
      </c>
      <c r="R100">
        <f t="shared" si="49"/>
        <v>364.56235792509625</v>
      </c>
      <c r="S100">
        <f t="shared" si="50"/>
        <v>-286.99660089714678</v>
      </c>
      <c r="U100">
        <v>99</v>
      </c>
      <c r="V100">
        <v>50</v>
      </c>
      <c r="W100">
        <v>100</v>
      </c>
      <c r="X100">
        <v>90</v>
      </c>
      <c r="Y100">
        <f t="shared" si="33"/>
        <v>2.4750000000000001</v>
      </c>
      <c r="Z100">
        <f t="shared" si="28"/>
        <v>9.4247779607693793</v>
      </c>
      <c r="AA100">
        <f t="shared" si="29"/>
        <v>23.326325452904214</v>
      </c>
      <c r="AB100">
        <f t="shared" si="30"/>
        <v>75.713324697363333</v>
      </c>
      <c r="AC100">
        <f t="shared" si="31"/>
        <v>397.01336547241129</v>
      </c>
      <c r="AD100">
        <f t="shared" si="32"/>
        <v>-487.65619225429703</v>
      </c>
      <c r="AF100">
        <v>99</v>
      </c>
      <c r="AG100">
        <v>50</v>
      </c>
      <c r="AH100">
        <v>150</v>
      </c>
      <c r="AI100">
        <v>90</v>
      </c>
      <c r="AJ100">
        <f t="shared" si="34"/>
        <v>2.4750000000000001</v>
      </c>
      <c r="AK100">
        <f t="shared" si="35"/>
        <v>9.4247779607693793</v>
      </c>
      <c r="AL100">
        <f t="shared" si="44"/>
        <v>23.326325452904214</v>
      </c>
      <c r="AM100">
        <f t="shared" si="36"/>
        <v>130.22995816311689</v>
      </c>
      <c r="AN100">
        <f t="shared" si="37"/>
        <v>420.52743987508859</v>
      </c>
      <c r="AO100">
        <f t="shared" si="38"/>
        <v>-681.77765740238965</v>
      </c>
      <c r="AQ100">
        <v>99</v>
      </c>
      <c r="AR100">
        <v>50</v>
      </c>
      <c r="AS100">
        <v>200</v>
      </c>
      <c r="AT100">
        <v>90</v>
      </c>
      <c r="AU100">
        <f t="shared" si="39"/>
        <v>2.4750000000000001</v>
      </c>
      <c r="AV100">
        <f t="shared" si="40"/>
        <v>9.4247779607693793</v>
      </c>
      <c r="AW100">
        <f t="shared" si="45"/>
        <v>23.326325452904214</v>
      </c>
      <c r="AX100">
        <f t="shared" si="41"/>
        <v>182.32835511745219</v>
      </c>
      <c r="AY100">
        <f t="shared" si="42"/>
        <v>430.64929066962134</v>
      </c>
      <c r="AZ100">
        <f t="shared" si="43"/>
        <v>-773.61800017759845</v>
      </c>
    </row>
    <row r="101" spans="9:52" x14ac:dyDescent="0.3">
      <c r="J101">
        <v>100</v>
      </c>
      <c r="K101">
        <v>50</v>
      </c>
      <c r="L101">
        <v>75</v>
      </c>
      <c r="M101">
        <v>90</v>
      </c>
      <c r="N101">
        <f t="shared" si="46"/>
        <v>2.5</v>
      </c>
      <c r="O101">
        <f t="shared" si="47"/>
        <v>9.4247779607693793</v>
      </c>
      <c r="P101">
        <f t="shared" si="51"/>
        <v>23.561944901923447</v>
      </c>
      <c r="Q101">
        <f t="shared" si="48"/>
        <v>55.901699437494607</v>
      </c>
      <c r="R101">
        <f t="shared" si="49"/>
        <v>471.23889803846782</v>
      </c>
      <c r="S101">
        <f t="shared" si="50"/>
        <v>-1.263741547260674E-12</v>
      </c>
      <c r="U101">
        <v>100</v>
      </c>
      <c r="V101">
        <v>50</v>
      </c>
      <c r="W101">
        <v>100</v>
      </c>
      <c r="X101">
        <v>90</v>
      </c>
      <c r="Y101">
        <f t="shared" si="33"/>
        <v>2.5</v>
      </c>
      <c r="Z101">
        <f t="shared" si="28"/>
        <v>9.4247779607693793</v>
      </c>
      <c r="AA101">
        <f t="shared" si="29"/>
        <v>23.561944901923447</v>
      </c>
      <c r="AB101">
        <f t="shared" si="30"/>
        <v>86.602540378443734</v>
      </c>
      <c r="AC101">
        <f t="shared" si="31"/>
        <v>471.23889803846822</v>
      </c>
      <c r="AD101">
        <f t="shared" si="32"/>
        <v>-5.059257490848565E-12</v>
      </c>
      <c r="AF101">
        <v>100</v>
      </c>
      <c r="AG101">
        <v>50</v>
      </c>
      <c r="AH101">
        <v>150</v>
      </c>
      <c r="AI101">
        <v>90</v>
      </c>
      <c r="AJ101">
        <f t="shared" si="34"/>
        <v>2.5</v>
      </c>
      <c r="AK101">
        <f t="shared" si="35"/>
        <v>9.4247779607693793</v>
      </c>
      <c r="AL101">
        <f t="shared" si="44"/>
        <v>23.561944901923447</v>
      </c>
      <c r="AM101">
        <f t="shared" si="36"/>
        <v>141.42135623730937</v>
      </c>
      <c r="AN101">
        <f t="shared" si="37"/>
        <v>471.23889803846851</v>
      </c>
      <c r="AO101">
        <f t="shared" si="38"/>
        <v>-7.7381803717319559E-12</v>
      </c>
      <c r="AQ101">
        <v>100</v>
      </c>
      <c r="AR101">
        <v>50</v>
      </c>
      <c r="AS101">
        <v>200</v>
      </c>
      <c r="AT101">
        <v>90</v>
      </c>
      <c r="AU101">
        <f t="shared" si="39"/>
        <v>2.5</v>
      </c>
      <c r="AV101">
        <f t="shared" si="40"/>
        <v>9.4247779607693793</v>
      </c>
      <c r="AW101">
        <f t="shared" si="45"/>
        <v>23.561944901923447</v>
      </c>
      <c r="AX101">
        <f t="shared" si="41"/>
        <v>193.6491673103707</v>
      </c>
      <c r="AY101">
        <f t="shared" si="42"/>
        <v>471.23889803846862</v>
      </c>
      <c r="AZ101">
        <f t="shared" si="43"/>
        <v>-8.8796053804900092E-12</v>
      </c>
    </row>
    <row r="103" spans="9:52" x14ac:dyDescent="0.3">
      <c r="I103" s="22">
        <v>0</v>
      </c>
      <c r="J103" s="11">
        <f>N103/0.025</f>
        <v>0</v>
      </c>
      <c r="K103" s="12">
        <v>50</v>
      </c>
      <c r="L103" s="12">
        <v>75</v>
      </c>
      <c r="M103" s="12">
        <v>90</v>
      </c>
      <c r="N103" s="12">
        <f>P103/O103</f>
        <v>0</v>
      </c>
      <c r="O103" s="12">
        <v>9.4247779607693793</v>
      </c>
      <c r="P103" s="12">
        <f>RADIANS(0)</f>
        <v>0</v>
      </c>
      <c r="Q103" s="12">
        <f t="shared" si="48"/>
        <v>125</v>
      </c>
      <c r="R103" s="12">
        <f t="shared" si="49"/>
        <v>0</v>
      </c>
      <c r="S103" s="13">
        <f t="shared" si="50"/>
        <v>1480.4406601634032</v>
      </c>
      <c r="T103" s="12"/>
      <c r="U103" s="12">
        <f>Y103/0.025</f>
        <v>0</v>
      </c>
      <c r="V103" s="12">
        <v>50</v>
      </c>
      <c r="W103" s="12">
        <v>100</v>
      </c>
      <c r="X103" s="12">
        <v>90</v>
      </c>
      <c r="Y103" s="12">
        <f>AA103/Z103</f>
        <v>0</v>
      </c>
      <c r="Z103" s="12">
        <v>9.4247779607693793</v>
      </c>
      <c r="AA103" s="12">
        <f>RADIANS(0)</f>
        <v>0</v>
      </c>
      <c r="AB103" s="12">
        <f t="shared" ref="AB103:AB105" si="52">V103*COS(AA103)+SQRT(W103^2-V103^2*SIN(AA103)^2)</f>
        <v>150</v>
      </c>
      <c r="AC103" s="12">
        <f t="shared" ref="AC103:AC105" si="53">-Z103*V103*SIN(AA103)-Z103*V103^2*SIN(2*AA103)/2/SQRT(W103^2-V103^2*SIN(AA103)^2)</f>
        <v>0</v>
      </c>
      <c r="AD103" s="13">
        <f t="shared" ref="AD103:AD105" si="54">-Z103^2*V103*COS(AA103)-(Z103^2*V103^2*(W103^2*COS(AA103)-V103^2*COS(AA103)*SIN(AA103)^2-V103^2*COS(AA103)^2*SIN(AA103))/SQRT((W103^2-V103^2*SIN(AA103)^2)^3))</f>
        <v>2220.660990245105</v>
      </c>
      <c r="AE103" s="12"/>
      <c r="AF103" s="12">
        <f>AJ103/0.025</f>
        <v>0</v>
      </c>
      <c r="AG103" s="12">
        <v>50</v>
      </c>
      <c r="AH103" s="12">
        <v>150</v>
      </c>
      <c r="AI103" s="12">
        <v>90</v>
      </c>
      <c r="AJ103" s="12">
        <f>AL103/AK103</f>
        <v>0</v>
      </c>
      <c r="AK103" s="12">
        <v>9.4247779607693793</v>
      </c>
      <c r="AL103" s="12">
        <f>RADIANS(0)</f>
        <v>0</v>
      </c>
      <c r="AM103" s="12">
        <f t="shared" ref="AM103:AM105" si="55">AG103*COS(AL103)+SQRT(AH103^2-AG103^2*SIN(AL103)^2)</f>
        <v>200</v>
      </c>
      <c r="AN103" s="12">
        <f t="shared" ref="AN103:AN105" si="56">-AK103*AG103*SIN(AL103)-AK103*AG103^2*SIN(2*AL103)/2/SQRT(AH103^2-AG103^2*SIN(AL103)^2)</f>
        <v>0</v>
      </c>
      <c r="AO103" s="13">
        <f t="shared" ref="AO103:AO105" si="57">-AK103^2*AG103*COS(AL103)-(AK103^2*AG103^2*(AH103^2*COS(AL103)-AG103^2*COS(AL103)*SIN(AL103)^2-AG103^2*COS(AL103)^2*SIN(AL103))/SQRT((AH103^2-AG103^2*SIN(AL103)^2)^3))</f>
        <v>2960.8813203268073</v>
      </c>
      <c r="AP103" s="12"/>
      <c r="AQ103" s="12">
        <f>AU103/0.025</f>
        <v>0</v>
      </c>
      <c r="AR103" s="12">
        <v>50</v>
      </c>
      <c r="AS103" s="12">
        <v>200</v>
      </c>
      <c r="AT103" s="12">
        <v>90</v>
      </c>
      <c r="AU103" s="12">
        <f>AW103/AV103</f>
        <v>0</v>
      </c>
      <c r="AV103" s="12">
        <v>9.4247779607693793</v>
      </c>
      <c r="AW103" s="12">
        <f>RADIANS(0)</f>
        <v>0</v>
      </c>
      <c r="AX103" s="12">
        <f t="shared" ref="AX103:AX105" si="58">AR103*COS(AW103)+SQRT(AS103^2-AR103^2*SIN(AW103)^2)</f>
        <v>250</v>
      </c>
      <c r="AY103" s="12">
        <f t="shared" ref="AY103:AY105" si="59">-AV103*AR103*SIN(AW103)-AV103*AR103^2*SIN(2*AW103)/2/SQRT(AS103^2-AR103^2*SIN(AW103)^2)</f>
        <v>0</v>
      </c>
      <c r="AZ103" s="14">
        <f t="shared" ref="AZ103:AZ105" si="60">-AV103^2*AR103*COS(AW103)-(AV103^2*AR103^2*(AS103^2*COS(AW103)-AR103^2*COS(AW103)*SIN(AW103)^2-AR103^2*COS(AW103)^2*SIN(AW103))/SQRT((AS103^2-AR103^2*SIN(AW103)^2)^3))</f>
        <v>3330.9914853676582</v>
      </c>
    </row>
    <row r="104" spans="9:52" x14ac:dyDescent="0.3">
      <c r="I104" s="23">
        <v>90</v>
      </c>
      <c r="J104" s="15">
        <f t="shared" ref="J104:J105" si="61">N104/0.025</f>
        <v>6.6666666666666661</v>
      </c>
      <c r="K104">
        <v>50</v>
      </c>
      <c r="L104">
        <v>75</v>
      </c>
      <c r="M104">
        <v>90</v>
      </c>
      <c r="N104">
        <f t="shared" ref="N104:N105" si="62">P104/O104</f>
        <v>0.16666666666666666</v>
      </c>
      <c r="O104">
        <v>9.4247779607693793</v>
      </c>
      <c r="P104">
        <f>RADIANS(90)</f>
        <v>1.5707963267948966</v>
      </c>
      <c r="Q104">
        <f t="shared" si="48"/>
        <v>55.901699437494742</v>
      </c>
      <c r="R104">
        <f t="shared" si="49"/>
        <v>-471.23889803846896</v>
      </c>
      <c r="S104" s="16">
        <f t="shared" si="50"/>
        <v>2.8722554173629911E-14</v>
      </c>
      <c r="U104">
        <f t="shared" ref="U104:U105" si="63">Y104/0.025</f>
        <v>6.6666666666666661</v>
      </c>
      <c r="V104">
        <v>50</v>
      </c>
      <c r="W104">
        <v>100</v>
      </c>
      <c r="X104">
        <v>90</v>
      </c>
      <c r="Y104">
        <f t="shared" ref="Y104:Y105" si="64">AA104/Z104</f>
        <v>0.16666666666666666</v>
      </c>
      <c r="Z104">
        <v>9.4247779607693793</v>
      </c>
      <c r="AA104">
        <f>RADIANS(90)</f>
        <v>1.5707963267948966</v>
      </c>
      <c r="AB104">
        <f t="shared" si="52"/>
        <v>86.602540378443862</v>
      </c>
      <c r="AC104">
        <f t="shared" si="53"/>
        <v>-471.23889803846896</v>
      </c>
      <c r="AD104" s="16">
        <f t="shared" si="54"/>
        <v>1.1498775020432983E-13</v>
      </c>
      <c r="AF104">
        <f t="shared" ref="AF104:AF105" si="65">AJ104/0.025</f>
        <v>6.6666666666666661</v>
      </c>
      <c r="AG104">
        <v>50</v>
      </c>
      <c r="AH104">
        <v>150</v>
      </c>
      <c r="AI104">
        <v>90</v>
      </c>
      <c r="AJ104">
        <f t="shared" ref="AJ104:AJ105" si="66">AL104/AK104</f>
        <v>0.16666666666666666</v>
      </c>
      <c r="AK104">
        <v>9.4247779607693793</v>
      </c>
      <c r="AL104">
        <f>RADIANS(90)</f>
        <v>1.5707963267948966</v>
      </c>
      <c r="AM104">
        <f t="shared" si="55"/>
        <v>141.42135623730951</v>
      </c>
      <c r="AN104">
        <f t="shared" si="56"/>
        <v>-471.23889803846896</v>
      </c>
      <c r="AO104" s="16">
        <f t="shared" si="57"/>
        <v>1.7587481033141131E-13</v>
      </c>
      <c r="AQ104">
        <f t="shared" ref="AQ104:AQ105" si="67">AU104/0.025</f>
        <v>6.6666666666666661</v>
      </c>
      <c r="AR104">
        <v>50</v>
      </c>
      <c r="AS104">
        <v>200</v>
      </c>
      <c r="AT104">
        <v>90</v>
      </c>
      <c r="AU104">
        <f t="shared" ref="AU104:AU105" si="68">AW104/AV104</f>
        <v>0.16666666666666666</v>
      </c>
      <c r="AV104">
        <v>9.4247779607693793</v>
      </c>
      <c r="AW104">
        <f>RADIANS(90)</f>
        <v>1.5707963267948966</v>
      </c>
      <c r="AX104">
        <f t="shared" si="58"/>
        <v>193.64916731037084</v>
      </c>
      <c r="AY104">
        <f t="shared" si="59"/>
        <v>-471.23889803846896</v>
      </c>
      <c r="AZ104" s="17">
        <f t="shared" si="60"/>
        <v>2.0181733134787622E-13</v>
      </c>
    </row>
    <row r="105" spans="9:52" x14ac:dyDescent="0.3">
      <c r="I105" s="24">
        <v>180</v>
      </c>
      <c r="J105" s="18">
        <f t="shared" si="61"/>
        <v>13.333333333333332</v>
      </c>
      <c r="K105" s="19">
        <v>50</v>
      </c>
      <c r="L105" s="19">
        <v>75</v>
      </c>
      <c r="M105" s="19">
        <v>90</v>
      </c>
      <c r="N105" s="19">
        <f t="shared" si="62"/>
        <v>0.33333333333333331</v>
      </c>
      <c r="O105" s="19">
        <v>9.4247779607693793</v>
      </c>
      <c r="P105" s="19">
        <f>RADIANS(180)</f>
        <v>3.1415926535897931</v>
      </c>
      <c r="Q105" s="19">
        <f t="shared" si="48"/>
        <v>25</v>
      </c>
      <c r="R105" s="20">
        <f t="shared" si="49"/>
        <v>-1.9244586927489025E-14</v>
      </c>
      <c r="S105" s="20">
        <f t="shared" si="50"/>
        <v>-1480.4406601634032</v>
      </c>
      <c r="T105" s="19"/>
      <c r="U105" s="19">
        <f t="shared" si="63"/>
        <v>13.333333333333332</v>
      </c>
      <c r="V105" s="19">
        <v>50</v>
      </c>
      <c r="W105" s="19">
        <v>100</v>
      </c>
      <c r="X105" s="19">
        <v>90</v>
      </c>
      <c r="Y105" s="19">
        <f t="shared" si="64"/>
        <v>0.33333333333333331</v>
      </c>
      <c r="Z105" s="19">
        <v>9.4247779607693793</v>
      </c>
      <c r="AA105" s="19">
        <f>RADIANS(180)</f>
        <v>3.1415926535897931</v>
      </c>
      <c r="AB105" s="19">
        <f t="shared" si="52"/>
        <v>50</v>
      </c>
      <c r="AC105" s="20">
        <f t="shared" si="53"/>
        <v>-2.8866880391233547E-14</v>
      </c>
      <c r="AD105" s="20">
        <f t="shared" si="54"/>
        <v>-2220.660990245105</v>
      </c>
      <c r="AE105" s="19"/>
      <c r="AF105" s="19">
        <f t="shared" si="65"/>
        <v>13.333333333333332</v>
      </c>
      <c r="AG105" s="19">
        <v>50</v>
      </c>
      <c r="AH105" s="19">
        <v>150</v>
      </c>
      <c r="AI105" s="19">
        <v>90</v>
      </c>
      <c r="AJ105" s="19">
        <f t="shared" si="66"/>
        <v>0.33333333333333331</v>
      </c>
      <c r="AK105" s="19">
        <v>9.4247779607693793</v>
      </c>
      <c r="AL105" s="19">
        <f>RADIANS(180)</f>
        <v>3.1415926535897931</v>
      </c>
      <c r="AM105" s="19">
        <f t="shared" si="55"/>
        <v>100</v>
      </c>
      <c r="AN105" s="20">
        <f t="shared" si="56"/>
        <v>-3.8489173854978063E-14</v>
      </c>
      <c r="AO105" s="20">
        <f t="shared" si="57"/>
        <v>-2960.8813203268073</v>
      </c>
      <c r="AP105" s="19"/>
      <c r="AQ105" s="19">
        <f t="shared" si="67"/>
        <v>13.333333333333332</v>
      </c>
      <c r="AR105" s="19">
        <v>50</v>
      </c>
      <c r="AS105" s="19">
        <v>200</v>
      </c>
      <c r="AT105" s="19">
        <v>90</v>
      </c>
      <c r="AU105" s="19">
        <f t="shared" si="68"/>
        <v>0.33333333333333331</v>
      </c>
      <c r="AV105" s="19">
        <v>9.4247779607693793</v>
      </c>
      <c r="AW105" s="19">
        <f>RADIANS(180)</f>
        <v>3.1415926535897931</v>
      </c>
      <c r="AX105" s="19">
        <f t="shared" si="58"/>
        <v>150</v>
      </c>
      <c r="AY105" s="20">
        <f t="shared" si="59"/>
        <v>-4.3300320586850321E-14</v>
      </c>
      <c r="AZ105" s="21">
        <f t="shared" si="60"/>
        <v>-3330.9914853676582</v>
      </c>
    </row>
  </sheetData>
  <mergeCells count="5">
    <mergeCell ref="A1:A24"/>
    <mergeCell ref="D8:F15"/>
    <mergeCell ref="G1:H23"/>
    <mergeCell ref="D1:F7"/>
    <mergeCell ref="B1:C2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86EC-0A86-4615-9C79-9B6CACC277AF}">
  <dimension ref="A1:K10"/>
  <sheetViews>
    <sheetView workbookViewId="0">
      <selection sqref="A1:K6"/>
    </sheetView>
  </sheetViews>
  <sheetFormatPr defaultRowHeight="14" x14ac:dyDescent="0.3"/>
  <cols>
    <col min="3" max="5" width="8.75" bestFit="1" customWidth="1"/>
    <col min="6" max="6" width="8.75" customWidth="1"/>
    <col min="7" max="10" width="8.75" bestFit="1" customWidth="1"/>
    <col min="11" max="11" width="9" bestFit="1" customWidth="1"/>
  </cols>
  <sheetData>
    <row r="1" spans="1:11" ht="30" customHeight="1" x14ac:dyDescent="0.3">
      <c r="A1" s="40" t="s">
        <v>35</v>
      </c>
      <c r="B1" s="40"/>
      <c r="C1" s="39" t="s">
        <v>23</v>
      </c>
      <c r="D1" s="39"/>
      <c r="E1" s="39"/>
      <c r="F1" s="39" t="s">
        <v>24</v>
      </c>
      <c r="G1" s="39"/>
      <c r="H1" s="39"/>
      <c r="I1" s="39" t="s">
        <v>25</v>
      </c>
      <c r="J1" s="39"/>
      <c r="K1" s="39"/>
    </row>
    <row r="2" spans="1:11" ht="15" customHeight="1" x14ac:dyDescent="0.3">
      <c r="A2" s="39" t="s">
        <v>26</v>
      </c>
      <c r="B2" s="25" t="s">
        <v>34</v>
      </c>
      <c r="C2" s="26" t="s">
        <v>30</v>
      </c>
      <c r="D2" s="25" t="s">
        <v>31</v>
      </c>
      <c r="E2" s="25" t="s">
        <v>32</v>
      </c>
      <c r="F2" s="26" t="s">
        <v>30</v>
      </c>
      <c r="G2" s="25" t="s">
        <v>31</v>
      </c>
      <c r="H2" s="25" t="s">
        <v>32</v>
      </c>
      <c r="I2" s="26" t="s">
        <v>30</v>
      </c>
      <c r="J2" s="25" t="s">
        <v>31</v>
      </c>
      <c r="K2" s="25" t="s">
        <v>32</v>
      </c>
    </row>
    <row r="3" spans="1:11" ht="15" customHeight="1" x14ac:dyDescent="0.3">
      <c r="A3" s="39"/>
      <c r="B3" s="26" t="s">
        <v>33</v>
      </c>
      <c r="C3" s="44" cm="1">
        <f t="array" ref="C3:E3">Sheet1!Q103:S103</f>
        <v>125</v>
      </c>
      <c r="D3" s="45">
        <v>0</v>
      </c>
      <c r="E3" s="45">
        <v>1480.4406601634032</v>
      </c>
      <c r="F3" s="46" cm="1">
        <f t="array" ref="F3:H3">Sheet1!Q104:S104</f>
        <v>55.901699437494742</v>
      </c>
      <c r="G3" s="45">
        <v>-471.23889803846896</v>
      </c>
      <c r="H3" s="45">
        <v>2.8722554173629911E-14</v>
      </c>
      <c r="I3" s="46" cm="1">
        <f t="array" ref="I3:K3">Sheet1!Q105:S105</f>
        <v>25</v>
      </c>
      <c r="J3" s="45">
        <v>-1.9244586927489025E-14</v>
      </c>
      <c r="K3" s="45">
        <v>-1480.4406601634032</v>
      </c>
    </row>
    <row r="4" spans="1:11" ht="15" customHeight="1" x14ac:dyDescent="0.3">
      <c r="A4" s="39"/>
      <c r="B4" s="26" t="s">
        <v>27</v>
      </c>
      <c r="C4" s="44" cm="1">
        <f t="array" ref="C4:E4">Sheet1!AB103:AD103</f>
        <v>150</v>
      </c>
      <c r="D4" s="45">
        <v>0</v>
      </c>
      <c r="E4" s="45">
        <v>2220.660990245105</v>
      </c>
      <c r="F4" s="46" cm="1">
        <f t="array" ref="F4:H4">Sheet1!AB104:AD104</f>
        <v>86.602540378443862</v>
      </c>
      <c r="G4" s="45">
        <v>-471.23889803846896</v>
      </c>
      <c r="H4" s="45">
        <v>1.1498775020432983E-13</v>
      </c>
      <c r="I4" s="46" cm="1">
        <f t="array" ref="I4:K4">Sheet1!AB105:AD105</f>
        <v>50</v>
      </c>
      <c r="J4" s="45">
        <v>-2.8866880391233547E-14</v>
      </c>
      <c r="K4" s="45">
        <v>-2220.660990245105</v>
      </c>
    </row>
    <row r="5" spans="1:11" ht="15" x14ac:dyDescent="0.3">
      <c r="A5" s="39"/>
      <c r="B5" s="26" t="s">
        <v>28</v>
      </c>
      <c r="C5" s="44" cm="1">
        <f t="array" ref="C5:E5">Sheet1!AM103:AO103</f>
        <v>200</v>
      </c>
      <c r="D5" s="45">
        <v>0</v>
      </c>
      <c r="E5" s="45">
        <v>2960.8813203268073</v>
      </c>
      <c r="F5" s="46" cm="1">
        <f t="array" ref="F5:H5">Sheet1!AM104:AO104</f>
        <v>141.42135623730951</v>
      </c>
      <c r="G5" s="45">
        <v>-471.23889803846896</v>
      </c>
      <c r="H5" s="45">
        <v>1.7587481033141131E-13</v>
      </c>
      <c r="I5" s="46" cm="1">
        <f t="array" ref="I5:K5">Sheet1!AM105:AO105</f>
        <v>100</v>
      </c>
      <c r="J5" s="45">
        <v>-3.8489173854978063E-14</v>
      </c>
      <c r="K5" s="45">
        <v>-2960.8813203268073</v>
      </c>
    </row>
    <row r="6" spans="1:11" ht="15" customHeight="1" x14ac:dyDescent="0.3">
      <c r="A6" s="39"/>
      <c r="B6" s="26" t="s">
        <v>29</v>
      </c>
      <c r="C6" s="44" cm="1">
        <f t="array" ref="C6:E6">Sheet1!AX103:AZ103</f>
        <v>250</v>
      </c>
      <c r="D6" s="45">
        <v>0</v>
      </c>
      <c r="E6" s="45">
        <v>3330.9914853676582</v>
      </c>
      <c r="F6" s="46" cm="1">
        <f t="array" ref="F6:H6">Sheet1!AX104:AZ104</f>
        <v>193.64916731037084</v>
      </c>
      <c r="G6" s="45">
        <v>-471.23889803846896</v>
      </c>
      <c r="H6" s="45">
        <v>2.0181733134787622E-13</v>
      </c>
      <c r="I6" s="46" cm="1">
        <f t="array" ref="I6:K6">Sheet1!AX105:AZ105</f>
        <v>150</v>
      </c>
      <c r="J6" s="45">
        <v>-4.3300320586850321E-14</v>
      </c>
      <c r="K6" s="45">
        <v>-3330.9914853676582</v>
      </c>
    </row>
    <row r="7" spans="1:11" ht="15" x14ac:dyDescent="0.3">
      <c r="A7" s="42"/>
      <c r="B7" s="42"/>
      <c r="C7" s="42"/>
      <c r="D7" s="43"/>
      <c r="E7" s="43"/>
      <c r="F7" s="41"/>
      <c r="G7" s="43"/>
      <c r="H7" s="43"/>
      <c r="I7" s="41"/>
      <c r="J7" s="43"/>
      <c r="K7" s="43"/>
    </row>
    <row r="8" spans="1:11" ht="15" customHeight="1" x14ac:dyDescent="0.3">
      <c r="A8" s="42"/>
      <c r="B8" s="43"/>
      <c r="C8" s="42"/>
      <c r="D8" s="43"/>
      <c r="E8" s="43"/>
      <c r="F8" s="41"/>
      <c r="G8" s="43"/>
      <c r="H8" s="43"/>
      <c r="I8" s="41"/>
      <c r="J8" s="43"/>
      <c r="K8" s="43"/>
    </row>
    <row r="9" spans="1:11" ht="15" x14ac:dyDescent="0.3">
      <c r="A9" s="42"/>
      <c r="B9" s="43"/>
      <c r="C9" s="42"/>
      <c r="D9" s="43"/>
      <c r="E9" s="43"/>
      <c r="F9" s="41"/>
      <c r="G9" s="43"/>
      <c r="H9" s="43"/>
      <c r="I9" s="41"/>
      <c r="J9" s="43"/>
      <c r="K9" s="43"/>
    </row>
    <row r="10" spans="1:11" ht="14" customHeight="1" x14ac:dyDescent="0.3">
      <c r="A10" s="42"/>
      <c r="B10" s="42"/>
      <c r="C10" s="43"/>
      <c r="D10" s="43"/>
      <c r="E10" s="43"/>
      <c r="F10" s="43"/>
      <c r="G10" s="43"/>
      <c r="H10" s="43"/>
      <c r="I10" s="43"/>
      <c r="J10" s="43"/>
      <c r="K10" s="43"/>
    </row>
  </sheetData>
  <mergeCells count="5">
    <mergeCell ref="A2:A6"/>
    <mergeCell ref="C1:E1"/>
    <mergeCell ref="F1:H1"/>
    <mergeCell ref="I1:K1"/>
    <mergeCell ref="A1:B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27</vt:i4>
      </vt:variant>
    </vt:vector>
  </HeadingPairs>
  <TitlesOfParts>
    <vt:vector size="29" baseType="lpstr">
      <vt:lpstr>Sheet1</vt:lpstr>
      <vt:lpstr>Sheet2</vt:lpstr>
      <vt:lpstr>Sheet2!_Toc156427536</vt:lpstr>
      <vt:lpstr>Sheet2!_Toc156427537</vt:lpstr>
      <vt:lpstr>Sheet2!_Toc156427538</vt:lpstr>
      <vt:lpstr>Sheet2!_Toc156427539</vt:lpstr>
      <vt:lpstr>Sheet2!_Toc156427540</vt:lpstr>
      <vt:lpstr>Sheet2!_Toc156427541</vt:lpstr>
      <vt:lpstr>Sheet2!_Toc156427542</vt:lpstr>
      <vt:lpstr>Sheet2!_Toc156427543</vt:lpstr>
      <vt:lpstr>Sheet2!_Toc156427544</vt:lpstr>
      <vt:lpstr>Sheet2!_Toc156427545</vt:lpstr>
      <vt:lpstr>Sheet2!_Toc156427546</vt:lpstr>
      <vt:lpstr>Sheet2!_Toc156427547</vt:lpstr>
      <vt:lpstr>Sheet2!_Toc156427548</vt:lpstr>
      <vt:lpstr>Sheet2!_Toc156427549</vt:lpstr>
      <vt:lpstr>Sheet2!_Toc156427550</vt:lpstr>
      <vt:lpstr>Sheet2!_Toc156427551</vt:lpstr>
      <vt:lpstr>Sheet2!_Toc156427552</vt:lpstr>
      <vt:lpstr>Sheet2!_Toc156427553</vt:lpstr>
      <vt:lpstr>Sheet2!_Toc156427554</vt:lpstr>
      <vt:lpstr>Sheet2!_Toc156427555</vt:lpstr>
      <vt:lpstr>Sheet2!_Toc156427556</vt:lpstr>
      <vt:lpstr>Sheet2!_Toc156427557</vt:lpstr>
      <vt:lpstr>Sheet2!_Toc156427558</vt:lpstr>
      <vt:lpstr>Sheet2!_Toc156427559</vt:lpstr>
      <vt:lpstr>Sheet2!_Toc156427560</vt:lpstr>
      <vt:lpstr>Sheet2!_Toc156427561</vt:lpstr>
      <vt:lpstr>Sheet2!_Toc156427562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佳睿 王</dc:creator>
  <cp:lastModifiedBy>佳睿 王</cp:lastModifiedBy>
  <dcterms:created xsi:type="dcterms:W3CDTF">2024-01-10T14:38:16Z</dcterms:created>
  <dcterms:modified xsi:type="dcterms:W3CDTF">2024-01-18T04:38:49Z</dcterms:modified>
</cp:coreProperties>
</file>