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8_{07AAAEE9-49A3-489A-BAC7-4444FA17E1C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Efi" sheetId="1" r:id="rId1"/>
    <sheet name="Productividad" sheetId="2" r:id="rId2"/>
  </sheets>
  <definedNames>
    <definedName name="_Hlk80693072" localSheetId="0">Efi!$A$17</definedName>
    <definedName name="_Hlk80693190" localSheetId="0">Efi!$A$16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2" l="1"/>
  <c r="B7" i="2"/>
  <c r="C7" i="2"/>
  <c r="E4" i="2"/>
  <c r="E5" i="2"/>
  <c r="E6" i="2"/>
  <c r="E3" i="2"/>
  <c r="D4" i="2"/>
  <c r="D5" i="2"/>
  <c r="D6" i="2"/>
  <c r="D3" i="2"/>
  <c r="M5" i="1" l="1"/>
  <c r="M3" i="1"/>
  <c r="J5" i="1"/>
  <c r="J3" i="1"/>
  <c r="K6" i="1" l="1"/>
  <c r="D11" i="1"/>
  <c r="C11" i="1"/>
  <c r="B11" i="1"/>
  <c r="G6" i="1"/>
  <c r="G4" i="1"/>
  <c r="J4" i="1" l="1"/>
  <c r="J6" i="1" s="1"/>
  <c r="M4" i="1"/>
  <c r="D3" i="1"/>
  <c r="B10" i="1" l="1"/>
  <c r="B12" i="1" s="1"/>
  <c r="D10" i="1"/>
  <c r="D12" i="1" s="1"/>
  <c r="C10" i="1"/>
  <c r="C12" i="1" s="1"/>
</calcChain>
</file>

<file path=xl/sharedStrings.xml><?xml version="1.0" encoding="utf-8"?>
<sst xmlns="http://schemas.openxmlformats.org/spreadsheetml/2006/main" count="42" uniqueCount="38">
  <si>
    <t>MO * Hora</t>
  </si>
  <si>
    <t>Colaborador</t>
  </si>
  <si>
    <t>A</t>
  </si>
  <si>
    <t>B</t>
  </si>
  <si>
    <t>C</t>
  </si>
  <si>
    <t xml:space="preserve">Datos del Colaborador </t>
  </si>
  <si>
    <t>Datos de Producción</t>
  </si>
  <si>
    <t>Eficiencia</t>
  </si>
  <si>
    <t>Tiempo(hr) Utilizado Para Realizar los Productos</t>
  </si>
  <si>
    <t>Costo Fijo por Producto Sin incluir MO</t>
  </si>
  <si>
    <t>Cantidad de Productos Producidos</t>
  </si>
  <si>
    <t>Tiempo(hr) Previsto Para Realizar los Productos</t>
  </si>
  <si>
    <t>Costo Real * Producto</t>
  </si>
  <si>
    <t xml:space="preserve">Eficacia </t>
  </si>
  <si>
    <t>Efectividad</t>
  </si>
  <si>
    <t>Cálculos por Colaborador</t>
  </si>
  <si>
    <t>Promedio</t>
  </si>
  <si>
    <t>Mínimo</t>
  </si>
  <si>
    <t>Máximo</t>
  </si>
  <si>
    <t>Datos Previstos de Producción</t>
  </si>
  <si>
    <t>Cantidad de Producto Previsto</t>
  </si>
  <si>
    <t>Costo Promedio Por Producto Incluyendo MO</t>
  </si>
  <si>
    <t>Tipos de Cálculos</t>
  </si>
  <si>
    <t>Costo Unitario por Producto por Colaborador</t>
  </si>
  <si>
    <t>Juan</t>
  </si>
  <si>
    <t>María</t>
  </si>
  <si>
    <t>Pedro</t>
  </si>
  <si>
    <t>Producto A</t>
  </si>
  <si>
    <t>Producto B</t>
  </si>
  <si>
    <t>Ventas</t>
  </si>
  <si>
    <t>Capital</t>
  </si>
  <si>
    <t>Mano de Obra</t>
  </si>
  <si>
    <t>Materias Primas</t>
  </si>
  <si>
    <t>Energía</t>
  </si>
  <si>
    <t>Productividad X factores A</t>
  </si>
  <si>
    <t>Productividad X factores B</t>
  </si>
  <si>
    <t>Productividad global para cada producto</t>
  </si>
  <si>
    <t>Productividad para la empresa globalmente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</si>
</sst>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USD]\ #,##0.00"/>
    <numFmt numFmtId="165" formatCode="_-[$$-540A]* #,##0.00_ ;_-[$$-540A]* \-#,##0.00\ ;_-[$$-540A]* &quot;-&quot;??_ ;_-@_ "/>
    <numFmt numFmtId="166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 textRotation="90" wrapText="1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textRotation="90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 textRotation="90" wrapText="1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 applyProtection="1">
      <alignment horizont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552451</xdr:colOff>
      <xdr:row>8</xdr:row>
      <xdr:rowOff>1</xdr:rowOff>
    </xdr:from>
    <xdr:to>
      <xdr:col>14</xdr:col>
      <xdr:colOff>342900</xdr:colOff>
      <xdr:row>22</xdr:row>
      <xdr:rowOff>133351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F7FBD9-2AB9-4E80-964D-D10395FC2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8126" y="2905126"/>
          <a:ext cx="5457824" cy="2800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topLeftCell="A10" workbookViewId="0">
      <selection activeCell="N6" sqref="N6"/>
    </sheetView>
  </sheetViews>
  <sheetFormatPr baseColWidth="10" defaultColWidth="9.140625" defaultRowHeight="15" x14ac:dyDescent="0.25"/>
  <cols>
    <col min="1" max="1" width="12.5703125" style="2" customWidth="1"/>
    <col min="2" max="2" width="14.28515625" style="2" customWidth="1"/>
    <col min="3" max="4" width="11.42578125" style="2" customWidth="1"/>
    <col min="5" max="5" width="2.7109375" style="2" customWidth="1"/>
    <col min="6" max="6" width="9.5703125" style="2" customWidth="1"/>
    <col min="7" max="7" width="9.42578125" style="2" customWidth="1"/>
    <col min="8" max="8" width="2.85546875" style="2" customWidth="1"/>
    <col min="9" max="9" width="7.28515625" style="2" customWidth="1"/>
    <col min="10" max="10" width="12.42578125" style="2" customWidth="1"/>
    <col min="11" max="11" width="11.140625" style="2" customWidth="1"/>
    <col min="12" max="12" width="12.28515625" style="2" customWidth="1"/>
    <col min="13" max="13" width="10.85546875" customWidth="1"/>
  </cols>
  <sheetData>
    <row r="1" spans="1:21" ht="45" customHeight="1" x14ac:dyDescent="0.25">
      <c r="A1" s="27" t="s">
        <v>19</v>
      </c>
      <c r="B1" s="27"/>
      <c r="C1" s="27"/>
      <c r="D1" s="27"/>
      <c r="E1" s="16"/>
      <c r="F1" s="27" t="s">
        <v>5</v>
      </c>
      <c r="G1" s="27"/>
      <c r="H1" s="17"/>
      <c r="I1" s="27" t="s">
        <v>6</v>
      </c>
      <c r="J1" s="27"/>
      <c r="K1" s="27"/>
      <c r="L1" s="27"/>
      <c r="M1" s="27"/>
    </row>
    <row r="2" spans="1:21" ht="93.75" customHeight="1" x14ac:dyDescent="0.25">
      <c r="A2" s="8" t="s">
        <v>20</v>
      </c>
      <c r="B2" s="8" t="s">
        <v>11</v>
      </c>
      <c r="C2" s="8" t="s">
        <v>9</v>
      </c>
      <c r="D2" s="8" t="s">
        <v>21</v>
      </c>
      <c r="E2" s="11"/>
      <c r="F2" s="8" t="s">
        <v>1</v>
      </c>
      <c r="G2" s="8" t="s">
        <v>0</v>
      </c>
      <c r="H2" s="6"/>
      <c r="I2" s="8" t="s">
        <v>1</v>
      </c>
      <c r="J2" s="8" t="s">
        <v>23</v>
      </c>
      <c r="K2" s="8" t="s">
        <v>10</v>
      </c>
      <c r="L2" s="8" t="s">
        <v>8</v>
      </c>
      <c r="M2" s="8" t="s">
        <v>12</v>
      </c>
    </row>
    <row r="3" spans="1:21" x14ac:dyDescent="0.25">
      <c r="A3" s="9">
        <v>10</v>
      </c>
      <c r="B3" s="9">
        <v>8</v>
      </c>
      <c r="C3" s="14">
        <v>10</v>
      </c>
      <c r="D3" s="10">
        <f>AVERAGE(G3:G5)*(B3/A3)+C3</f>
        <v>20</v>
      </c>
      <c r="E3" s="5"/>
      <c r="F3" s="9" t="s">
        <v>24</v>
      </c>
      <c r="G3" s="14">
        <v>15</v>
      </c>
      <c r="H3" s="4"/>
      <c r="I3" s="10" t="s">
        <v>2</v>
      </c>
      <c r="J3" s="14">
        <f>C$3+G3*(B$3/A$3)</f>
        <v>22</v>
      </c>
      <c r="K3" s="9">
        <v>12</v>
      </c>
      <c r="L3" s="18">
        <v>8</v>
      </c>
      <c r="M3" s="15">
        <f>C$3+(L3/K3)*G3</f>
        <v>20</v>
      </c>
    </row>
    <row r="4" spans="1:21" x14ac:dyDescent="0.25">
      <c r="F4" s="9" t="s">
        <v>25</v>
      </c>
      <c r="G4" s="14">
        <f>100/8</f>
        <v>12.5</v>
      </c>
      <c r="H4" s="4"/>
      <c r="I4" s="10" t="s">
        <v>3</v>
      </c>
      <c r="J4" s="14">
        <f t="shared" ref="J4:J5" si="0">C$3+G4*(B$3/A$3)</f>
        <v>20</v>
      </c>
      <c r="K4" s="9">
        <v>10</v>
      </c>
      <c r="L4" s="18">
        <v>8</v>
      </c>
      <c r="M4" s="15">
        <f t="shared" ref="M4:M5" si="1">C$3+(L4/K4)*G4</f>
        <v>20</v>
      </c>
    </row>
    <row r="5" spans="1:21" x14ac:dyDescent="0.25">
      <c r="F5" s="9" t="s">
        <v>26</v>
      </c>
      <c r="G5" s="14">
        <v>10</v>
      </c>
      <c r="H5" s="4"/>
      <c r="I5" s="10" t="s">
        <v>4</v>
      </c>
      <c r="J5" s="14">
        <f t="shared" si="0"/>
        <v>18</v>
      </c>
      <c r="K5" s="9">
        <v>12</v>
      </c>
      <c r="L5" s="18">
        <v>8</v>
      </c>
      <c r="M5" s="15">
        <f t="shared" si="1"/>
        <v>16.666666666666664</v>
      </c>
      <c r="N5" s="1"/>
      <c r="O5" s="1"/>
      <c r="P5" s="1"/>
      <c r="Q5" s="1"/>
      <c r="R5" s="1"/>
      <c r="S5" s="1"/>
      <c r="T5" s="1"/>
      <c r="U5" s="1"/>
    </row>
    <row r="6" spans="1:21" x14ac:dyDescent="0.25">
      <c r="F6" s="9" t="s">
        <v>16</v>
      </c>
      <c r="G6" s="14">
        <f xml:space="preserve"> AVERAGE(G3:G5)</f>
        <v>12.5</v>
      </c>
      <c r="H6" s="3"/>
      <c r="I6" s="9"/>
      <c r="J6" s="14">
        <f>MIN(J3:J5)</f>
        <v>18</v>
      </c>
      <c r="K6" s="9">
        <f>MAX(K3:K5)</f>
        <v>12</v>
      </c>
      <c r="L6" s="9"/>
      <c r="M6" s="12"/>
      <c r="N6" s="1"/>
      <c r="O6" s="1"/>
      <c r="P6" s="1"/>
      <c r="Q6" s="1"/>
      <c r="R6" s="1"/>
      <c r="S6" s="1"/>
      <c r="T6" s="1"/>
      <c r="U6" s="1"/>
    </row>
    <row r="7" spans="1:21" x14ac:dyDescent="0.25">
      <c r="G7" s="3"/>
      <c r="H7" s="3"/>
      <c r="I7" s="3"/>
      <c r="J7" s="3" t="s">
        <v>17</v>
      </c>
      <c r="K7" s="2" t="s">
        <v>18</v>
      </c>
      <c r="L7" s="3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29" t="s">
        <v>22</v>
      </c>
      <c r="B8" s="28" t="s">
        <v>15</v>
      </c>
      <c r="C8" s="28"/>
      <c r="D8" s="28"/>
      <c r="G8" s="3"/>
      <c r="H8" s="3"/>
      <c r="I8" s="3"/>
      <c r="J8" s="3"/>
      <c r="L8" s="3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29"/>
      <c r="B9" s="9" t="s">
        <v>24</v>
      </c>
      <c r="C9" s="9" t="s">
        <v>25</v>
      </c>
      <c r="D9" s="9" t="s">
        <v>26</v>
      </c>
      <c r="G9" s="3"/>
      <c r="H9" s="3"/>
      <c r="I9" s="3"/>
      <c r="J9" s="3"/>
      <c r="L9" s="3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9" t="s">
        <v>7</v>
      </c>
      <c r="B10" s="13">
        <f>((K3/M3)*L3)/((A$3/D$3)*B$3)</f>
        <v>1.2</v>
      </c>
      <c r="C10" s="13">
        <f>((K4/M4)*L4)/((A$3/D$3)*B$3)</f>
        <v>1</v>
      </c>
      <c r="D10" s="13">
        <f>((K5/M5)*L5)/((A$3/D$3)*B$3)</f>
        <v>1.4400000000000002</v>
      </c>
      <c r="E10" s="7"/>
      <c r="G10" s="3"/>
      <c r="H10" s="3"/>
      <c r="I10" s="3"/>
      <c r="J10" s="3"/>
      <c r="L10" s="3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9" t="s">
        <v>13</v>
      </c>
      <c r="B11" s="13">
        <f>K3*100/A3</f>
        <v>120</v>
      </c>
      <c r="C11" s="13">
        <f>K4*100/A3</f>
        <v>100</v>
      </c>
      <c r="D11" s="13">
        <f>K5*100/A3</f>
        <v>120</v>
      </c>
      <c r="E11" s="7"/>
      <c r="G11" s="3"/>
      <c r="H11" s="3"/>
      <c r="I11" s="3"/>
      <c r="J11" s="3"/>
      <c r="L11" s="3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9" t="s">
        <v>14</v>
      </c>
      <c r="B12" s="13">
        <f>((B10+B11)/2)/(K$6/J$6)</f>
        <v>90.9</v>
      </c>
      <c r="C12" s="13">
        <f>((C10+C11)/2)/(K$6/J$6)</f>
        <v>75.75</v>
      </c>
      <c r="D12" s="13">
        <f>((D10+D11)/2)/(K$6/J$6)</f>
        <v>91.08</v>
      </c>
      <c r="E12" s="7"/>
      <c r="G12" s="3"/>
      <c r="H12" s="3"/>
      <c r="I12" s="3"/>
      <c r="J12" s="3"/>
      <c r="L12" s="3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G13" s="3"/>
      <c r="H13" s="3"/>
      <c r="I13" s="3"/>
      <c r="J13" s="3"/>
      <c r="L13" s="3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G14" s="3"/>
      <c r="H14" s="3"/>
      <c r="I14" s="3"/>
      <c r="J14" s="3"/>
      <c r="L14" s="3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G15" s="3"/>
      <c r="H15" s="3"/>
      <c r="I15" s="3"/>
      <c r="J15" s="3"/>
      <c r="L15" s="3"/>
      <c r="M15" s="1"/>
      <c r="N15" s="1"/>
      <c r="O15" s="1"/>
      <c r="P15" s="1"/>
      <c r="Q15" s="1"/>
      <c r="R15" s="1"/>
      <c r="S15" s="1"/>
      <c r="T15" s="1"/>
      <c r="U15" s="1"/>
    </row>
  </sheetData>
  <mergeCells count="5">
    <mergeCell ref="F1:G1"/>
    <mergeCell ref="A1:D1"/>
    <mergeCell ref="I1:M1"/>
    <mergeCell ref="B8:D8"/>
    <mergeCell ref="A8:A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BE984-7E3F-43A4-A113-EAC25B987DF9}">
  <dimension ref="A1:E8"/>
  <sheetViews>
    <sheetView tabSelected="1" workbookViewId="0">
      <selection activeCell="E1" sqref="E1:E2"/>
    </sheetView>
  </sheetViews>
  <sheetFormatPr baseColWidth="10" defaultRowHeight="15" x14ac:dyDescent="0.25"/>
  <cols>
    <col min="1" max="1" width="20" customWidth="1"/>
    <col min="2" max="2" width="15" customWidth="1"/>
    <col min="3" max="3" width="15.28515625" customWidth="1"/>
    <col min="4" max="4" width="14.5703125" customWidth="1"/>
    <col min="5" max="5" width="14.7109375" customWidth="1"/>
  </cols>
  <sheetData>
    <row r="1" spans="1:5" ht="32.25" customHeight="1" thickBot="1" x14ac:dyDescent="0.3">
      <c r="A1" s="19"/>
      <c r="B1" s="24" t="s">
        <v>27</v>
      </c>
      <c r="C1" s="24" t="s">
        <v>28</v>
      </c>
      <c r="D1" s="31" t="s">
        <v>34</v>
      </c>
      <c r="E1" s="31" t="s">
        <v>35</v>
      </c>
    </row>
    <row r="2" spans="1:5" ht="16.5" thickBot="1" x14ac:dyDescent="0.3">
      <c r="A2" s="23" t="s">
        <v>29</v>
      </c>
      <c r="B2" s="20">
        <v>600</v>
      </c>
      <c r="C2" s="20">
        <v>610</v>
      </c>
      <c r="D2" s="32"/>
      <c r="E2" s="32"/>
    </row>
    <row r="3" spans="1:5" ht="16.5" thickBot="1" x14ac:dyDescent="0.3">
      <c r="A3" s="23" t="s">
        <v>30</v>
      </c>
      <c r="B3" s="20">
        <v>48</v>
      </c>
      <c r="C3" s="20">
        <v>25</v>
      </c>
      <c r="D3" s="21">
        <f>$B$2/B3</f>
        <v>12.5</v>
      </c>
      <c r="E3" s="21">
        <f>$C$2/C3</f>
        <v>24.4</v>
      </c>
    </row>
    <row r="4" spans="1:5" ht="16.5" thickBot="1" x14ac:dyDescent="0.3">
      <c r="A4" s="23" t="s">
        <v>31</v>
      </c>
      <c r="B4" s="20">
        <v>105</v>
      </c>
      <c r="C4" s="20">
        <v>120</v>
      </c>
      <c r="D4" s="21">
        <f t="shared" ref="D4:D6" si="0">$B$2/B4</f>
        <v>5.7142857142857144</v>
      </c>
      <c r="E4" s="21">
        <f t="shared" ref="E4:E6" si="1">$C$2/C4</f>
        <v>5.083333333333333</v>
      </c>
    </row>
    <row r="5" spans="1:5" ht="16.5" thickBot="1" x14ac:dyDescent="0.3">
      <c r="A5" s="23" t="s">
        <v>32</v>
      </c>
      <c r="B5" s="20">
        <v>115</v>
      </c>
      <c r="C5" s="20">
        <v>100</v>
      </c>
      <c r="D5" s="21">
        <f t="shared" si="0"/>
        <v>5.2173913043478262</v>
      </c>
      <c r="E5" s="21">
        <f t="shared" si="1"/>
        <v>6.1</v>
      </c>
    </row>
    <row r="6" spans="1:5" ht="16.5" thickBot="1" x14ac:dyDescent="0.3">
      <c r="A6" s="23" t="s">
        <v>33</v>
      </c>
      <c r="B6" s="20">
        <v>85</v>
      </c>
      <c r="C6" s="20">
        <v>60</v>
      </c>
      <c r="D6" s="21">
        <f t="shared" si="0"/>
        <v>7.0588235294117645</v>
      </c>
      <c r="E6" s="21">
        <f t="shared" si="1"/>
        <v>10.166666666666666</v>
      </c>
    </row>
    <row r="7" spans="1:5" ht="51" customHeight="1" thickBot="1" x14ac:dyDescent="0.3">
      <c r="A7" s="25" t="s">
        <v>36</v>
      </c>
      <c r="B7" s="22">
        <f>$B$2/SUM(B3:B6)</f>
        <v>1.6997167138810199</v>
      </c>
      <c r="C7" s="22">
        <f>$C$2/SUM(C3:C6)</f>
        <v>2</v>
      </c>
    </row>
    <row r="8" spans="1:5" ht="48" customHeight="1" thickBot="1" x14ac:dyDescent="0.3">
      <c r="A8" s="26" t="s">
        <v>37</v>
      </c>
      <c r="B8" s="30">
        <f>SUM(B2:C2)/SUM(B3:C6)</f>
        <v>1.8389057750759878</v>
      </c>
      <c r="C8" s="30"/>
    </row>
  </sheetData>
  <mergeCells count="3">
    <mergeCell ref="B8:C8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Efi</vt:lpstr>
      <vt:lpstr>Productividad</vt:lpstr>
      <vt:lpstr>Efi!_Hlk80693072</vt:lpstr>
      <vt:lpstr>Efi!_Hlk80693190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2021-08-26T15:36:47Z</dcterms:modified>
</cp:coreProperties>
</file>