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APSIMNGP\Tests\Validation\PlantainForage\"/>
    </mc:Choice>
  </mc:AlternateContent>
  <xr:revisionPtr revIDLastSave="0" documentId="13_ncr:1_{6EA04808-9120-4664-A1F8-F82B04C9E995}" xr6:coauthVersionLast="47" xr6:coauthVersionMax="47" xr10:uidLastSave="{00000000-0000-0000-0000-000000000000}"/>
  <bookViews>
    <workbookView xWindow="-108" yWindow="-108" windowWidth="23256" windowHeight="12456" activeTab="1" xr2:uid="{00000000-000D-0000-FFFF-FFFF00000000}"/>
  </bookViews>
  <sheets>
    <sheet name="Notes" sheetId="13" r:id="rId1"/>
    <sheet name="Observed" sheetId="16" r:id="rId2"/>
    <sheet name="ObservedMeans" sheetId="17" r:id="rId3"/>
  </sheets>
  <definedNames>
    <definedName name="_xlnm._FilterDatabase" localSheetId="1" hidden="1">Observed!$A$1:$AV$4890</definedName>
    <definedName name="_xlnm._FilterDatabase" localSheetId="2" hidden="1">ObservedMeans!$A$1:$AW$1236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892" i="16" l="1"/>
  <c r="A4893" i="16"/>
  <c r="A4894" i="16"/>
  <c r="A4895" i="16"/>
  <c r="A4896" i="16"/>
  <c r="A4897" i="16"/>
  <c r="A4898" i="16"/>
  <c r="A4899" i="16"/>
  <c r="A4900" i="16"/>
  <c r="A4901" i="16"/>
  <c r="A4902" i="16"/>
  <c r="A4903" i="16"/>
  <c r="A4904" i="16"/>
  <c r="A4905" i="16"/>
  <c r="A4906" i="16"/>
  <c r="A4907" i="16"/>
  <c r="A4908" i="16"/>
  <c r="A4909" i="16"/>
  <c r="A4910" i="16"/>
  <c r="A4911" i="16"/>
  <c r="A4912" i="16"/>
  <c r="A4913" i="16"/>
  <c r="A4914" i="16"/>
  <c r="A4915" i="16"/>
  <c r="A4916" i="16"/>
  <c r="A4917" i="16"/>
  <c r="A4918" i="16"/>
  <c r="A4919" i="16"/>
  <c r="A4920" i="16"/>
  <c r="A4921" i="16"/>
  <c r="A4922" i="16"/>
  <c r="A4923" i="16"/>
  <c r="A4924" i="16"/>
  <c r="A4925" i="16"/>
  <c r="A4926" i="16"/>
  <c r="A4927" i="16"/>
  <c r="A4928" i="16"/>
  <c r="A4929" i="16"/>
  <c r="A4930" i="16"/>
  <c r="A4931" i="16"/>
  <c r="A4932" i="16"/>
  <c r="A4933" i="16"/>
  <c r="A4934" i="16"/>
  <c r="A4935" i="16"/>
  <c r="A4936" i="16"/>
  <c r="A4937" i="16"/>
  <c r="A4938" i="16"/>
  <c r="A4939" i="16"/>
  <c r="A4940" i="16"/>
  <c r="A4941" i="16"/>
  <c r="A4942" i="16"/>
  <c r="A4943" i="16"/>
  <c r="A4944" i="16"/>
  <c r="A4945" i="16"/>
  <c r="A4946" i="16"/>
  <c r="A4947" i="16"/>
  <c r="A4948" i="16"/>
  <c r="A4949" i="16"/>
  <c r="A4950" i="16"/>
  <c r="A4951" i="16"/>
  <c r="A4952" i="16"/>
  <c r="A4953" i="16"/>
  <c r="A4954" i="16"/>
  <c r="A4955" i="16"/>
  <c r="A4956" i="16"/>
  <c r="A4957" i="16"/>
  <c r="A4958" i="16"/>
  <c r="A4959" i="16"/>
  <c r="A4960" i="16"/>
  <c r="A4961" i="16"/>
  <c r="A4962" i="16"/>
  <c r="A4963" i="16"/>
  <c r="A4964" i="16"/>
  <c r="A4965" i="16"/>
  <c r="A4966" i="16"/>
  <c r="A4967" i="16"/>
  <c r="A4968" i="16"/>
  <c r="A4969" i="16"/>
  <c r="A4970" i="16"/>
  <c r="A4971" i="16"/>
  <c r="A4972" i="16"/>
  <c r="A4973" i="16"/>
  <c r="A4974" i="16"/>
  <c r="A4975" i="16"/>
  <c r="A4976" i="16"/>
  <c r="A4977" i="16"/>
  <c r="A4978" i="16"/>
  <c r="A4979" i="16"/>
  <c r="A4980" i="16"/>
  <c r="A4981" i="16"/>
  <c r="A4982" i="16"/>
  <c r="A4983" i="16"/>
  <c r="A4984" i="16"/>
  <c r="A4985" i="16"/>
  <c r="A4986" i="16"/>
  <c r="A4987" i="16"/>
  <c r="A4988" i="16"/>
  <c r="A4989" i="16"/>
  <c r="A4990" i="16"/>
  <c r="A4991" i="16"/>
  <c r="A4992" i="16"/>
  <c r="A4993" i="16"/>
  <c r="A4994" i="16"/>
  <c r="A4995" i="16"/>
  <c r="A4996" i="16"/>
  <c r="A4997" i="16"/>
  <c r="A4998" i="16"/>
  <c r="A4999" i="16"/>
  <c r="A5000" i="16"/>
  <c r="A5001" i="16"/>
  <c r="A5002" i="16"/>
  <c r="A5003" i="16"/>
  <c r="A5004" i="16"/>
  <c r="A5005" i="16"/>
  <c r="A5006" i="16"/>
  <c r="A5007" i="16"/>
  <c r="A5008" i="16"/>
  <c r="A5009" i="16"/>
  <c r="A5010" i="16"/>
  <c r="A5011" i="16"/>
  <c r="A5012" i="16"/>
  <c r="A5013" i="16"/>
  <c r="A5014" i="16"/>
  <c r="A5015" i="16"/>
  <c r="A5016" i="16"/>
  <c r="A5017" i="16"/>
  <c r="A5018" i="16"/>
  <c r="A5019" i="16"/>
  <c r="A5020" i="16"/>
  <c r="A5021" i="16"/>
  <c r="A5022" i="16"/>
  <c r="A5023" i="16"/>
  <c r="A5024" i="16"/>
  <c r="A5025" i="16"/>
  <c r="A5026" i="16"/>
  <c r="A5027" i="16"/>
  <c r="A5028" i="16"/>
  <c r="A5029" i="16"/>
  <c r="A5030" i="16"/>
  <c r="A5031" i="16"/>
  <c r="A5032" i="16"/>
  <c r="A5033" i="16"/>
  <c r="A5034" i="16"/>
  <c r="A5035" i="16"/>
  <c r="A5036" i="16"/>
  <c r="A5037" i="16"/>
  <c r="A5038" i="16"/>
  <c r="A5039" i="16"/>
  <c r="A5040" i="16"/>
  <c r="A5041" i="16"/>
  <c r="A5042" i="16"/>
  <c r="A5043" i="16"/>
  <c r="A5044" i="16"/>
  <c r="A5045" i="16"/>
  <c r="A5046" i="16"/>
  <c r="A5047" i="16"/>
  <c r="A5048" i="16"/>
  <c r="A5049" i="16"/>
  <c r="A5050" i="16"/>
  <c r="A5051" i="16"/>
  <c r="A5052" i="16"/>
  <c r="A5053" i="16"/>
  <c r="A5054" i="16"/>
  <c r="A5055" i="16"/>
  <c r="A5056" i="16"/>
  <c r="A5057" i="16"/>
  <c r="A5058" i="16"/>
  <c r="A5059" i="16"/>
  <c r="A5060" i="16"/>
  <c r="A5061" i="16"/>
  <c r="A5062" i="16"/>
  <c r="A5063" i="16"/>
  <c r="A5064" i="16"/>
  <c r="A5065" i="16"/>
  <c r="A5066" i="16"/>
  <c r="A5067" i="16"/>
  <c r="A5068" i="16"/>
  <c r="A5069" i="16"/>
  <c r="A5070" i="16"/>
  <c r="A5071" i="16"/>
  <c r="A5072" i="16"/>
  <c r="A5073" i="16"/>
  <c r="A5074" i="16"/>
  <c r="A5075" i="16"/>
  <c r="A5076" i="16"/>
  <c r="A5077" i="16"/>
  <c r="A5078" i="16"/>
  <c r="A5079" i="16"/>
  <c r="A5080" i="16"/>
  <c r="A5081" i="16"/>
  <c r="A5082" i="16"/>
  <c r="A5083" i="16"/>
  <c r="A5084" i="16"/>
  <c r="A5085" i="16"/>
  <c r="A5086" i="16"/>
  <c r="A5087" i="16"/>
  <c r="A5088" i="16"/>
  <c r="A5089" i="16"/>
  <c r="A5090" i="16"/>
  <c r="A5091" i="16"/>
  <c r="A5092" i="16"/>
  <c r="A5093" i="16"/>
  <c r="A5094" i="16"/>
  <c r="A5095" i="16"/>
  <c r="A5096" i="16"/>
  <c r="A5097" i="16"/>
  <c r="A5098" i="16"/>
  <c r="A5099" i="16"/>
  <c r="A5100" i="16"/>
  <c r="A5101" i="16"/>
  <c r="A5102" i="16"/>
  <c r="A5103" i="16"/>
  <c r="A5104" i="16"/>
  <c r="A5105" i="16"/>
  <c r="A5106" i="16"/>
  <c r="A5107" i="16"/>
  <c r="A5108" i="16"/>
  <c r="A5109" i="16"/>
  <c r="A5110" i="16"/>
  <c r="A5111" i="16"/>
  <c r="A5112" i="16"/>
  <c r="A5113" i="16"/>
  <c r="A5114" i="16"/>
  <c r="A5115" i="16"/>
  <c r="A5116" i="16"/>
  <c r="A5117" i="16"/>
  <c r="A5118" i="16"/>
  <c r="A5119" i="16"/>
  <c r="A5120" i="16"/>
  <c r="A5121" i="16"/>
  <c r="A5122" i="16"/>
  <c r="A5123" i="16"/>
  <c r="A5124" i="16"/>
  <c r="A5125" i="16"/>
  <c r="A5126" i="16"/>
  <c r="A5127" i="16"/>
  <c r="A5128" i="16"/>
  <c r="A5129" i="16"/>
  <c r="A5130" i="16"/>
  <c r="A5131" i="16"/>
  <c r="A5132" i="16"/>
  <c r="A5133" i="16"/>
  <c r="A5134" i="16"/>
  <c r="A5135" i="16"/>
  <c r="A5136" i="16"/>
  <c r="A5137" i="16"/>
  <c r="A5138" i="16"/>
  <c r="A5139" i="16"/>
  <c r="A5140" i="16"/>
  <c r="A5141" i="16"/>
  <c r="A5142" i="16"/>
  <c r="A5143" i="16"/>
  <c r="A5144" i="16"/>
  <c r="A5145" i="16"/>
  <c r="A5146" i="16"/>
  <c r="A5147" i="16"/>
  <c r="A5148" i="16"/>
  <c r="A5149" i="16"/>
  <c r="A5150" i="16"/>
  <c r="A5151" i="16"/>
  <c r="A5152" i="16"/>
  <c r="A5153" i="16"/>
  <c r="A5154" i="16"/>
  <c r="A5155" i="16"/>
  <c r="A5156" i="16"/>
  <c r="A5157" i="16"/>
  <c r="A5158" i="16"/>
  <c r="A5159" i="16"/>
  <c r="A5160" i="16"/>
  <c r="A5161" i="16"/>
  <c r="A5162" i="16"/>
  <c r="A5163" i="16"/>
  <c r="A5164" i="16"/>
  <c r="A5165" i="16"/>
  <c r="A5166" i="16"/>
  <c r="A5167" i="16"/>
  <c r="A5168" i="16"/>
  <c r="A5169" i="16"/>
  <c r="A5170" i="16"/>
  <c r="A5171" i="16"/>
  <c r="A5172" i="16"/>
  <c r="A5173" i="16"/>
  <c r="A5174" i="16"/>
  <c r="A5175" i="16"/>
  <c r="A5176" i="16"/>
  <c r="A5177" i="16"/>
  <c r="A5178" i="16"/>
  <c r="A5179" i="16"/>
  <c r="A5180" i="16"/>
  <c r="A5181" i="16"/>
  <c r="A5182" i="16"/>
  <c r="A5183" i="16"/>
  <c r="A5184" i="16"/>
  <c r="A5185" i="16"/>
  <c r="A5186" i="16"/>
  <c r="A5187" i="16"/>
  <c r="A5188" i="16"/>
  <c r="A5189" i="16"/>
  <c r="A5190" i="16"/>
  <c r="A5191" i="16"/>
  <c r="A5192" i="16"/>
  <c r="A5193" i="16"/>
  <c r="A5194" i="16"/>
  <c r="A5195" i="16"/>
  <c r="A5196" i="16"/>
  <c r="A5197" i="16"/>
  <c r="A5198" i="16"/>
  <c r="A5199" i="16"/>
  <c r="A5200" i="16"/>
  <c r="A5201" i="16"/>
  <c r="A5202" i="16"/>
  <c r="A5203" i="16"/>
  <c r="A5204" i="16"/>
  <c r="A5205" i="16"/>
  <c r="A5206" i="16"/>
  <c r="A5207" i="16"/>
  <c r="A5208" i="16"/>
  <c r="A5209" i="16"/>
  <c r="A5210" i="16"/>
  <c r="A5211" i="16"/>
  <c r="A5212" i="16"/>
  <c r="A5213" i="16"/>
  <c r="A5214" i="16"/>
  <c r="A5215" i="16"/>
  <c r="A5216" i="16"/>
  <c r="A5217" i="16"/>
  <c r="A5218" i="16"/>
  <c r="A5219" i="16"/>
  <c r="A5220" i="16"/>
  <c r="A5221" i="16"/>
  <c r="A5222" i="16"/>
  <c r="A5223" i="16"/>
  <c r="A5224" i="16"/>
  <c r="A5225" i="16"/>
  <c r="A5226" i="16"/>
  <c r="A5227" i="16"/>
  <c r="A5228" i="16"/>
  <c r="A5229" i="16"/>
  <c r="A5230" i="16"/>
  <c r="A5231" i="16"/>
  <c r="A5232" i="16"/>
  <c r="A5233" i="16"/>
  <c r="A5234" i="16"/>
  <c r="A5235" i="16"/>
  <c r="A5236" i="16"/>
  <c r="A5237" i="16"/>
  <c r="A5238" i="16"/>
  <c r="A5239" i="16"/>
  <c r="A5240" i="16"/>
  <c r="A5241" i="16"/>
  <c r="A5242" i="16"/>
  <c r="A5243" i="16"/>
  <c r="A5244" i="16"/>
  <c r="A5245" i="16"/>
  <c r="A5246" i="16"/>
  <c r="A5247" i="16"/>
  <c r="A5248" i="16"/>
  <c r="A5249" i="16"/>
  <c r="A5250" i="16"/>
  <c r="A5251" i="16"/>
  <c r="A5252" i="16"/>
  <c r="A5253" i="16"/>
  <c r="A5254" i="16"/>
  <c r="A5255" i="16"/>
  <c r="A5256" i="16"/>
  <c r="A5257" i="16"/>
  <c r="A5258" i="16"/>
  <c r="A5259" i="16"/>
  <c r="A5260" i="16"/>
  <c r="A5261" i="16"/>
  <c r="A5262" i="16"/>
  <c r="A5263" i="16"/>
  <c r="A5264" i="16"/>
  <c r="A5265" i="16"/>
  <c r="A5266" i="16"/>
  <c r="A5267" i="16"/>
  <c r="A5268" i="16"/>
  <c r="A5269" i="16"/>
  <c r="A5270" i="16"/>
  <c r="A5271" i="16"/>
  <c r="A5272" i="16"/>
  <c r="A5273" i="16"/>
  <c r="A5274" i="16"/>
  <c r="A5275" i="16"/>
  <c r="A5276" i="16"/>
  <c r="A5277" i="16"/>
  <c r="A5278" i="16"/>
  <c r="A5279" i="16"/>
  <c r="A5280" i="16"/>
  <c r="A5281" i="16"/>
  <c r="A5282" i="16"/>
  <c r="A5283" i="16"/>
  <c r="A5284" i="16"/>
  <c r="A5285" i="16"/>
  <c r="A5286" i="16"/>
  <c r="A5287" i="16"/>
  <c r="A5288" i="16"/>
  <c r="A5289" i="16"/>
  <c r="A5290" i="16"/>
  <c r="A5291" i="16"/>
  <c r="A5292" i="16"/>
  <c r="A5293" i="16"/>
  <c r="A5294" i="16"/>
  <c r="A5295" i="16"/>
  <c r="A5296" i="16"/>
  <c r="A5297" i="16"/>
  <c r="A5298" i="16"/>
  <c r="A5299" i="16"/>
  <c r="A5300" i="16"/>
  <c r="A5301" i="16"/>
  <c r="A5302" i="16"/>
  <c r="A5303" i="16"/>
  <c r="A5304" i="16"/>
  <c r="A5305" i="16"/>
  <c r="A5306" i="16"/>
  <c r="A5307" i="16"/>
  <c r="A5308" i="16"/>
  <c r="A5309" i="16"/>
  <c r="A5310" i="16"/>
  <c r="A5311" i="16"/>
  <c r="A5312" i="16"/>
  <c r="A5313" i="16"/>
  <c r="A5314" i="16"/>
  <c r="A5315" i="16"/>
  <c r="A5316" i="16"/>
  <c r="A5317" i="16"/>
  <c r="A5318" i="16"/>
  <c r="A5319" i="16"/>
  <c r="A5320" i="16"/>
  <c r="A5321" i="16"/>
  <c r="A5322" i="16"/>
  <c r="A5323" i="16"/>
  <c r="A5324" i="16"/>
  <c r="A5325" i="16"/>
  <c r="A5326" i="16"/>
  <c r="A5327" i="16"/>
  <c r="A5328" i="16"/>
  <c r="A5329" i="16"/>
  <c r="A5330" i="16"/>
  <c r="A5331" i="16"/>
  <c r="A5332" i="16"/>
  <c r="A5333" i="16"/>
  <c r="A5334" i="16"/>
  <c r="A5335" i="16"/>
  <c r="A5336" i="16"/>
  <c r="A5337" i="16"/>
  <c r="A5338" i="16"/>
  <c r="A5339" i="16"/>
  <c r="A5340" i="16"/>
  <c r="A5341" i="16"/>
  <c r="A5342" i="16"/>
  <c r="A5343" i="16"/>
  <c r="A5344" i="16"/>
  <c r="A5345" i="16"/>
  <c r="A5346" i="16"/>
  <c r="A5347" i="16"/>
  <c r="A5348" i="16"/>
  <c r="A5349" i="16"/>
  <c r="A5350" i="16"/>
  <c r="A5351" i="16"/>
  <c r="A5352" i="16"/>
  <c r="A5353" i="16"/>
  <c r="A5354" i="16"/>
  <c r="A5355" i="16"/>
  <c r="A5356" i="16"/>
  <c r="A5357" i="16"/>
  <c r="A5358" i="16"/>
  <c r="A5359" i="16"/>
  <c r="A5360" i="16"/>
  <c r="A5361" i="16"/>
  <c r="A5362" i="16"/>
  <c r="A5363" i="16"/>
  <c r="A5364" i="16"/>
  <c r="A5365" i="16"/>
  <c r="A5366" i="16"/>
  <c r="A5367" i="16"/>
  <c r="A5368" i="16"/>
  <c r="A5369" i="16"/>
  <c r="A5370" i="16"/>
  <c r="A5371" i="16"/>
  <c r="A5372" i="16"/>
  <c r="A5373" i="16"/>
  <c r="A5374" i="16"/>
  <c r="A5375" i="16"/>
  <c r="A5376" i="16"/>
  <c r="A5377" i="16"/>
  <c r="A5378" i="16"/>
  <c r="A5379" i="16"/>
  <c r="A5380" i="16"/>
  <c r="A5381" i="16"/>
  <c r="A5382" i="16"/>
  <c r="A5383" i="16"/>
  <c r="A5384" i="16"/>
  <c r="A5385" i="16"/>
  <c r="A5386" i="16"/>
  <c r="A5387" i="16"/>
  <c r="A5388" i="16"/>
  <c r="A5389" i="16"/>
  <c r="A5390" i="16"/>
  <c r="A5391" i="16"/>
  <c r="A5392" i="16"/>
  <c r="A5393" i="16"/>
  <c r="A5394" i="16"/>
  <c r="A5395" i="16"/>
  <c r="A5396" i="16"/>
  <c r="A5397" i="16"/>
  <c r="A5398" i="16"/>
  <c r="A5399" i="16"/>
  <c r="A5400" i="16"/>
  <c r="A5401" i="16"/>
  <c r="A5402" i="16"/>
  <c r="A5403" i="16"/>
  <c r="A5404" i="16"/>
  <c r="A5405" i="16"/>
  <c r="A5406" i="16"/>
  <c r="A5407" i="16"/>
  <c r="A5408" i="16"/>
  <c r="A5409" i="16"/>
  <c r="A5410" i="16"/>
  <c r="A5411" i="16"/>
  <c r="A5412" i="16"/>
  <c r="A5413" i="16"/>
  <c r="A5414" i="16"/>
  <c r="A5415" i="16"/>
  <c r="A5416" i="16"/>
  <c r="A5417" i="16"/>
  <c r="A5418" i="16"/>
  <c r="A5419" i="16"/>
  <c r="A5420" i="16"/>
  <c r="A5421" i="16"/>
  <c r="A5422" i="16"/>
  <c r="A5423" i="16"/>
  <c r="A5424" i="16"/>
  <c r="A5425" i="16"/>
  <c r="A5426" i="16"/>
  <c r="A5427" i="16"/>
  <c r="A5428" i="16"/>
  <c r="A5429" i="16"/>
  <c r="A5430" i="16"/>
  <c r="A5431" i="16"/>
  <c r="A5432" i="16"/>
  <c r="A5433" i="16"/>
  <c r="A5434" i="16"/>
  <c r="A5435" i="16"/>
  <c r="A5436" i="16"/>
  <c r="A5437" i="16"/>
  <c r="A5438" i="16"/>
  <c r="A5439" i="16"/>
  <c r="A5440" i="16"/>
  <c r="A5441" i="16"/>
  <c r="A5442" i="16"/>
  <c r="A5443" i="16"/>
  <c r="A5444" i="16"/>
  <c r="A5445" i="16"/>
  <c r="A5446" i="16"/>
  <c r="A5447" i="16"/>
  <c r="A5448" i="16"/>
  <c r="A5449" i="16"/>
  <c r="A5450" i="16"/>
  <c r="A5451" i="16"/>
  <c r="A5452" i="16"/>
  <c r="A5453" i="16"/>
  <c r="A5454" i="16"/>
  <c r="A5455" i="16"/>
  <c r="A5456" i="16"/>
  <c r="A5457" i="16"/>
  <c r="A5458" i="16"/>
  <c r="A5459" i="16"/>
  <c r="A5460" i="16"/>
  <c r="A5461" i="16"/>
  <c r="A5462" i="16"/>
  <c r="A5463" i="16"/>
  <c r="A5464" i="16"/>
  <c r="A5465" i="16"/>
  <c r="A5466" i="16"/>
  <c r="A5467" i="16"/>
  <c r="A5468" i="16"/>
  <c r="A5469" i="16"/>
  <c r="A5470" i="16"/>
  <c r="A5471" i="16"/>
  <c r="A5472" i="16"/>
  <c r="A5473" i="16"/>
  <c r="A5474" i="16"/>
  <c r="A5475" i="16"/>
  <c r="A5476" i="16"/>
  <c r="A5477" i="16"/>
  <c r="A5478" i="16"/>
  <c r="A5479" i="16"/>
  <c r="A5480" i="16"/>
  <c r="A5481" i="16"/>
  <c r="A5482" i="16"/>
  <c r="A5483" i="16"/>
  <c r="A5484" i="16"/>
  <c r="A5485" i="16"/>
  <c r="A5486" i="16"/>
  <c r="A5487" i="16"/>
  <c r="A5488" i="16"/>
  <c r="A5489" i="16"/>
  <c r="A5490" i="16"/>
  <c r="A5491" i="16"/>
  <c r="A5492" i="16"/>
  <c r="A5493" i="16"/>
  <c r="A5494" i="16"/>
  <c r="A5495" i="16"/>
  <c r="A5496" i="16"/>
  <c r="A5497" i="16"/>
  <c r="A5498" i="16"/>
  <c r="A5499" i="16"/>
  <c r="A5500" i="16"/>
  <c r="A5501" i="16"/>
  <c r="A5502" i="16"/>
  <c r="A5503" i="16"/>
  <c r="A5504" i="16"/>
  <c r="A5505" i="16"/>
  <c r="A5506" i="16"/>
  <c r="A5507" i="16"/>
  <c r="A5508" i="16"/>
  <c r="A5509" i="16"/>
  <c r="A5510" i="16"/>
  <c r="A5511" i="16"/>
  <c r="A5512" i="16"/>
  <c r="A5513" i="16"/>
  <c r="A5514" i="16"/>
  <c r="A5515" i="16"/>
  <c r="A5516" i="16"/>
  <c r="A5517" i="16"/>
  <c r="A5518" i="16"/>
  <c r="A5519" i="16"/>
  <c r="A5520" i="16"/>
  <c r="A5521" i="16"/>
  <c r="A5522" i="16"/>
  <c r="A5523" i="16"/>
  <c r="A5524" i="16"/>
  <c r="A5525" i="16"/>
  <c r="A5526" i="16"/>
  <c r="A5527" i="16"/>
  <c r="A5528" i="16"/>
  <c r="A5529" i="16"/>
  <c r="A5530" i="16"/>
  <c r="A5531" i="16"/>
  <c r="A5532" i="16"/>
  <c r="A5533" i="16"/>
  <c r="A5534" i="16"/>
  <c r="A5535" i="16"/>
  <c r="A5536" i="16"/>
  <c r="A5537" i="16"/>
  <c r="A5538" i="16"/>
  <c r="A5539" i="16"/>
  <c r="A5540" i="16"/>
  <c r="A5541" i="16"/>
  <c r="A5542" i="16"/>
  <c r="A5543" i="16"/>
  <c r="A5544" i="16"/>
  <c r="A5545" i="16"/>
  <c r="A5546" i="16"/>
  <c r="A5547" i="16"/>
  <c r="A5548" i="16"/>
  <c r="A5549" i="16"/>
  <c r="A5550" i="16"/>
  <c r="A5551" i="16"/>
  <c r="A5552" i="16"/>
  <c r="A5553" i="16"/>
  <c r="A5554" i="16"/>
  <c r="A5555" i="16"/>
  <c r="A5556" i="16"/>
  <c r="A5557" i="16"/>
  <c r="A5558" i="16"/>
  <c r="A5559" i="16"/>
  <c r="A5560" i="16"/>
  <c r="A5561" i="16"/>
  <c r="A5562" i="16"/>
  <c r="A5563" i="16"/>
  <c r="A5564" i="16"/>
  <c r="A5565" i="16"/>
  <c r="A5566" i="16"/>
  <c r="A5567" i="16"/>
  <c r="A5568" i="16"/>
  <c r="A5569" i="16"/>
  <c r="A5570" i="16"/>
  <c r="A5571" i="16"/>
  <c r="A5572" i="16"/>
  <c r="A5573" i="16"/>
  <c r="A5574" i="16"/>
  <c r="A5575" i="16"/>
  <c r="A5576" i="16"/>
  <c r="A5577" i="16"/>
  <c r="A5578" i="16"/>
  <c r="A5579" i="16"/>
  <c r="A5580" i="16"/>
  <c r="A5581" i="16"/>
  <c r="A5582" i="16"/>
  <c r="A5583" i="16"/>
  <c r="A5584" i="16"/>
  <c r="A5585" i="16"/>
  <c r="A5586" i="16"/>
  <c r="A5587" i="16"/>
  <c r="A5588" i="16"/>
  <c r="A5589" i="16"/>
  <c r="A5590" i="16"/>
  <c r="A5591" i="16"/>
  <c r="A5592" i="16"/>
  <c r="A5593" i="16"/>
  <c r="A5594" i="16"/>
  <c r="A5595" i="16"/>
  <c r="A5596" i="16"/>
  <c r="A5597" i="16"/>
  <c r="A5598" i="16"/>
  <c r="A5599" i="16"/>
  <c r="A5600" i="16"/>
  <c r="A5601" i="16"/>
  <c r="A5602" i="16"/>
  <c r="A5603" i="16"/>
  <c r="A5604" i="16"/>
  <c r="A5605" i="16"/>
  <c r="A5606" i="16"/>
  <c r="A5607" i="16"/>
  <c r="A5608" i="16"/>
  <c r="A5609" i="16"/>
  <c r="A5610" i="16"/>
  <c r="A5611" i="16"/>
  <c r="A5612" i="16"/>
  <c r="A5613" i="16"/>
  <c r="A5614" i="16"/>
  <c r="A5615" i="16"/>
  <c r="A5616" i="16"/>
  <c r="A5617" i="16"/>
  <c r="A5618" i="16"/>
  <c r="A5619" i="16"/>
  <c r="A5620" i="16"/>
  <c r="A5621" i="16"/>
  <c r="A5622" i="16"/>
  <c r="A5623" i="16"/>
  <c r="A5624" i="16"/>
  <c r="A5625" i="16"/>
  <c r="A5626" i="16"/>
  <c r="A5627" i="16"/>
  <c r="A5628" i="16"/>
  <c r="A5629" i="16"/>
  <c r="A5630" i="16"/>
  <c r="A5631" i="16"/>
  <c r="A5632" i="16"/>
  <c r="A5633" i="16"/>
  <c r="A5634" i="16"/>
  <c r="A5635" i="16"/>
  <c r="A5636" i="16"/>
  <c r="A5637" i="16"/>
  <c r="A5638" i="16"/>
  <c r="A5639" i="16"/>
  <c r="A5640" i="16"/>
  <c r="A5641" i="16"/>
  <c r="A5642" i="16"/>
  <c r="A5643" i="16"/>
  <c r="A5644" i="16"/>
  <c r="A5645" i="16"/>
  <c r="A5646" i="16"/>
  <c r="A5647" i="16"/>
  <c r="A5648" i="16"/>
  <c r="A5649" i="16"/>
  <c r="A5650" i="16"/>
  <c r="A5651" i="16"/>
  <c r="A5652" i="16"/>
  <c r="A5653" i="16"/>
  <c r="A5654" i="16"/>
  <c r="A5655" i="16"/>
  <c r="A5656" i="16"/>
  <c r="A5657" i="16"/>
  <c r="A5658" i="16"/>
  <c r="A5659" i="16"/>
  <c r="A5660" i="16"/>
  <c r="A5661" i="16"/>
  <c r="A5662" i="16"/>
  <c r="A5663" i="16"/>
  <c r="A5664" i="16"/>
  <c r="A5665" i="16"/>
  <c r="A5666" i="16"/>
  <c r="A5667" i="16"/>
  <c r="A5668" i="16"/>
  <c r="A5669" i="16"/>
  <c r="A5670" i="16"/>
  <c r="A5671" i="16"/>
  <c r="A5672" i="16"/>
  <c r="A5673" i="16"/>
  <c r="A5674" i="16"/>
  <c r="A5675" i="16"/>
  <c r="A5676" i="16"/>
  <c r="A5677" i="16"/>
  <c r="A5678" i="16"/>
  <c r="A5679" i="16"/>
  <c r="A5680" i="16"/>
  <c r="A5681" i="16"/>
  <c r="A5682" i="16"/>
  <c r="A5683" i="16"/>
  <c r="A5684" i="16"/>
  <c r="A5685" i="16"/>
  <c r="A5686" i="16"/>
  <c r="A5687" i="16"/>
  <c r="A5688" i="16"/>
  <c r="A5689" i="16"/>
  <c r="A5690" i="16"/>
  <c r="A5691" i="16"/>
  <c r="A5692" i="16"/>
  <c r="A5693" i="16"/>
  <c r="A5694" i="16"/>
  <c r="A5695" i="16"/>
  <c r="A5696" i="16"/>
  <c r="A5697" i="16"/>
  <c r="A5698" i="16"/>
  <c r="A5699" i="16"/>
  <c r="A5700" i="16"/>
  <c r="A5701" i="16"/>
  <c r="A5702" i="16"/>
  <c r="A5703" i="16"/>
  <c r="A5704" i="16"/>
  <c r="A5705" i="16"/>
  <c r="A5706" i="16"/>
  <c r="A5707" i="16"/>
  <c r="A5708" i="16"/>
  <c r="A5709" i="16"/>
  <c r="A5710" i="16"/>
  <c r="A5711" i="16"/>
  <c r="A5712" i="16"/>
  <c r="A5713" i="16"/>
  <c r="A5714" i="16"/>
  <c r="A5715" i="16"/>
  <c r="A5716" i="16"/>
  <c r="A5717" i="16"/>
  <c r="A5718" i="16"/>
  <c r="A5719" i="16"/>
  <c r="A5720" i="16"/>
  <c r="A5721" i="16"/>
  <c r="A5722" i="16"/>
  <c r="A5723" i="16"/>
  <c r="A5724" i="16"/>
  <c r="A5725" i="16"/>
  <c r="A5726" i="16"/>
  <c r="A5727" i="16"/>
  <c r="A5728" i="16"/>
  <c r="A5729" i="16"/>
  <c r="A5730" i="16"/>
  <c r="A5731" i="16"/>
  <c r="A5732" i="16"/>
  <c r="A5733" i="16"/>
  <c r="A5734" i="16"/>
  <c r="A5735" i="16"/>
  <c r="A5736" i="16"/>
  <c r="A5737" i="16"/>
  <c r="A5738" i="16"/>
  <c r="A5739" i="16"/>
  <c r="A5740" i="16"/>
  <c r="A5741" i="16"/>
  <c r="A5742" i="16"/>
  <c r="A5743" i="16"/>
  <c r="A5744" i="16"/>
  <c r="A5745" i="16"/>
  <c r="A5746" i="16"/>
  <c r="A5747" i="16"/>
  <c r="A5748" i="16"/>
  <c r="A5749" i="16"/>
  <c r="A5750" i="16"/>
  <c r="A5751" i="16"/>
  <c r="A5752" i="16"/>
  <c r="A5753" i="16"/>
  <c r="A5754" i="16"/>
  <c r="A5755" i="16"/>
  <c r="A5756" i="16"/>
  <c r="A5757" i="16"/>
  <c r="A5758" i="16"/>
  <c r="A5759" i="16"/>
  <c r="A5760" i="16"/>
  <c r="A5761" i="16"/>
  <c r="A5762" i="16"/>
  <c r="A5763" i="16"/>
  <c r="A5764" i="16"/>
  <c r="A5765" i="16"/>
  <c r="A5766" i="16"/>
  <c r="A5767" i="16"/>
  <c r="A5768" i="16"/>
  <c r="A5769" i="16"/>
  <c r="A5770" i="16"/>
  <c r="A5771" i="16"/>
  <c r="A5772" i="16"/>
  <c r="A5773" i="16"/>
  <c r="A5774" i="16"/>
  <c r="A5775" i="16"/>
  <c r="A5776" i="16"/>
  <c r="A5777" i="16"/>
  <c r="A5778" i="16"/>
  <c r="A5779" i="16"/>
  <c r="A5780" i="16"/>
  <c r="A5781" i="16"/>
  <c r="A5782" i="16"/>
  <c r="A5783" i="16"/>
  <c r="A5784" i="16"/>
  <c r="A5785" i="16"/>
  <c r="A5786" i="16"/>
  <c r="A5787" i="16"/>
  <c r="A5788" i="16"/>
  <c r="A5789" i="16"/>
  <c r="A5790" i="16"/>
  <c r="A5791" i="16"/>
  <c r="A5792" i="16"/>
  <c r="A5793" i="16"/>
  <c r="A5794" i="16"/>
  <c r="A5795" i="16"/>
  <c r="A5796" i="16"/>
  <c r="A5797" i="16"/>
  <c r="A5798" i="16"/>
  <c r="A5799" i="16"/>
  <c r="A5800" i="16"/>
  <c r="A5801" i="16"/>
  <c r="A5802" i="16"/>
  <c r="A5803" i="16"/>
  <c r="A5804" i="16"/>
  <c r="A5805" i="16"/>
  <c r="A5806" i="16"/>
  <c r="A5807" i="16"/>
  <c r="A5808" i="16"/>
  <c r="A5809" i="16"/>
  <c r="A5810" i="16"/>
  <c r="A5811" i="16"/>
  <c r="A5812" i="16"/>
  <c r="A5813" i="16"/>
  <c r="A5814" i="16"/>
  <c r="A5815" i="16"/>
  <c r="A5816" i="16"/>
  <c r="A5817" i="16"/>
  <c r="A5818" i="16"/>
  <c r="A5819" i="16"/>
  <c r="A5820" i="16"/>
  <c r="A5821" i="16"/>
  <c r="A5822" i="16"/>
  <c r="A5823" i="16"/>
  <c r="A5824" i="16"/>
  <c r="A5825" i="16"/>
  <c r="A5826" i="16"/>
  <c r="A5827" i="16"/>
  <c r="A5828" i="16"/>
  <c r="A5829" i="16"/>
  <c r="A5830" i="16"/>
  <c r="A5831" i="16"/>
  <c r="A5832" i="16"/>
  <c r="A5833" i="16"/>
  <c r="A5834" i="16"/>
  <c r="A5835" i="16"/>
  <c r="A5836" i="16"/>
  <c r="A5837" i="16"/>
  <c r="A5838" i="16"/>
  <c r="A5839" i="16"/>
  <c r="A5840" i="16"/>
  <c r="A5841" i="16"/>
  <c r="A5842" i="16"/>
  <c r="A5843" i="16"/>
  <c r="A5844" i="16"/>
  <c r="A5845" i="16"/>
  <c r="A5846" i="16"/>
  <c r="A5847" i="16"/>
  <c r="A5848" i="16"/>
  <c r="A5849" i="16"/>
  <c r="A5850" i="16"/>
  <c r="A5851" i="16"/>
  <c r="A5852" i="16"/>
  <c r="A5853" i="16"/>
  <c r="A5854" i="16"/>
  <c r="A5855" i="16"/>
  <c r="A5856" i="16"/>
  <c r="A5857" i="16"/>
  <c r="A5858" i="16"/>
  <c r="A5859" i="16"/>
  <c r="A5860" i="16"/>
  <c r="A5861" i="16"/>
  <c r="A5862" i="16"/>
  <c r="A5863" i="16"/>
  <c r="A5864" i="16"/>
  <c r="A5865" i="16"/>
  <c r="A5866" i="16"/>
  <c r="A5867" i="16"/>
  <c r="A5868" i="16"/>
  <c r="A5869" i="16"/>
  <c r="A5870" i="16"/>
  <c r="A5871" i="16"/>
  <c r="A5872" i="16"/>
  <c r="A5873" i="16"/>
  <c r="A5874" i="16"/>
  <c r="A5875" i="16"/>
  <c r="A5876" i="16"/>
  <c r="A5877" i="16"/>
  <c r="A5878" i="16"/>
  <c r="A5879" i="16"/>
  <c r="A5880" i="16"/>
  <c r="A5881" i="16"/>
  <c r="A5882" i="16"/>
  <c r="A5883" i="16"/>
  <c r="A5884" i="16"/>
  <c r="A5885" i="16"/>
  <c r="A5886" i="16"/>
  <c r="A5887" i="16"/>
  <c r="A5888" i="16"/>
  <c r="A5889" i="16"/>
  <c r="A5890" i="16"/>
  <c r="A5891" i="16"/>
  <c r="A5892" i="16"/>
  <c r="A5893" i="16"/>
  <c r="A5894" i="16"/>
  <c r="A5895" i="16"/>
  <c r="A5896" i="16"/>
  <c r="A5897" i="16"/>
  <c r="A5898" i="16"/>
  <c r="A5899" i="16"/>
  <c r="A5900" i="16"/>
  <c r="A5901" i="16"/>
  <c r="A5902" i="16"/>
  <c r="A5903" i="16"/>
  <c r="A5904" i="16"/>
  <c r="A5905" i="16"/>
  <c r="A5906" i="16"/>
  <c r="A5907" i="16"/>
  <c r="A5908" i="16"/>
  <c r="A5909" i="16"/>
  <c r="A5910" i="16"/>
  <c r="A5911" i="16"/>
  <c r="A5912" i="16"/>
  <c r="A5913" i="16"/>
  <c r="A5914" i="16"/>
  <c r="A5915" i="16"/>
  <c r="A5916" i="16"/>
  <c r="A5917" i="16"/>
  <c r="A5918" i="16"/>
  <c r="A5919" i="16"/>
  <c r="A5920" i="16"/>
  <c r="A5921" i="16"/>
  <c r="A5922" i="16"/>
  <c r="A5923" i="16"/>
  <c r="A5924" i="16"/>
  <c r="A5925" i="16"/>
  <c r="A5926" i="16"/>
  <c r="A5927" i="16"/>
  <c r="A5928" i="16"/>
  <c r="A5929" i="16"/>
  <c r="A5930" i="16"/>
  <c r="A5931" i="16"/>
  <c r="A5932" i="16"/>
  <c r="A5933" i="16"/>
  <c r="A5934" i="16"/>
  <c r="A5935" i="16"/>
  <c r="A5936" i="16"/>
  <c r="A5937" i="16"/>
  <c r="A5938" i="16"/>
  <c r="A5939" i="16"/>
  <c r="A5940" i="16"/>
  <c r="A5941" i="16"/>
  <c r="A5942" i="16"/>
  <c r="A5943" i="16"/>
  <c r="A5944" i="16"/>
  <c r="A5945" i="16"/>
  <c r="A5946" i="16"/>
  <c r="A5947" i="16"/>
  <c r="A5948" i="16"/>
  <c r="A5949" i="16"/>
  <c r="A5950" i="16"/>
  <c r="A5951" i="16"/>
  <c r="A5952" i="16"/>
  <c r="A5953" i="16"/>
  <c r="A5954" i="16"/>
  <c r="A5955" i="16"/>
  <c r="A5956" i="16"/>
  <c r="A5957" i="16"/>
  <c r="A5958" i="16"/>
  <c r="A5959" i="16"/>
  <c r="A5960" i="16"/>
  <c r="A5961" i="16"/>
  <c r="A5962" i="16"/>
  <c r="A5963" i="16"/>
  <c r="A5964" i="16"/>
  <c r="A5965" i="16"/>
  <c r="A5966" i="16"/>
  <c r="A5967" i="16"/>
  <c r="A5968" i="16"/>
  <c r="A5969" i="16"/>
  <c r="A5970" i="16"/>
  <c r="A5971" i="16"/>
  <c r="A5972" i="16"/>
  <c r="A5973" i="16"/>
  <c r="A5974" i="16"/>
  <c r="A5975" i="16"/>
  <c r="A5976" i="16"/>
  <c r="A5977" i="16"/>
  <c r="A5978" i="16"/>
  <c r="A5979" i="16"/>
  <c r="A5980" i="16"/>
  <c r="A5981" i="16"/>
  <c r="A5982" i="16"/>
  <c r="A5983" i="16"/>
  <c r="A5984" i="16"/>
  <c r="A5985" i="16"/>
  <c r="A5986" i="16"/>
  <c r="A5987" i="16"/>
  <c r="A5988" i="16"/>
  <c r="A5989" i="16"/>
  <c r="A5990" i="16"/>
  <c r="A5991" i="16"/>
  <c r="A5992" i="16"/>
  <c r="A5993" i="16"/>
  <c r="A5994" i="16"/>
  <c r="A5995" i="16"/>
  <c r="A5996" i="16"/>
  <c r="A5997" i="16"/>
  <c r="A5998" i="16"/>
  <c r="A5999" i="16"/>
  <c r="A6000" i="16"/>
  <c r="A6001" i="16"/>
  <c r="A6002" i="16"/>
  <c r="A6003" i="16"/>
  <c r="A6004" i="16"/>
  <c r="A6005" i="16"/>
  <c r="A6006" i="16"/>
  <c r="A6007" i="16"/>
  <c r="A6008" i="16"/>
  <c r="A6009" i="16"/>
  <c r="A6010" i="16"/>
  <c r="A6011" i="16"/>
  <c r="A6012" i="16"/>
  <c r="A6013" i="16"/>
  <c r="A6014" i="16"/>
  <c r="A6015" i="16"/>
  <c r="A6016" i="16"/>
  <c r="A6017" i="16"/>
  <c r="A6018" i="16"/>
  <c r="A6019" i="16"/>
  <c r="A6020" i="16"/>
  <c r="A6021" i="16"/>
  <c r="A6022" i="16"/>
  <c r="A6023" i="16"/>
  <c r="A6024" i="16"/>
  <c r="A6025" i="16"/>
  <c r="A6026" i="16"/>
  <c r="A6027" i="16"/>
  <c r="A6028" i="16"/>
  <c r="A6029" i="16"/>
  <c r="A6030" i="16"/>
  <c r="A6031" i="16"/>
  <c r="A6032" i="16"/>
  <c r="A6033" i="16"/>
  <c r="A6034" i="16"/>
  <c r="A6035" i="16"/>
  <c r="A6036" i="16"/>
  <c r="A6037" i="16"/>
  <c r="A6038" i="16"/>
  <c r="A6039" i="16"/>
  <c r="A6040" i="16"/>
  <c r="A6041" i="16"/>
  <c r="A6042" i="16"/>
  <c r="A6043" i="16"/>
  <c r="A6044" i="16"/>
  <c r="A6045" i="16"/>
  <c r="A6046" i="16"/>
  <c r="A6047" i="16"/>
  <c r="A6048" i="16"/>
  <c r="A6049" i="16"/>
  <c r="A6050" i="16"/>
  <c r="A6051" i="16"/>
  <c r="A6052" i="16"/>
  <c r="A6053" i="16"/>
  <c r="A6054" i="16"/>
  <c r="A6055" i="16"/>
  <c r="A6056" i="16"/>
  <c r="A6057" i="16"/>
  <c r="A6058" i="16"/>
  <c r="A6059" i="16"/>
  <c r="A6060" i="16"/>
  <c r="A6061" i="16"/>
  <c r="A6062" i="16"/>
  <c r="A6063" i="16"/>
  <c r="A6064" i="16"/>
  <c r="A6065" i="16"/>
  <c r="A6066" i="16"/>
  <c r="A6067" i="16"/>
  <c r="A6068" i="16"/>
  <c r="A6069" i="16"/>
  <c r="A6070" i="16"/>
  <c r="A6071" i="16"/>
  <c r="A6072" i="16"/>
  <c r="A6073" i="16"/>
  <c r="A6074" i="16"/>
  <c r="A6075" i="16"/>
  <c r="A6076" i="16"/>
  <c r="A6077" i="16"/>
  <c r="A6078" i="16"/>
  <c r="A6079" i="16"/>
  <c r="A6080" i="16"/>
  <c r="A6081" i="16"/>
  <c r="A6082" i="16"/>
  <c r="A6083" i="16"/>
  <c r="A6084" i="16"/>
  <c r="A6085" i="16"/>
  <c r="A6086" i="16"/>
  <c r="A6087" i="16"/>
  <c r="A6088" i="16"/>
  <c r="A6089" i="16"/>
  <c r="A6090" i="16"/>
  <c r="A6091" i="16"/>
  <c r="A6092" i="16"/>
  <c r="A6093" i="16"/>
  <c r="A6094" i="16"/>
  <c r="A6095" i="16"/>
  <c r="A6096" i="16"/>
  <c r="A6097" i="16"/>
  <c r="A6098" i="16"/>
  <c r="A6099" i="16"/>
  <c r="A6100" i="16"/>
  <c r="A6101" i="16"/>
  <c r="A6102" i="16"/>
  <c r="A6103" i="16"/>
  <c r="A6104" i="16"/>
  <c r="A6105" i="16"/>
  <c r="A6106" i="16"/>
  <c r="A6107" i="16"/>
  <c r="A6108" i="16"/>
  <c r="A6109" i="16"/>
  <c r="A6110" i="16"/>
  <c r="A6111" i="16"/>
  <c r="A6112" i="16"/>
  <c r="A6113" i="16"/>
  <c r="A6114" i="16"/>
  <c r="A6115" i="16"/>
  <c r="A6116" i="16"/>
  <c r="A6117" i="16"/>
  <c r="A6118" i="16"/>
  <c r="A6119" i="16"/>
  <c r="A6120" i="16"/>
  <c r="A6121" i="16"/>
  <c r="A6122" i="16"/>
  <c r="A6123" i="16"/>
  <c r="A6124" i="16"/>
  <c r="A6125" i="16"/>
  <c r="A6126" i="16"/>
  <c r="A6127" i="16"/>
  <c r="A6128" i="16"/>
  <c r="A6129" i="16"/>
  <c r="A6130" i="16"/>
  <c r="A6131" i="16"/>
  <c r="A6132" i="16"/>
  <c r="A6133" i="16"/>
  <c r="A6134" i="16"/>
  <c r="A6135" i="16"/>
  <c r="A6136" i="16"/>
  <c r="A6137" i="16"/>
  <c r="A6138" i="16"/>
  <c r="A6139" i="16"/>
  <c r="A6140" i="16"/>
  <c r="A6141" i="16"/>
  <c r="A6142" i="16"/>
  <c r="A6143" i="16"/>
  <c r="A6144" i="16"/>
  <c r="A6145" i="16"/>
  <c r="A6146" i="16"/>
  <c r="A6147" i="16"/>
  <c r="A6148" i="16"/>
  <c r="A6149" i="16"/>
  <c r="A6150" i="16"/>
  <c r="A6151" i="16"/>
  <c r="A6152" i="16"/>
  <c r="A6153" i="16"/>
  <c r="A6154" i="16"/>
  <c r="A6155" i="16"/>
  <c r="A6156" i="16"/>
  <c r="A6157" i="16"/>
  <c r="A6158" i="16"/>
  <c r="A6159" i="16"/>
  <c r="A6160" i="16"/>
  <c r="A6161" i="16"/>
  <c r="A6162" i="16"/>
  <c r="A6163" i="16"/>
  <c r="A6164" i="16"/>
  <c r="A6165" i="16"/>
  <c r="A6166" i="16"/>
  <c r="A6167" i="16"/>
  <c r="A6168" i="16"/>
  <c r="A6169" i="16"/>
  <c r="A6170" i="16"/>
  <c r="A6171" i="16"/>
  <c r="A6172" i="16"/>
  <c r="A6173" i="16"/>
  <c r="A6174" i="16"/>
  <c r="A6175" i="16"/>
  <c r="A6176" i="16"/>
  <c r="A6177" i="16"/>
  <c r="A6178" i="16"/>
  <c r="A6179" i="16"/>
  <c r="A6180" i="16"/>
  <c r="A6181" i="16"/>
  <c r="A6182" i="16"/>
  <c r="A6183" i="16"/>
  <c r="A6184" i="16"/>
  <c r="A6185" i="16"/>
  <c r="A6186" i="16"/>
  <c r="A6187" i="16"/>
  <c r="A6188" i="16"/>
  <c r="A6189" i="16"/>
  <c r="A6190" i="16"/>
  <c r="A6191" i="16"/>
  <c r="A6192" i="16"/>
  <c r="A6193" i="16"/>
  <c r="A6194" i="16"/>
  <c r="A6195" i="16"/>
  <c r="A6196" i="16"/>
  <c r="A6197" i="16"/>
  <c r="A6198" i="16"/>
  <c r="A6199" i="16"/>
  <c r="A6200" i="16"/>
  <c r="A6201" i="16"/>
  <c r="A6202" i="16"/>
  <c r="A6203" i="16"/>
  <c r="A6204" i="16"/>
  <c r="A6205" i="16"/>
  <c r="A6206" i="16"/>
  <c r="A6207" i="16"/>
  <c r="A6208" i="16"/>
  <c r="A6209" i="16"/>
  <c r="A6210" i="16"/>
  <c r="A6211" i="16"/>
  <c r="A6212" i="16"/>
  <c r="A6213" i="16"/>
  <c r="A6214" i="16"/>
  <c r="A6215" i="16"/>
  <c r="A6216" i="16"/>
  <c r="A6217" i="16"/>
  <c r="A6218" i="16"/>
  <c r="A6219" i="16"/>
  <c r="A6220" i="16"/>
  <c r="A6221" i="16"/>
  <c r="A6222" i="16"/>
  <c r="A6223" i="16"/>
  <c r="A6224" i="16"/>
  <c r="A6225" i="16"/>
  <c r="A6226" i="16"/>
  <c r="A6227" i="16"/>
  <c r="A6228" i="16"/>
  <c r="A6229" i="16"/>
  <c r="A6230" i="16"/>
  <c r="A6231" i="16"/>
  <c r="A6232" i="16"/>
  <c r="A6233" i="16"/>
  <c r="A6234" i="16"/>
  <c r="A6235" i="16"/>
  <c r="A6236" i="16"/>
  <c r="A6237" i="16"/>
  <c r="A6238" i="16"/>
  <c r="A6239" i="16"/>
  <c r="A6240" i="16"/>
  <c r="A6241" i="16"/>
  <c r="A6242" i="16"/>
  <c r="A6243" i="16"/>
  <c r="A6244" i="16"/>
  <c r="A6245" i="16"/>
  <c r="A6246" i="16"/>
  <c r="A6247" i="16"/>
  <c r="A6248" i="16"/>
  <c r="A6249" i="16"/>
  <c r="A6250" i="16"/>
  <c r="A6251" i="16"/>
  <c r="A6252" i="16"/>
  <c r="A6253" i="16"/>
  <c r="A6254" i="16"/>
  <c r="A6255" i="16"/>
  <c r="A6256" i="16"/>
  <c r="A6257" i="16"/>
  <c r="A6258" i="16"/>
  <c r="A6259" i="16"/>
  <c r="A6260" i="16"/>
  <c r="A6261" i="16"/>
  <c r="A6262" i="16"/>
  <c r="A6263" i="16"/>
  <c r="A6264" i="16"/>
  <c r="A6265" i="16"/>
  <c r="A6266" i="16"/>
  <c r="A6267" i="16"/>
  <c r="A6268" i="16"/>
  <c r="A6269" i="16"/>
  <c r="A6270" i="16"/>
  <c r="A6271" i="16"/>
  <c r="A6272" i="16"/>
  <c r="A6273" i="16"/>
  <c r="A6274" i="16"/>
  <c r="A6275" i="16"/>
  <c r="A6276" i="16"/>
  <c r="A6277" i="16"/>
  <c r="A6278" i="16"/>
  <c r="A6279" i="16"/>
  <c r="A6280" i="16"/>
  <c r="A6281" i="16"/>
  <c r="A6282" i="16"/>
  <c r="A6283" i="16"/>
  <c r="A6284" i="16"/>
  <c r="A6285" i="16"/>
  <c r="A6286" i="16"/>
  <c r="A6287" i="16"/>
  <c r="A6288" i="16"/>
  <c r="A6289" i="16"/>
  <c r="A6290" i="16"/>
  <c r="A6291" i="16"/>
  <c r="A6292" i="16"/>
  <c r="A6293" i="16"/>
  <c r="A6294" i="16"/>
  <c r="A6295" i="16"/>
  <c r="A6296" i="16"/>
  <c r="A6297" i="16"/>
  <c r="A6298" i="16"/>
  <c r="A6299" i="16"/>
  <c r="A6300" i="16"/>
  <c r="A6301" i="16"/>
  <c r="A6302" i="16"/>
  <c r="A6303" i="16"/>
  <c r="A6304" i="16"/>
  <c r="A6305" i="16"/>
  <c r="A6306" i="16"/>
  <c r="A6307" i="16"/>
  <c r="A6308" i="16"/>
  <c r="A6309" i="16"/>
  <c r="A6310" i="16"/>
  <c r="A6311" i="16"/>
  <c r="A6312" i="16"/>
  <c r="A6313" i="16"/>
  <c r="A6314" i="16"/>
  <c r="A6315" i="16"/>
  <c r="A6316" i="16"/>
  <c r="A6317" i="16"/>
  <c r="A6318" i="16"/>
  <c r="A6319" i="16"/>
  <c r="A6320" i="16"/>
  <c r="A6321" i="16"/>
  <c r="A6322" i="16"/>
  <c r="A6323" i="16"/>
  <c r="A6324" i="16"/>
  <c r="A6325" i="16"/>
  <c r="A6326" i="16"/>
  <c r="A6327" i="16"/>
  <c r="A6328" i="16"/>
  <c r="A6329" i="16"/>
  <c r="A6330" i="16"/>
  <c r="A6331" i="16"/>
  <c r="A6332" i="16"/>
  <c r="A6333" i="16"/>
  <c r="A6334" i="16"/>
  <c r="A6335" i="16"/>
  <c r="A6336" i="16"/>
  <c r="A6337" i="16"/>
  <c r="A6338" i="16"/>
  <c r="A6339" i="16"/>
  <c r="A6340" i="16"/>
  <c r="A6341" i="16"/>
  <c r="A6342" i="16"/>
  <c r="A6343" i="16"/>
  <c r="A6344" i="16"/>
  <c r="A6345" i="16"/>
  <c r="A6346" i="16"/>
  <c r="A6347" i="16"/>
  <c r="A6348" i="16"/>
  <c r="A6349" i="16"/>
  <c r="A6350" i="16"/>
  <c r="A6351" i="16"/>
  <c r="A6352" i="16"/>
  <c r="A6353" i="16"/>
  <c r="A6354" i="16"/>
  <c r="A6355" i="16"/>
  <c r="A6356" i="16"/>
  <c r="A6357" i="16"/>
  <c r="A6358" i="16"/>
  <c r="A6359" i="16"/>
  <c r="A6360" i="16"/>
  <c r="A6361" i="16"/>
  <c r="A6362" i="16"/>
  <c r="A6363" i="16"/>
  <c r="A6364" i="16"/>
  <c r="A6365" i="16"/>
  <c r="A6366" i="16"/>
  <c r="A6367" i="16"/>
  <c r="A6368" i="16"/>
  <c r="A6369" i="16"/>
  <c r="A6370" i="16"/>
  <c r="A6371" i="16"/>
  <c r="A6372" i="16"/>
  <c r="A6373" i="16"/>
  <c r="A6374" i="16"/>
  <c r="A6375" i="16"/>
  <c r="A6376" i="16"/>
  <c r="A6377" i="16"/>
  <c r="A6378" i="16"/>
  <c r="A6379" i="16"/>
  <c r="A6380" i="16"/>
  <c r="A6381" i="16"/>
  <c r="A6382" i="16"/>
  <c r="A6383" i="16"/>
  <c r="A6384" i="16"/>
  <c r="A6385" i="16"/>
  <c r="A6386" i="16"/>
  <c r="A6387" i="16"/>
  <c r="A6388" i="16"/>
  <c r="A6389" i="16"/>
  <c r="A6390" i="16"/>
  <c r="A4891" i="16"/>
  <c r="S5621" i="16"/>
  <c r="S5591" i="16"/>
  <c r="S5592" i="16"/>
  <c r="S5593" i="16"/>
  <c r="S5594" i="16"/>
  <c r="S5622" i="16"/>
  <c r="S5625" i="16"/>
  <c r="S5595" i="16"/>
  <c r="S5623" i="16"/>
  <c r="S5624" i="16"/>
  <c r="S5831" i="16"/>
  <c r="S5600"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S4746" i="16"/>
  <c r="AL4745" i="16"/>
  <c r="AT4745" i="16" s="1"/>
  <c r="AU4745" i="16" s="1"/>
  <c r="AC4745" i="16"/>
  <c r="S4745" i="16"/>
  <c r="AL4744" i="16"/>
  <c r="AT4744" i="16" s="1"/>
  <c r="AU4744" i="16" s="1"/>
  <c r="AC4744" i="16"/>
  <c r="S4744" i="16"/>
  <c r="AL4743" i="16"/>
  <c r="AT4743" i="16" s="1"/>
  <c r="AU4743" i="16" s="1"/>
  <c r="AC4743" i="16"/>
  <c r="S4743" i="16"/>
  <c r="AL4742" i="16"/>
  <c r="AT4742" i="16" s="1"/>
  <c r="AU4742" i="16" s="1"/>
  <c r="AC4742" i="16"/>
  <c r="S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90" i="16"/>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S6024" i="16" l="1"/>
  <c r="S5597" i="16"/>
  <c r="S5841" i="16"/>
  <c r="S6097" i="16"/>
  <c r="S6060" i="16"/>
  <c r="S5701" i="16"/>
  <c r="S5602" i="16"/>
  <c r="S6133" i="16"/>
  <c r="S6143" i="16"/>
  <c r="S6079" i="16"/>
  <c r="S6071" i="16"/>
  <c r="S6007" i="16"/>
  <c r="S5943" i="16"/>
  <c r="S5887" i="16"/>
  <c r="S5879" i="16"/>
  <c r="S5783" i="16"/>
  <c r="S5842" i="16"/>
  <c r="S5951" i="16"/>
  <c r="S5914" i="16"/>
  <c r="S5877" i="16"/>
  <c r="S6135" i="16"/>
  <c r="S6015" i="16"/>
  <c r="S5987" i="16"/>
  <c r="S6170" i="16"/>
  <c r="S5610" i="16"/>
  <c r="S5616" i="16"/>
  <c r="S5605" i="16"/>
  <c r="S5608" i="16"/>
  <c r="S5606" i="16"/>
  <c r="S5618" i="16"/>
  <c r="S5613" i="16"/>
  <c r="S5604" i="16"/>
  <c r="S5603" i="16"/>
  <c r="S5598" i="16"/>
  <c r="S5617" i="16"/>
  <c r="S5612" i="16"/>
  <c r="S5601" i="16"/>
  <c r="S5596" i="16"/>
  <c r="S5611" i="16"/>
  <c r="S5615" i="16"/>
  <c r="S5607" i="16"/>
  <c r="S5609" i="16"/>
  <c r="S5619" i="16"/>
  <c r="S5620" i="16"/>
  <c r="S5614" i="16"/>
  <c r="S5599" i="16"/>
  <c r="S5817" i="16"/>
  <c r="S5979" i="16"/>
  <c r="S5659" i="16"/>
  <c r="S6174" i="16"/>
  <c r="S6158" i="16"/>
  <c r="S6142" i="16"/>
  <c r="S6126" i="16"/>
  <c r="S6110" i="16"/>
  <c r="S6094" i="16"/>
  <c r="S6078" i="16"/>
  <c r="S6062" i="16"/>
  <c r="S6054" i="16"/>
  <c r="S6038" i="16"/>
  <c r="S6030" i="16"/>
  <c r="S6022" i="16"/>
  <c r="S6014" i="16"/>
  <c r="S6006" i="16"/>
  <c r="S5998" i="16"/>
  <c r="S5990" i="16"/>
  <c r="S5982" i="16"/>
  <c r="S5974" i="16"/>
  <c r="S5966" i="16"/>
  <c r="S5958" i="16"/>
  <c r="S5950" i="16"/>
  <c r="S5942" i="16"/>
  <c r="S5934" i="16"/>
  <c r="S5926" i="16"/>
  <c r="S5918" i="16"/>
  <c r="S5910" i="16"/>
  <c r="S5902" i="16"/>
  <c r="S5894" i="16"/>
  <c r="S5886" i="16"/>
  <c r="S5878" i="16"/>
  <c r="S5870" i="16"/>
  <c r="S5862" i="16"/>
  <c r="S5854" i="16"/>
  <c r="S5846" i="16"/>
  <c r="S5838" i="16"/>
  <c r="S5830" i="16"/>
  <c r="S5822" i="16"/>
  <c r="S5814" i="16"/>
  <c r="S5806" i="16"/>
  <c r="S5798" i="16"/>
  <c r="S5790" i="16"/>
  <c r="S5782" i="16"/>
  <c r="S5935" i="16"/>
  <c r="S5766" i="16"/>
  <c r="S5758" i="16"/>
  <c r="S5750" i="16"/>
  <c r="S5742" i="16"/>
  <c r="S5734" i="16"/>
  <c r="S5726" i="16"/>
  <c r="S5718" i="16"/>
  <c r="S5871" i="16"/>
  <c r="S5702" i="16"/>
  <c r="S5694" i="16"/>
  <c r="S5686" i="16"/>
  <c r="S5678" i="16"/>
  <c r="S5670" i="16"/>
  <c r="S5662" i="16"/>
  <c r="S5654" i="16"/>
  <c r="S5646" i="16"/>
  <c r="S5638" i="16"/>
  <c r="S6016" i="16"/>
  <c r="S5653" i="16"/>
  <c r="S6182" i="16"/>
  <c r="S6166" i="16"/>
  <c r="S6150" i="16"/>
  <c r="S6134" i="16"/>
  <c r="S6118" i="16"/>
  <c r="S6102" i="16"/>
  <c r="S6086" i="16"/>
  <c r="S6070" i="16"/>
  <c r="S6046" i="16"/>
  <c r="S6161" i="16"/>
  <c r="S6124" i="16"/>
  <c r="S6088" i="16"/>
  <c r="S6051" i="16"/>
  <c r="S5978" i="16"/>
  <c r="S5941" i="16"/>
  <c r="S5905" i="16"/>
  <c r="S5868" i="16"/>
  <c r="S5642" i="16"/>
  <c r="S5906" i="16"/>
  <c r="S5635" i="16"/>
  <c r="S6190" i="16"/>
  <c r="S6189" i="16"/>
  <c r="S6153" i="16"/>
  <c r="S6116" i="16"/>
  <c r="S6080" i="16"/>
  <c r="S6043" i="16"/>
  <c r="S5970" i="16"/>
  <c r="S5933" i="16"/>
  <c r="S5897" i="16"/>
  <c r="S5860" i="16"/>
  <c r="S5630" i="16"/>
  <c r="S6052" i="16"/>
  <c r="S5832" i="16"/>
  <c r="S6188" i="16"/>
  <c r="S6152" i="16"/>
  <c r="S6115" i="16"/>
  <c r="S6042" i="16"/>
  <c r="S6005" i="16"/>
  <c r="S5969" i="16"/>
  <c r="S5932" i="16"/>
  <c r="S5896" i="16"/>
  <c r="S5859" i="16"/>
  <c r="S5816" i="16"/>
  <c r="S6162" i="16"/>
  <c r="S5869" i="16"/>
  <c r="S5627" i="16"/>
  <c r="S6180" i="16"/>
  <c r="S6144" i="16"/>
  <c r="S6107" i="16"/>
  <c r="S6034" i="16"/>
  <c r="S5997" i="16"/>
  <c r="S5961" i="16"/>
  <c r="S5924" i="16"/>
  <c r="S5888" i="16"/>
  <c r="S5851" i="16"/>
  <c r="S6125" i="16"/>
  <c r="S6179" i="16"/>
  <c r="S6106" i="16"/>
  <c r="S6069" i="16"/>
  <c r="S6033" i="16"/>
  <c r="S5996" i="16"/>
  <c r="S5960" i="16"/>
  <c r="S5923" i="16"/>
  <c r="S5850" i="16"/>
  <c r="S5774" i="16"/>
  <c r="S5641" i="16"/>
  <c r="S6089" i="16"/>
  <c r="S6171" i="16"/>
  <c r="S6098" i="16"/>
  <c r="S6061" i="16"/>
  <c r="S6025" i="16"/>
  <c r="S5988" i="16"/>
  <c r="S5952" i="16"/>
  <c r="S5915" i="16"/>
  <c r="S5710" i="16"/>
  <c r="S5786" i="16"/>
  <c r="S5811" i="16"/>
  <c r="S5828" i="16"/>
  <c r="S5837" i="16"/>
  <c r="S5809" i="16"/>
  <c r="S5657" i="16"/>
  <c r="S6187" i="16"/>
  <c r="S6178" i="16"/>
  <c r="S6169" i="16"/>
  <c r="S6160" i="16"/>
  <c r="S6151" i="16"/>
  <c r="S6141" i="16"/>
  <c r="S6132" i="16"/>
  <c r="S6123" i="16"/>
  <c r="S6114" i="16"/>
  <c r="S6105" i="16"/>
  <c r="S6096" i="16"/>
  <c r="S6087" i="16"/>
  <c r="S6077" i="16"/>
  <c r="S6068" i="16"/>
  <c r="S6059" i="16"/>
  <c r="S6050" i="16"/>
  <c r="S6041" i="16"/>
  <c r="S6032" i="16"/>
  <c r="S6023" i="16"/>
  <c r="S6013" i="16"/>
  <c r="S6004" i="16"/>
  <c r="S5995" i="16"/>
  <c r="S5986" i="16"/>
  <c r="S5977" i="16"/>
  <c r="S5968" i="16"/>
  <c r="S5959" i="16"/>
  <c r="S5949" i="16"/>
  <c r="S5940" i="16"/>
  <c r="S5931" i="16"/>
  <c r="S5922" i="16"/>
  <c r="S5913" i="16"/>
  <c r="S5904" i="16"/>
  <c r="S5895" i="16"/>
  <c r="S5885" i="16"/>
  <c r="S5876" i="16"/>
  <c r="S5867" i="16"/>
  <c r="S5858" i="16"/>
  <c r="S5849" i="16"/>
  <c r="S5840" i="16"/>
  <c r="S5827" i="16"/>
  <c r="S5810" i="16"/>
  <c r="S5765" i="16"/>
  <c r="S5692" i="16"/>
  <c r="S5761" i="16"/>
  <c r="S6186" i="16"/>
  <c r="S6177" i="16"/>
  <c r="S6168" i="16"/>
  <c r="S6159" i="16"/>
  <c r="S6149" i="16"/>
  <c r="S6140" i="16"/>
  <c r="S6131" i="16"/>
  <c r="S6122" i="16"/>
  <c r="S6113" i="16"/>
  <c r="S6104" i="16"/>
  <c r="S6095" i="16"/>
  <c r="S6085" i="16"/>
  <c r="S6076" i="16"/>
  <c r="S6067" i="16"/>
  <c r="S6058" i="16"/>
  <c r="S6049" i="16"/>
  <c r="S6040" i="16"/>
  <c r="S6031" i="16"/>
  <c r="S6021" i="16"/>
  <c r="S6012" i="16"/>
  <c r="S6003" i="16"/>
  <c r="S5994" i="16"/>
  <c r="S5985" i="16"/>
  <c r="S5976" i="16"/>
  <c r="S5967" i="16"/>
  <c r="S5957" i="16"/>
  <c r="S5948" i="16"/>
  <c r="S5939" i="16"/>
  <c r="S5930" i="16"/>
  <c r="S5921" i="16"/>
  <c r="S5912" i="16"/>
  <c r="S5903" i="16"/>
  <c r="S5893" i="16"/>
  <c r="S5884" i="16"/>
  <c r="S5875" i="16"/>
  <c r="S5866" i="16"/>
  <c r="S5857" i="16"/>
  <c r="S5848" i="16"/>
  <c r="S5839" i="16"/>
  <c r="S5826" i="16"/>
  <c r="S5808" i="16"/>
  <c r="S5756" i="16"/>
  <c r="S5683" i="16"/>
  <c r="S5697" i="16"/>
  <c r="S5668" i="16"/>
  <c r="S6185" i="16"/>
  <c r="S6176" i="16"/>
  <c r="S6167" i="16"/>
  <c r="S6157" i="16"/>
  <c r="S6148" i="16"/>
  <c r="S6139" i="16"/>
  <c r="S6130" i="16"/>
  <c r="S6121" i="16"/>
  <c r="S6112" i="16"/>
  <c r="S6103" i="16"/>
  <c r="S6093" i="16"/>
  <c r="S6084" i="16"/>
  <c r="S6075" i="16"/>
  <c r="S6066" i="16"/>
  <c r="S6057" i="16"/>
  <c r="S6048" i="16"/>
  <c r="S6039" i="16"/>
  <c r="S6029" i="16"/>
  <c r="S6020" i="16"/>
  <c r="S6011" i="16"/>
  <c r="S6002" i="16"/>
  <c r="S5993" i="16"/>
  <c r="S5984" i="16"/>
  <c r="S5975" i="16"/>
  <c r="S5965" i="16"/>
  <c r="S5956" i="16"/>
  <c r="S5947" i="16"/>
  <c r="S5938" i="16"/>
  <c r="S5929" i="16"/>
  <c r="S5920" i="16"/>
  <c r="S5911" i="16"/>
  <c r="S5901" i="16"/>
  <c r="S5892" i="16"/>
  <c r="S5883" i="16"/>
  <c r="S5874" i="16"/>
  <c r="S5865" i="16"/>
  <c r="S5856" i="16"/>
  <c r="S5847" i="16"/>
  <c r="S5836" i="16"/>
  <c r="S5825" i="16"/>
  <c r="S5802" i="16"/>
  <c r="S5747" i="16"/>
  <c r="S5674" i="16"/>
  <c r="S5649" i="16"/>
  <c r="S6184" i="16"/>
  <c r="S6175" i="16"/>
  <c r="S6165" i="16"/>
  <c r="S6156" i="16"/>
  <c r="S6147" i="16"/>
  <c r="S6138" i="16"/>
  <c r="S6129" i="16"/>
  <c r="S6120" i="16"/>
  <c r="S6111" i="16"/>
  <c r="S6101" i="16"/>
  <c r="S6092" i="16"/>
  <c r="S6083" i="16"/>
  <c r="S6074" i="16"/>
  <c r="S6065" i="16"/>
  <c r="S6056" i="16"/>
  <c r="S6047" i="16"/>
  <c r="S6037" i="16"/>
  <c r="S6028" i="16"/>
  <c r="S6019" i="16"/>
  <c r="S6010" i="16"/>
  <c r="S6001" i="16"/>
  <c r="S5992" i="16"/>
  <c r="S5983" i="16"/>
  <c r="S5973" i="16"/>
  <c r="S5964" i="16"/>
  <c r="S5955" i="16"/>
  <c r="S5946" i="16"/>
  <c r="S5937" i="16"/>
  <c r="S5928" i="16"/>
  <c r="S5919" i="16"/>
  <c r="S5909" i="16"/>
  <c r="S5900" i="16"/>
  <c r="S5891" i="16"/>
  <c r="S5882" i="16"/>
  <c r="S5873" i="16"/>
  <c r="S5864" i="16"/>
  <c r="S5855" i="16"/>
  <c r="S5845" i="16"/>
  <c r="S5835" i="16"/>
  <c r="S5824" i="16"/>
  <c r="S5800" i="16"/>
  <c r="S5738" i="16"/>
  <c r="S5663" i="16"/>
  <c r="S6183" i="16"/>
  <c r="S6173" i="16"/>
  <c r="S6164" i="16"/>
  <c r="S6155" i="16"/>
  <c r="S6146" i="16"/>
  <c r="S6137" i="16"/>
  <c r="S6128" i="16"/>
  <c r="S6119" i="16"/>
  <c r="S6109" i="16"/>
  <c r="S6100" i="16"/>
  <c r="S6091" i="16"/>
  <c r="S6082" i="16"/>
  <c r="S6073" i="16"/>
  <c r="S6064" i="16"/>
  <c r="S6055" i="16"/>
  <c r="S6045" i="16"/>
  <c r="S6036" i="16"/>
  <c r="S6027" i="16"/>
  <c r="S6018" i="16"/>
  <c r="S6009" i="16"/>
  <c r="S6000" i="16"/>
  <c r="S5991" i="16"/>
  <c r="S5981" i="16"/>
  <c r="S5972" i="16"/>
  <c r="S5963" i="16"/>
  <c r="S5954" i="16"/>
  <c r="S5945" i="16"/>
  <c r="S5936" i="16"/>
  <c r="S5927" i="16"/>
  <c r="S5917" i="16"/>
  <c r="S5908" i="16"/>
  <c r="S5899" i="16"/>
  <c r="S5890" i="16"/>
  <c r="S5881" i="16"/>
  <c r="S5872" i="16"/>
  <c r="S5863" i="16"/>
  <c r="S5853" i="16"/>
  <c r="S5844" i="16"/>
  <c r="S5834" i="16"/>
  <c r="S5819" i="16"/>
  <c r="S5794" i="16"/>
  <c r="S5728" i="16"/>
  <c r="S5753" i="16"/>
  <c r="S5729" i="16"/>
  <c r="S5689" i="16"/>
  <c r="S6181" i="16"/>
  <c r="S6172" i="16"/>
  <c r="S6163" i="16"/>
  <c r="S6154" i="16"/>
  <c r="S6145" i="16"/>
  <c r="S6136" i="16"/>
  <c r="S6127" i="16"/>
  <c r="S6117" i="16"/>
  <c r="S6108" i="16"/>
  <c r="S6099" i="16"/>
  <c r="S6090" i="16"/>
  <c r="S6081" i="16"/>
  <c r="S6072" i="16"/>
  <c r="S6063" i="16"/>
  <c r="S6053" i="16"/>
  <c r="S6044" i="16"/>
  <c r="S6035" i="16"/>
  <c r="S6026" i="16"/>
  <c r="S6017" i="16"/>
  <c r="S6008" i="16"/>
  <c r="S5999" i="16"/>
  <c r="S5989" i="16"/>
  <c r="S5980" i="16"/>
  <c r="S5971" i="16"/>
  <c r="S5962" i="16"/>
  <c r="S5953" i="16"/>
  <c r="S5944" i="16"/>
  <c r="S5925" i="16"/>
  <c r="S5916" i="16"/>
  <c r="S5907" i="16"/>
  <c r="S5898" i="16"/>
  <c r="S5889" i="16"/>
  <c r="S5880" i="16"/>
  <c r="S5861" i="16"/>
  <c r="S5852" i="16"/>
  <c r="S5843" i="16"/>
  <c r="S5833" i="16"/>
  <c r="S5818" i="16"/>
  <c r="S5792" i="16"/>
  <c r="S5719" i="16"/>
  <c r="S5801" i="16"/>
  <c r="S5793" i="16"/>
  <c r="S5784" i="16"/>
  <c r="S5775" i="16"/>
  <c r="S5757" i="16"/>
  <c r="S5748" i="16"/>
  <c r="S5739" i="16"/>
  <c r="S5730" i="16"/>
  <c r="S5720" i="16"/>
  <c r="S5711" i="16"/>
  <c r="S5693" i="16"/>
  <c r="S5684" i="16"/>
  <c r="S5675" i="16"/>
  <c r="S5664" i="16"/>
  <c r="S5643" i="16"/>
  <c r="S5631" i="16"/>
  <c r="S5769" i="16"/>
  <c r="S5705" i="16"/>
  <c r="S5650" i="16"/>
  <c r="S5823" i="16"/>
  <c r="S5815" i="16"/>
  <c r="S5807" i="16"/>
  <c r="S5799" i="16"/>
  <c r="S5791" i="16"/>
  <c r="S5773" i="16"/>
  <c r="S5764" i="16"/>
  <c r="S5755" i="16"/>
  <c r="S5746" i="16"/>
  <c r="S5736" i="16"/>
  <c r="S5727" i="16"/>
  <c r="S5709" i="16"/>
  <c r="S5700" i="16"/>
  <c r="S5691" i="16"/>
  <c r="S5682" i="16"/>
  <c r="S5672" i="16"/>
  <c r="S5652" i="16"/>
  <c r="S5640" i="16"/>
  <c r="S5629" i="16"/>
  <c r="S5781" i="16"/>
  <c r="S5772" i="16"/>
  <c r="S5763" i="16"/>
  <c r="S5754" i="16"/>
  <c r="S5744" i="16"/>
  <c r="S5735" i="16"/>
  <c r="S5717" i="16"/>
  <c r="S5708" i="16"/>
  <c r="S5699" i="16"/>
  <c r="S5690" i="16"/>
  <c r="S5680" i="16"/>
  <c r="S5671" i="16"/>
  <c r="S5661" i="16"/>
  <c r="S5651" i="16"/>
  <c r="S5639" i="16"/>
  <c r="S5628" i="16"/>
  <c r="S5745" i="16"/>
  <c r="S5681" i="16"/>
  <c r="S5633" i="16"/>
  <c r="S5829" i="16"/>
  <c r="S5821" i="16"/>
  <c r="S5813" i="16"/>
  <c r="S5805" i="16"/>
  <c r="S5797" i="16"/>
  <c r="S5789" i="16"/>
  <c r="S5780" i="16"/>
  <c r="S5771" i="16"/>
  <c r="S5762" i="16"/>
  <c r="S5752" i="16"/>
  <c r="S5743" i="16"/>
  <c r="S5725" i="16"/>
  <c r="S5716" i="16"/>
  <c r="S5707" i="16"/>
  <c r="S5698" i="16"/>
  <c r="S5688" i="16"/>
  <c r="S5679" i="16"/>
  <c r="S5660" i="16"/>
  <c r="S5648" i="16"/>
  <c r="S5626" i="16"/>
  <c r="S5737" i="16"/>
  <c r="S5673" i="16"/>
  <c r="S5632" i="16"/>
  <c r="S5820" i="16"/>
  <c r="S5812" i="16"/>
  <c r="S5804" i="16"/>
  <c r="S5796" i="16"/>
  <c r="S5788" i="16"/>
  <c r="S5779" i="16"/>
  <c r="S5770" i="16"/>
  <c r="S5760" i="16"/>
  <c r="S5751" i="16"/>
  <c r="S5733" i="16"/>
  <c r="S5724" i="16"/>
  <c r="S5715" i="16"/>
  <c r="S5706" i="16"/>
  <c r="S5696" i="16"/>
  <c r="S5687" i="16"/>
  <c r="S5669" i="16"/>
  <c r="S5658" i="16"/>
  <c r="S5647" i="16"/>
  <c r="S5637" i="16"/>
  <c r="S5803" i="16"/>
  <c r="S5795" i="16"/>
  <c r="S5787" i="16"/>
  <c r="S5778" i="16"/>
  <c r="S5768" i="16"/>
  <c r="S5759" i="16"/>
  <c r="S5741" i="16"/>
  <c r="S5732" i="16"/>
  <c r="S5723" i="16"/>
  <c r="S5714" i="16"/>
  <c r="S5704" i="16"/>
  <c r="S5695" i="16"/>
  <c r="S5677" i="16"/>
  <c r="S5667" i="16"/>
  <c r="S5656" i="16"/>
  <c r="S5636" i="16"/>
  <c r="S5785" i="16"/>
  <c r="S5721" i="16"/>
  <c r="S5665" i="16"/>
  <c r="S5776" i="16"/>
  <c r="S5767" i="16"/>
  <c r="S5749" i="16"/>
  <c r="S5740" i="16"/>
  <c r="S5731" i="16"/>
  <c r="S5722" i="16"/>
  <c r="S5712" i="16"/>
  <c r="S5703" i="16"/>
  <c r="S5685" i="16"/>
  <c r="S5676" i="16"/>
  <c r="S5666" i="16"/>
  <c r="S5655" i="16"/>
  <c r="S5644" i="16"/>
  <c r="S5634" i="16"/>
  <c r="S5777" i="16"/>
  <c r="S5713" i="16"/>
  <c r="S5645" i="16"/>
  <c r="AC1060" i="17"/>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S4716" i="16"/>
  <c r="AV4716" i="16" s="1"/>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U303" i="16" s="1"/>
  <c r="AL304" i="16"/>
  <c r="AT304" i="16" s="1"/>
  <c r="AU304" i="16" s="1"/>
  <c r="AL305" i="16"/>
  <c r="AT305" i="16" s="1"/>
  <c r="AU305" i="16" s="1"/>
  <c r="AL306" i="16"/>
  <c r="AT306" i="16" s="1"/>
  <c r="AU306" i="16" s="1"/>
  <c r="AL307" i="16"/>
  <c r="AT307" i="16" s="1"/>
  <c r="AU307" i="16" s="1"/>
  <c r="AL308" i="16"/>
  <c r="AT308" i="16" s="1"/>
  <c r="AU308" i="16" s="1"/>
  <c r="AL309" i="16"/>
  <c r="AT309" i="16" s="1"/>
  <c r="AU309" i="16" s="1"/>
  <c r="AL310" i="16"/>
  <c r="AT310" i="16" s="1"/>
  <c r="AU310" i="16" s="1"/>
  <c r="AL311" i="16"/>
  <c r="AT311" i="16" s="1"/>
  <c r="AU311" i="16" s="1"/>
  <c r="AL312" i="16"/>
  <c r="AT312" i="16" s="1"/>
  <c r="AU312" i="16" s="1"/>
  <c r="AL313" i="16"/>
  <c r="AT313" i="16" s="1"/>
  <c r="AU313" i="16" s="1"/>
  <c r="AL314" i="16"/>
  <c r="AT314" i="16" s="1"/>
  <c r="AU314" i="16" s="1"/>
  <c r="AL315" i="16"/>
  <c r="AT315" i="16" s="1"/>
  <c r="AU315" i="16" s="1"/>
  <c r="AL316" i="16"/>
  <c r="AT316" i="16" s="1"/>
  <c r="AU316" i="16" s="1"/>
  <c r="AL317" i="16"/>
  <c r="AT317" i="16" s="1"/>
  <c r="AU317" i="16" s="1"/>
  <c r="AL318" i="16"/>
  <c r="AT318" i="16" s="1"/>
  <c r="AU318" i="16" s="1"/>
  <c r="AL319" i="16"/>
  <c r="AT319" i="16" s="1"/>
  <c r="AU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U37" i="16" s="1"/>
  <c r="AL38" i="16"/>
  <c r="AT38" i="16" s="1"/>
  <c r="AU38" i="16" s="1"/>
  <c r="AL39" i="16"/>
  <c r="AT39" i="16" s="1"/>
  <c r="AU39" i="16" s="1"/>
  <c r="AL40" i="16"/>
  <c r="AT40" i="16" s="1"/>
  <c r="AU40" i="16" s="1"/>
  <c r="AL41" i="16"/>
  <c r="AT41" i="16" s="1"/>
  <c r="AU41" i="16" s="1"/>
  <c r="AL42" i="16"/>
  <c r="AT42" i="16" s="1"/>
  <c r="AU42" i="16" s="1"/>
  <c r="AL43" i="16"/>
  <c r="AT43" i="16" s="1"/>
  <c r="AU43" i="16" s="1"/>
  <c r="AL44" i="16"/>
  <c r="AT44" i="16" s="1"/>
  <c r="AU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S249" i="17" l="1"/>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AW1174"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V39" i="16"/>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V38" i="16"/>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U1385"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V307"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V306"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V313" i="16"/>
  <c r="AV305" i="16"/>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V34"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V304"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41" i="16"/>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40" i="16"/>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32" i="16" l="1"/>
  <c r="AU818" i="16"/>
  <c r="AU248" i="17" s="1"/>
  <c r="AU1179" i="16"/>
  <c r="AU1182" i="16"/>
  <c r="AU385" i="17" s="1"/>
  <c r="AW385" i="17" s="1"/>
  <c r="AU845" i="16"/>
  <c r="AU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V1179" i="16"/>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V1348" i="16"/>
  <c r="AW248" i="17"/>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W263" i="17"/>
  <c r="AV845" i="16"/>
  <c r="AV209" i="16" l="1"/>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<sst xmlns="http://schemas.openxmlformats.org/spreadsheetml/2006/main" count="36716" uniqueCount="189">
  <si>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</si>
  <si>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</si>
  <si>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</si>
  <si>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</si>
  <si>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</si>
  <si>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</si>
  <si>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</si>
  <si>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</si>
  <si>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</si>
  <si>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</si>
  <si>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</si>
  <si>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</si>
  <si>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</si>
  <si>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</si>
  <si>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</si>
  <si>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</si>
  <si>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</si>
  <si>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</si>
  <si>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</si>
  <si>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</si>
  <si>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</si>
  <si>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</si>
  <si>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</si>
  <si>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</si>
  <si>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</si>
  <si>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</si>
  <si>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</si>
  <si>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</si>
  <si>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</si>
  <si>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</si>
  <si>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</si>
  <si>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</si>
  <si>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</si>
  <si>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</si>
  <si>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</si>
  <si>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</si>
  <si>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</si>
  <si>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</si>
  <si>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</si>
  <si>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</si>
  <si>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</si>
  <si>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</si>
  <si>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</si>
  <si>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</si>
  <si>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</si>
  <si>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</si>
  <si>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</si>
  <si>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</si>
  <si>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</si>
  <si>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</si>
  <si>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</si>
  <si>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</si>
  <si>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</si>
  <si>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</si>
  <si>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</si>
  <si>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</si>
  <si>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</si>
  <si>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</si>
  <si>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</si>
  <si>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</si>
  <si>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</si>
  <si>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</si>
  <si>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</si>
  <si>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</si>
  <si>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</si>
  <si>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</si>
  <si>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</si>
  <si>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</si>
  <si>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</si>
  <si>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</si>
  <si>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</si>
  <si>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</si>
  <si>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</si>
  <si>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</si>
  <si>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</si>
  <si>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</si>
  <si>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</si>
  <si>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</si>
  <si>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</si>
  <si>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</si>
  <si>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</si>
  <si>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</si>
  <si>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</si>
  <si>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</si>
  <si>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</si>
  <si>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</si>
  <si>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</si>
  <si>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</si>
  <si>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</si>
  <si>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</si>
  <si>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</si>
  <si>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</si>
  <si>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</si>
  <si>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</si>
  <si>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</si>
  <si>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</si>
  <si>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</si>
  <si>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</si>
  <si>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</si>
  <si>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</si>
  <si>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</si>
  <si>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</si>
  <si>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</si>
  <si>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</si>
  <si>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</si>
  <si>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</si>
  <si>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</si>
  <si>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</si>
  <si>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</si>
  <si>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</si>
  <si>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</si>
  <si>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</si>
  <si>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</si>
  <si>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</si>
  <si>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</si>
  <si>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</si>
  <si>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</si>
  <si>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</si>
  <si>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</si>
  <si>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</si>
  <si>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</si>
  <si>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</si>
  <si>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</si>
  <si>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</si>
  <si>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</si>
  <si>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</si>
  <si>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</si>
  <si>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</si>
  <si>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</si>
  <si>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</si>
  <si>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</si>
  <si>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</si>
  <si>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</si>
  <si>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</si>
  <si>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</si>
  <si>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</si>
  <si>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</si>
  <si>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</si>
  <si>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</si>
  <si>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</si>
  <si>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</si>
  <si>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</si>
  <si>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</si>
  <si>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</si>
  <si>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</si>
  <si>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</si>
  <si>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</si>
  <si>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</si>
  <si>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</si>
  <si>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</si>
  <si>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</si>
  <si>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</si>
  <si>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</si>
  <si>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</si>
  <si>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</si>
  <si>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</si>
  <si>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</si>
  <si>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</si>
  <si>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</si>
  <si>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</si>
  <si>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</si>
  <si>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</si>
  <si>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</si>
  <si>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</si>
  <si>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</si>
  <si>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2022/23</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</si>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</sst>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yyyy\-mm\-dd"/>
    <numFmt numFmtId="165" formatCode="0.0"/>
    <numFmt numFmtId="166" formatCode="0.000"/>
    <numFmt numFmtId="167" formatCode="yyyy\-mm\-dd;@"/>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0">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39">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67" fontId="0" fillId="0" borderId="0" xfId="0" applyNumberFormat="1"/>
    <xf numFmtId="1" fontId="0" fillId="0" borderId="0" xfId="0" applyNumberFormat="1"/>
    <xf numFmtId="167" fontId="0" fillId="0" borderId="3" xfId="0" applyNumberFormat="1" applyBorder="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25" workbookViewId="0">
      <selection activeCell="A28" sqref="A28"/>
    </sheetView>
  </sheetViews>
  <sheetFormatPr defaultRowHeight="14.4" x14ac:dyDescent="0.3"/>
  <cols>
    <col min="3" max="3" width="16.33203125" bestFit="1" customWidth="1"/>
  </cols>
  <sheetData>
    <row r="2" spans="1:11" x14ac:dyDescent="0.3">
      <c r="K2" t="s">
        <v>116</v>
      </c>
    </row>
    <row r="3" spans="1:11" x14ac:dyDescent="0.3">
      <c r="A3" s="1" t="s">
        <v>118</v>
      </c>
      <c r="K3" t="s">
        <v>117</v>
      </c>
    </row>
    <row r="4" spans="1:11" x14ac:dyDescent="0.3">
      <c r="A4" t="s">
        <v>119</v>
      </c>
    </row>
    <row r="5" spans="1:11" x14ac:dyDescent="0.3">
      <c r="A5" t="s">
        <v>121</v>
      </c>
    </row>
    <row r="6" spans="1:11" x14ac:dyDescent="0.3">
      <c r="A6" t="s">
        <v>120</v>
      </c>
    </row>
    <row r="7" spans="1:11" x14ac:dyDescent="0.3">
      <c r="A7" t="s">
        <v>122</v>
      </c>
    </row>
    <row r="9" spans="1:11" x14ac:dyDescent="0.3">
      <c r="A9" s="1" t="s">
        <v>126</v>
      </c>
    </row>
    <row r="10" spans="1:11" x14ac:dyDescent="0.3">
      <c r="A10" t="s">
        <v>123</v>
      </c>
    </row>
    <row r="11" spans="1:11" x14ac:dyDescent="0.3">
      <c r="A11" t="s">
        <v>124</v>
      </c>
    </row>
    <row r="12" spans="1:11" x14ac:dyDescent="0.3">
      <c r="A12" t="s">
        <v>125</v>
      </c>
    </row>
    <row r="14" spans="1:11" x14ac:dyDescent="0.3">
      <c r="A14" s="1" t="s">
        <v>127</v>
      </c>
    </row>
    <row r="15" spans="1:11" x14ac:dyDescent="0.3">
      <c r="A15" t="s">
        <v>128</v>
      </c>
    </row>
    <row r="16" spans="1:11" x14ac:dyDescent="0.3">
      <c r="A16" t="s">
        <v>129</v>
      </c>
    </row>
    <row r="17" spans="1:1" x14ac:dyDescent="0.3">
      <c r="A17" t="s">
        <v>130</v>
      </c>
    </row>
    <row r="19" spans="1:1" x14ac:dyDescent="0.3">
      <c r="A19" s="1" t="s">
        <v>134</v>
      </c>
    </row>
    <row r="20" spans="1:1" x14ac:dyDescent="0.3">
      <c r="A20" t="s">
        <v>133</v>
      </c>
    </row>
    <row r="21" spans="1:1" x14ac:dyDescent="0.3">
      <c r="A21" t="s">
        <v>131</v>
      </c>
    </row>
    <row r="22" spans="1:1" x14ac:dyDescent="0.3">
      <c r="A22" t="s">
        <v>132</v>
      </c>
    </row>
    <row r="24" spans="1:1" x14ac:dyDescent="0.3">
      <c r="A24" s="1" t="s">
        <v>159</v>
      </c>
    </row>
    <row r="25" spans="1:1" x14ac:dyDescent="0.3">
      <c r="A25" t="s">
        <v>160</v>
      </c>
    </row>
    <row r="26" spans="1:1" x14ac:dyDescent="0.3">
      <c r="A26" t="s">
        <v>161</v>
      </c>
    </row>
    <row r="27" spans="1:1" x14ac:dyDescent="0.3">
      <c r="A27" t="s">
        <v>162</v>
      </c>
    </row>
    <row r="28" spans="1:1" x14ac:dyDescent="0.3">
      <c r="A28" t="s">
        <v>135</v>
      </c>
    </row>
    <row r="39" spans="2:3" x14ac:dyDescent="0.3">
      <c r="B39" s="2" t="s">
        <v>61</v>
      </c>
      <c r="C39" s="6" t="s">
        <v>1</v>
      </c>
    </row>
    <row r="40" spans="2:3" x14ac:dyDescent="0.3">
      <c r="B40" s="2" t="s">
        <v>62</v>
      </c>
      <c r="C40" s="7" t="s">
        <v>2</v>
      </c>
    </row>
    <row r="41" spans="2:3" x14ac:dyDescent="0.3">
      <c r="B41" s="2" t="s">
        <v>63</v>
      </c>
      <c r="C41" s="8" t="s">
        <v>0</v>
      </c>
    </row>
    <row r="42" spans="2:3" x14ac:dyDescent="0.3">
      <c r="B42" s="2" t="s">
        <v>64</v>
      </c>
      <c r="C42" s="9" t="s">
        <v>65</v>
      </c>
    </row>
    <row r="43" spans="2:3" x14ac:dyDescent="0.3">
      <c r="B43" s="2" t="s">
        <v>66</v>
      </c>
      <c r="C43" s="10" t="s">
        <v>14</v>
      </c>
    </row>
    <row r="44" spans="2:3" x14ac:dyDescent="0.3">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6390"/>
  <sheetViews>
    <sheetView tabSelected="1" zoomScaleNormal="100" workbookViewId="0">
      <pane xSplit="5" ySplit="1" topLeftCell="J5591" activePane="bottomRight" state="frozen"/>
      <selection pane="topRight" activeCell="F1" sqref="F1"/>
      <selection pane="bottomLeft" activeCell="A2" sqref="A2"/>
      <selection pane="bottomRight" activeCell="AI1" sqref="AI1"/>
    </sheetView>
  </sheetViews>
  <sheetFormatPr defaultRowHeight="14.4" x14ac:dyDescent="0.3"/>
  <cols>
    <col min="1" max="1" width="43.33203125" customWidth="1"/>
    <col min="2" max="2" width="20.6640625" customWidth="1"/>
    <col min="3" max="3" width="17.6640625" customWidth="1"/>
    <col min="4" max="4" width="12.6640625" customWidth="1"/>
    <col min="5" max="5" width="11.6640625" customWidth="1"/>
    <col min="6" max="6" width="6.44140625" bestFit="1" customWidth="1"/>
    <col min="7" max="7" width="11" bestFit="1" customWidth="1"/>
    <col min="8" max="10" width="11" customWidth="1"/>
    <col min="11" max="11" width="14.109375" bestFit="1" customWidth="1"/>
    <col min="12" max="12" width="7.6640625" bestFit="1" customWidth="1"/>
    <col min="13" max="13" width="16.33203125" bestFit="1" customWidth="1"/>
    <col min="14" max="14" width="10.6640625" bestFit="1" customWidth="1"/>
    <col min="15" max="15" width="22.33203125" bestFit="1" customWidth="1"/>
    <col min="16" max="16" width="16.6640625" customWidth="1"/>
    <col min="17" max="17" width="16.6640625" style="32" customWidth="1"/>
    <col min="18" max="18" width="19.44140625" style="32" bestFit="1" customWidth="1"/>
    <col min="19" max="19" width="22.44140625" style="32" bestFit="1" customWidth="1"/>
    <col min="20" max="20" width="15" bestFit="1" customWidth="1"/>
    <col min="21" max="21" width="15.88671875" bestFit="1" customWidth="1"/>
    <col min="22" max="22" width="14.33203125" bestFit="1" customWidth="1"/>
    <col min="23" max="23" width="10.6640625" bestFit="1" customWidth="1"/>
    <col min="24" max="25" width="10.6640625" customWidth="1"/>
    <col min="26" max="26" width="11.88671875" bestFit="1" customWidth="1"/>
    <col min="27" max="27" width="12.6640625" bestFit="1" customWidth="1"/>
    <col min="28" max="28" width="11.44140625" bestFit="1" customWidth="1"/>
    <col min="29" max="29" width="25.109375" bestFit="1" customWidth="1"/>
    <col min="30" max="30" width="11.44140625" customWidth="1"/>
    <col min="31" max="31" width="11" bestFit="1" customWidth="1"/>
    <col min="32" max="33" width="12" bestFit="1" customWidth="1"/>
    <col min="38" max="38" width="10.44140625" customWidth="1"/>
    <col min="39" max="39" width="14.33203125" bestFit="1" customWidth="1"/>
    <col min="42" max="42" width="16.109375" customWidth="1"/>
    <col min="43" max="43" width="9.88671875" bestFit="1" customWidth="1"/>
    <col min="44" max="44" width="8.44140625" bestFit="1" customWidth="1"/>
    <col min="45" max="45" width="26.109375" customWidth="1"/>
    <col min="46" max="46" width="11.44140625" bestFit="1" customWidth="1"/>
    <col min="47" max="47" width="21" bestFit="1" customWidth="1"/>
  </cols>
  <sheetData>
    <row r="1" spans="1:48" x14ac:dyDescent="0.3">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3">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3">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3">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3">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3">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3">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3">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3">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3">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3">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3">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3">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3">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3">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3">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3">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3">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3">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3">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3">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3">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3">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3">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3">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3">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3">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3">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3">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3">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3">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3">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3">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3">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3">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3">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3">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3">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3">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3">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3">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3">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3">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3">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3">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3">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3">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3">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3">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3">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3">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3">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3">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3">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3">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3">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3">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3">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3">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3">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3">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3">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3">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3">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3">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3">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3">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3">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3">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3">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3">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3">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3">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3">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3">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3">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3">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3">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3">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3">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3">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3">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3">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3">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3">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3">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3">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3">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3">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3">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3">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3">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3">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3">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3">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3">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3">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3">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3">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3">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3">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3">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3">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3">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3">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3">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3">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3">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3">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3">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3">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3">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3">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3">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3">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3">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3">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3">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3">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3">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3">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3">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3">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3">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3">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3">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3">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3">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3">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3">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3">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3">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3">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3">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3">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3">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3">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3">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3">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3">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3">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3">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3">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3">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3">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3">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3">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3">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3">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3">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3">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3">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3">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3">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3">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3">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3">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3">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3">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3">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3">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3">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3">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3">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3">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3">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3">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3">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3">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3">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3">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3">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3">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3">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3">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3">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3">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3">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3">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3">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3">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3">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3">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3">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3">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3">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3">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3">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3">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3">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3">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3">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3">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3">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3">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3">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3">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3">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3">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3">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3">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3">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3">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3">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3">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3">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3">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3">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3">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3">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3">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3">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3">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3">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3">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3">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3">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3">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3">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3">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3">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3">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3">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3">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3">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3">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3">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3">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3">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3">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3">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3">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3">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3">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3">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3">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3">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3">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3">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3">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3">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3">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3">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3">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3">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3">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3">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3">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3">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3">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3">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3">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3">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3">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3">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3">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3">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3">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3">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3">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3">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3">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3">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3">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3">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3">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3">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3">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3">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3">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3">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3">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3">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3">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3">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3">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3">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3">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3">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3">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3">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3">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3">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3">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3">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3">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3">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3">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3">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3">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3">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3">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3">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3">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3">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3">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3">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3">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3">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3">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3">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3">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3">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3">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3">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3">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3">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3">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3">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3">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3">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3">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3">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3">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3">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3">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3">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3">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3">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3">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3">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3">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3">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3">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3">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3">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3">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3">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3">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3">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3">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3">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3">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3">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3">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3">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3">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3">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3">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3">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3">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3">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3">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3">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3">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3">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3">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3">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3">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3">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3">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3">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3">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3">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3">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3">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3">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3">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3">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3">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3">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3">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3">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3">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3">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3">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3">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3">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3">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3">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3">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3">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3">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3">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3">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3">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3">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3">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3">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3">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3">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3">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3">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3">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3">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3">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3">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3">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3">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3">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3">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3">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3">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3">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3">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3">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3">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3">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3">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3">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3">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3">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3">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3">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3">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3">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3">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3">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3">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3">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3">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3">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3">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3">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3">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3">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3">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3">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3">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3">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3">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3">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3">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3">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3">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3">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3">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3">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3">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3">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3">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3">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3">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3">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3">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3">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3">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3">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3">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3">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3">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3">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3">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3">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3">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3">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3">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3">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3">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3">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3">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3">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3">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3">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3">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3">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3">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3">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3">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3">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3">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3">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3">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3">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3">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3">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3">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3">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3">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3">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3">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3">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3">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3">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3">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3">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3">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3">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3">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3">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3">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3">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3">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3">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3">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3">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3">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3">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3">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3">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3">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3">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3">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3">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3">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3">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3">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3">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3">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3">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3">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3">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3">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3">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3">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3">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3">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3">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3">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3">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3">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3">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3">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3">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3">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3">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3">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3">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3">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3">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3">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3">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3">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3">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3">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3">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3">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3">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3">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3">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3">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3">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3">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3">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3">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3">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3">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3">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3">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3">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3">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3">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3">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3">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3">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3">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3">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3">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3">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3">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3">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3">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3">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3">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3">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3">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3">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3">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3">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3">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3">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3">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3">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3">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3">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3">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3">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3">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3">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3">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3">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3">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3">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3">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3">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3">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3">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3">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3">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3">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3">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3">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3">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3">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3">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3">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3">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3">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3">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3">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3">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3">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3">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3">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3">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3">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3">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3">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3">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3">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3">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3">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3">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3">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3">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3">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3">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3">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3">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3">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3">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3">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3">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3">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3">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3">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3">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3">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3">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3">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3">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3">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3">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3">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3">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3">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3">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3">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3">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3">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3">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3">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3">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3">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3">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3">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3">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3">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3">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3">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3">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3">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3">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3">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3">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3">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3">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3">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3">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3">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3">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3">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3">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3">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3">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3">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3">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3">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3">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3">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3">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3">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3">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3">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3">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3">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3">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3">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3">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3">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3">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3">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3">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3">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3">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3">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3">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3">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3">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3">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3">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3">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3">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3">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3">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3">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3">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3">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3">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3">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3">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3">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3">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3">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3">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3">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3">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3">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3">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3">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3">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3">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3">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3">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3">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3">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3">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3">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3">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3">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3">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3">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3">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3">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3">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3">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3">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3">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3">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3">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3">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3">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3">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3">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3">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3">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3">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3">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3">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3">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3">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3">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3">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3">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3">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3">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3">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3">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3">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3">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3">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3">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3">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3">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3">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3">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3">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3">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3">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3">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3">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3">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3">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3">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3">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3">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3">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3">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3">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3">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3">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3">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3">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3">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3">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3">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3">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3">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3">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3">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3">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3">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3">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3">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3">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3">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3">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3">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3">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3">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3">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3">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3">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3">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3">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3">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3">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3">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3">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3">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3">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3">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3">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3">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3">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3">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3">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3">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3">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3">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3">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3">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3">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3">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3">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3">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3">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3">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3">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3">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3">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3">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3">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3">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3">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3">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3">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3">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3">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3">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3">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3">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3">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3">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3">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3">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3">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3">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3">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3">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3">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3">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3">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3">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3">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3">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3">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3">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3">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3">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3">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3">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3">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3">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3">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3">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3">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3">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3">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3">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3">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3">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3">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3">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3">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3">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3">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3">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3">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3">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3">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3">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3">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3">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3">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3">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3">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3">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3">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3">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3">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3">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3">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3">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3">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3">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3">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3">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3">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3">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3">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3">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3">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3">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3">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3">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3">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3">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3">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3">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3">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3">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3">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3">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3">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3">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3">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3">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3">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3">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3">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3">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3">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3">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3">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3">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3">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3">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3">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3">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3">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3">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3">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3">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3">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3">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3">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3">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3">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3">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3">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3">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3">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3">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3">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3">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3">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3">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3">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3">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3">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3">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3">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3">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3">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3">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3">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3">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3">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3">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3">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3">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3">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3">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3">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3">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3">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3">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3">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3">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3">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3">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3">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3">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3">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3">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3">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3">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3">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3">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3">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3">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3">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3">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3">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3">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3">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3">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3">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3">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3">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3">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3">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3">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3">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3">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3">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3">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3">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3">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3">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3">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3">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3">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3">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3">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3">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3">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3">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3">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3">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3">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3">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3">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3">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3">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3">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3">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3">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3">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3">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3">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3">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3">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3">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3">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3">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3">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3">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3">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3">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3">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3">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3">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3">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3">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3">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3">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3">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3">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3">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3">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3">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3">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3">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3">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3">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3">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3">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3">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3">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3">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3">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3">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3">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3">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3">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3">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3">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3">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3">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3">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3">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3">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3">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3">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3">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3">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3">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3">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3">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3">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3">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3">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3">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3">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3">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3">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3">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3">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3">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3">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3">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3">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3">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3">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3">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3">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3">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3">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3">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3">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3">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3">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3">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3">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3">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3">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3">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3">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3">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3">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3">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3">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3">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3">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3">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3">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3">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3">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3">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3">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3">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3">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3">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3">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3">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3">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3">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3">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3">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3">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3">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3">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3">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3">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3">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3">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3">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3">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3">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3">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3">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3">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3">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3">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3">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3">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3">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3">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3">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3">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3">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3">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3">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3">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3">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3">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3">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3">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3">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3">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3">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3">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3">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3">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3">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3">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3">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3">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3">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3">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3">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3">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3">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3">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3">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3">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3">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3">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3">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3">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3">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3">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3">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3">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3">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3">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3">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3">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3">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3">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3">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3">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3">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3">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3">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3">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3">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3">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3">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3">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3">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3">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3">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3">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3">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3">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3">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3">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3">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3">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3">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3">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3">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3">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3">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3">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3">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3">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3">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3">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3">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3">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3">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3">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3">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3">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3">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3">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3">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3">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3">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3">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3">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3">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3">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3">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3">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3">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3">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3">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3">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3">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3">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3">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3">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3">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3">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3">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3">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3">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3">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3">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3">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3">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3">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3">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3">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3">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3">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3">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3">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3">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3">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3">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3">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3">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3">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3">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3">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3">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3">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3">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3">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3">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3">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3">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3">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3">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3">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3">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3">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3">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3">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3">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3">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3">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3">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3">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3">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3">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3">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3">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3">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3">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3">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3">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3">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3">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3">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3">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3">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3">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3">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3">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3">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3">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3">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3">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3">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3">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3">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3">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3">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3">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3">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3">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3">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3">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3">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3">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3">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3">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3">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3">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3">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3">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3">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3">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3">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3">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3">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3">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3">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3">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3">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3">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3">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3">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3">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3">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3">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3">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3">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3">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3">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3">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3">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3">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3">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3">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3">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3">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3">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3">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3">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3">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3">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3">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3">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3">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3">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3">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3">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3">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3">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3">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3">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3">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3">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3">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3">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3">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3">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3">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3">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3">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3">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3">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3">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3">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3">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3">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3">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3">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3">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3">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3">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3">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3">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3">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3">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3">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3">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3">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3">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3">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3">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3">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3">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3">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3">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3">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3">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3">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3">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3">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3">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3">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3">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3">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3">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3">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3">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3">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3">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3">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3">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3">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3">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3">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3">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3">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3">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3">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3">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3">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3">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3">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3">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3">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3">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3">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3">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3">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3">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3">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3">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3">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3">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3">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3">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3">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3">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3">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3">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3">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3">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3">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3">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3">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3">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3">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3">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3">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3">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3">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3">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3">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3">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3">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3">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3">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3">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3">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3">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3">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3">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3">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3">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3">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3">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3">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3">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3">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3">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3">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3">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3">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3">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3">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3">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3">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3">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3">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3">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3">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3">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3">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3">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3">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3">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3">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3">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3">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3">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3">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3">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3">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3">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3">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3">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3">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3">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3">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3">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3">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3">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3">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3">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3">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3">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3">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3">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3">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3">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3">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3">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3">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3">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3">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3">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3">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3">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3">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3">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3">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3">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3">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3">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3">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3">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3">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3">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3">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3">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3">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3">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3">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3">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3">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3">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3">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3">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3">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3">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3">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3">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3">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3">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3">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3">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3">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3">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3">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3">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3">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3">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3">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3">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3">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3">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3">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3">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3">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3">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3">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3">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3">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3">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3">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3">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3">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3">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3">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3">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3">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3">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3">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3">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3">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3">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3">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3">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3">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3">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3">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3">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3">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3">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3">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3">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3">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3">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3">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3">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3">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3">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3">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3">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3">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3">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3">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3">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3">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3">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3">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3">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3">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3">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3">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3">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3">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3">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3">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3">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3">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3">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3">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3">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3">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3">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3">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3">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3">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3">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3">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3">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3">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3">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3">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3">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3">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3">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3">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3">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3">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3">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3">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3">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3">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3">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3">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3">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3">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3">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3">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3">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3">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3">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3">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3">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3">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3">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3">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3">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3">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3">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3">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3">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3">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3">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3">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3">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3">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3">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3">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3">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3">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3">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3">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3">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3">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3">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3">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3">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3">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3">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3">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3">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3">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3">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3">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3">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3">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3">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3">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3">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3">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3">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3">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3">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3">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3">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3">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3">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3">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3">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3">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3">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3">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3">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3">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3">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3">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3">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3">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3">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3">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3">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3">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3">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3">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3">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3">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3">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3">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3">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3">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3">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3">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3">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3">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3">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3">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3">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3">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3">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3">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3">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3">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3">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3">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3">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3">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3">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3">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3">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3">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3">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3">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3">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3">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3">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3">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3">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3">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3">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3">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3">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3">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3">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3">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3">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3">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3">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3">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3">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3">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3">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3">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3">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3">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3">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3">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3">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3">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3">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3">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3">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3">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3">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3">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3">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3">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3">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3">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3">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3">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3">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3">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3">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3">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3">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3">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3">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3">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3">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3">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3">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3">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3">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3">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3">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3">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3">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3">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3">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3">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3">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3">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3">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3">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3">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3">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3">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3">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3">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3">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3">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3">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3">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3">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3">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3">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3">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3">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3">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3">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3">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3">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3">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3">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3">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3">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3">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3">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3">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3">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3">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3">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3">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3">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3">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3">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3">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3">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3">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3">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3">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3">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3">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3">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3">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3">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3">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3">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3">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3">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3">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3">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3">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3">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3">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3">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3">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3">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3">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3">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3">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3">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3">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3">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3">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3">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3">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3">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3">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3">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3">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3">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3">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3">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3">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3">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3">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3">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3">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3">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3">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3">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3">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3">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3">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3">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3">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3">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3">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3">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3">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3">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3">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3">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3">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3">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3">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3">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3">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3">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3">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3">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3">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3">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3">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3">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3">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3">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3">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3">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3">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3">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3">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3">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3">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3">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3">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3">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3">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3">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3">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3">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3">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3">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3">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3">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3">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3">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3">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3">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3">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3">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3">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3">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3">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3">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3">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3">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3">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3">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3">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3">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3">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3">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3">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3">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3">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3">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3">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3">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3">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3">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3">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3">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3">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3">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3">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3">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3">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3">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3">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3">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3">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3">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3">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3">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3">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3">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3">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3">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3">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3">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3">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3">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3">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3">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3">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3">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3">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3">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3">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3">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3">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3">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3">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3">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3">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3">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3">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3">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3">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3">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3">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3">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3">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3">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3">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3">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3">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3">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3">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3">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3">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3">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3">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3">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3">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3">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3">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3">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3">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3">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3">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3">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3">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3">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3">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3">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3">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3">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3">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3">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3">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3">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3">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3">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3">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3">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3">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3">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3">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3">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3">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3">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3">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3">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3">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3">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3">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3">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3">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3">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3">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3">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3">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3">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3">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3">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3">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3">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3">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3">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3">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3">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3">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3">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3">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3">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3">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3">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3">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3">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3">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3">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3">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3">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3">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3">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3">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3">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3">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3">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3">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3">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3">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3">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3">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3">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3">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3">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3">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3">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3">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3">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3">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3">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3">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3">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3">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3">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3">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3">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3">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3">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3">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3">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3">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3">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3">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3">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3">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3">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3">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3">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3">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3">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3">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3">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3">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3">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3">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3">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3">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3">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3">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3">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3">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3">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3">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3">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3">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3">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3">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3">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3">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3">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3">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3">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3">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3">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3">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3">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3">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3">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3">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3">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3">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3">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3">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3">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3">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3">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3">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3">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3">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3">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3">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3">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3">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3">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3">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3">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3">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3">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3">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3">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3">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3">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3">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3">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3">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3">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3">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3">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3">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3">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3">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3">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3">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3">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3">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3">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3">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3">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3">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3">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3">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3">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3">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3">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3">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3">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3">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3">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3">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3">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3">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3">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3">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3">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3">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3">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3">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3">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3">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3">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3">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3">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3">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3">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3">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3">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3">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3">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3">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3">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3">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3">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3">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3">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3">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3">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3">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3">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3">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3">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3">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3">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3">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3">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3">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3">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3">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3">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3">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3">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3">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3">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3">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3">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3">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3">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3">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3">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3">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3">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3">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3">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3">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3">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3">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3">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3">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3">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3">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3">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3">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3">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3">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3">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3">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3">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3">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3">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3">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3">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3">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3">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3">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3">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3">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3">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3">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3">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3">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3">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3">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3">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3">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3">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3">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3">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3">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3">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3">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3">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3">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3">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3">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3">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3">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3">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3">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3">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3">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3">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3">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3">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3">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3">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3">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3">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3">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3">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3">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3">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3">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3">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3">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3">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3">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3">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3">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3">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3">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3">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3">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3">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3">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3">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3">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3">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3">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3">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3">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3">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3">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3">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3">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3">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3">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3">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3">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3">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3">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3">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3">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3">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3">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3">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3">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3">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3">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3">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3">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3">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3">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3">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3">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3">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3">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3">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3">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3">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3">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3">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3">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3">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3">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3">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3">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3">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3">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3">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3">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3">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3">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3">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3">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3">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3">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3">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3">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3">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3">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3">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3">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3">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3">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3">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3">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3">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3">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3">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3">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3">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3">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3">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3">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3">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3">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3">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3">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3">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3">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3">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3">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3">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3">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3">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3">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3">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3">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3">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3">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3">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3">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3">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3">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3">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3">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3">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3">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3">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3">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3">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3">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3">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3">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3">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3">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3">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3">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3">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3">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3">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3">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3">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3">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3">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3">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3">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3">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3">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3">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3">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3">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3">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3">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3">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3">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3">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3">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3">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3">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3">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3">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3">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3">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3">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3">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3">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3">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3">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3">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3">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3">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3">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3">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3">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3">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3">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3">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3">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3">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3">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3">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3">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3">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3">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3">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3">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3">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3">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3">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3">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3">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3">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3">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3">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3">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3">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3">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3">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3">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3">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3">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3">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3">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3">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3">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3">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3">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3">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3">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3">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3">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3">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3">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3">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3">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3">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3">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3">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3">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3">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3">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3">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3">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3">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3">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3">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3">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3">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3">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3">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3">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3">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3">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3">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3">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3">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3">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3">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3">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3">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3">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3">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3">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3">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3">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3">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3">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3">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3">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3">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3">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3">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3">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3">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3">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3">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3">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3">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3">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3">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3">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3">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3">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3">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3">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3">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3">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3">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3">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3">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3">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3">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3">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3">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3">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3">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3">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3">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3">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3">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3">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3">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3">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3">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3">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3">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3">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3">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3">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3">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3">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3">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3">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3">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3">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3">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3">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3">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3">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3">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3">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3">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3">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3">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3">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3">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3">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3">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3">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3">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3">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3">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3">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3">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3">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3">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3">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3">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3">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3">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3">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3">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3">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3">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3">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3">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3">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3">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3">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3">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3">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3">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3">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3">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3">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3">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3">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3">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3">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3">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3">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3">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3">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3">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3">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3">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3">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3">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3">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3">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3">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3">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3">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3">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3">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3">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3">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3">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3">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3">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3">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3">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3">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3">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3">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3">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3">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3">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3">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3">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3">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3">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3">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3">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3">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3">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3">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3">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3">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3">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3">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3">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3">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3">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3">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3">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3">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3">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3">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3">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3">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3">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3">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3">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3">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3">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3">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3">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3">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3">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3">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3">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3">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3">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3">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3">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3">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3">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3">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3">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3">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3">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3">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3">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3">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3">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3">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3">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3">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3">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3">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3">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3">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3">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3">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3">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3">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3">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3">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3">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3">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3">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3">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3">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3">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3">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3">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3">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3">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3">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3">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3">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3">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3">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3">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3">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3">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3">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3">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3">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3">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3">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3">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3">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3">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3">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3">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3">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3">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3">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3">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3">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3">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3">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3">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3">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3">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3">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3">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3">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3">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3">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3">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3">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3">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3">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3">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3">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3">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3">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3">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3">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3">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3">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3">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3">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3">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3">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3">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3">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3">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3">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3">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3">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3">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3">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3">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3">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3">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3">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3">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3">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3">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3">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3">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3">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3">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3">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3">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3">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3">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3">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3">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3">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3">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3">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3">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3">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3">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3">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3">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3">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3">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3">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3">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3">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3">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3">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3">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3">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3">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3">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3">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3">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3">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3">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3">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3">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3">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3">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3">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3">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3">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3">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3">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3">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3">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3">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3">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3">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3">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3">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3">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3">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3">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3">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3">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3">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3">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3">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3">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3">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3">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3">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3">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3">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3">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3">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3">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3">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3">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3">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3">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3">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3">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3">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3">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3">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3">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3">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3">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3">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3">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3">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3">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3">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3">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3">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3">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3">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3">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3">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3">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3">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3">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3">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3">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3">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3">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3">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3">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3">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3">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3">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3">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3">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3">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3">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3">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3">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3">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3">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3">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3">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3">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3">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3">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3">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3">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3">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3">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3">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3">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3">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3">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3">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3">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3">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3">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3">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3">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3">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3">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3">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3">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3">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3">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3">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3">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3">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3">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3">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3">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3">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3">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3">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3">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3">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3">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3">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3">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3">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3">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3">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3">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3">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3">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3">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3">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3">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3">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3">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3">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3">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3">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3">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3">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3">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3">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3">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3">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3">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3">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3">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3">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3">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3">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3">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3">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3">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3">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3">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3">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3">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3">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3">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3">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3">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3">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3">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3">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3">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3">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3">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3">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3">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3">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3">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3">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3">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3">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3">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3">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3">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3">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3">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3">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3">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3">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3">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3">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3">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3">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3">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3">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3">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3">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3">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3">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3">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3">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3">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3">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3">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3">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3">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3">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3">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3">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3">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3">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3">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3">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3">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3">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3">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3">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3">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3">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3">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3">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3">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3">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3">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3">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3">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3">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3">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3">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3">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3">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3">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3">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3">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3">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3">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3">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3">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3">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3">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3">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3">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3">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3">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3">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3">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3">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3">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3">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3">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3">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3">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3">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3">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3">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3">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3">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3">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3">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3">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3">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3">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3">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3">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3">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3">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3">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3">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3">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3">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3">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3">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3">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3">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3">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3">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3">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3">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3">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3">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3">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3">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3">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3">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3">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3">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3">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3">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3">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3">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3">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3">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3">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3">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3">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3">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3">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3">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3">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3">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3">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3">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3">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3">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3">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3">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3">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3">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3">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3">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3">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3">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3">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3">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3">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3">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3">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3">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3">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3">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3">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3">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3">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3">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3">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3">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3">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3">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3">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3">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3">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3">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3">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3">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3">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3">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3">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3">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3">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3">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3">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3">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3">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3">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3">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3">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3">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3">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3">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3">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3">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3">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3">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3">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3">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3">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3">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3">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3">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3">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3">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3">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3">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3">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3">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3">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3">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3">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3">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3">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3">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3">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3">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3">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3">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3">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3">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3">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3">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3">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3">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3">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3">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3">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3">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3">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3">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3">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3">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3">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3">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3">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3">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3">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3">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3">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3">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3">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3">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3">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3">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3">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3">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3">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3">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3">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3">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3">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3">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3">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3">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3">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3">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3">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3">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3">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3">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3">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3">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3">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3">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3">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3">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3">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3">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3">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3">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3">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3">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3">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3">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3">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3">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3">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3">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3">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3">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3">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3">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3">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3">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3">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3">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3">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3">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3">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3">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3">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3">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3">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3">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3">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3">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3">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3">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3">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3">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3">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3">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3">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3">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3">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3">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3">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3">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3">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3">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3">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3">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3">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3">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3">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3">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3">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3">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3">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3">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3">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3">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3">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3">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3">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3">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3">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3">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3">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3">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3">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3">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3">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3">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3">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3">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3">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3">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3">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3">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3">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3">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3">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3">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3">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3">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3">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3">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3">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3">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3">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3">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3">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3">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3">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3">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3">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3">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3">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3">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3">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3">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3">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3">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3">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3">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3">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3">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3">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3">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3">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3">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3">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3">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3">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3">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3">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3">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3">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3">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3">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3">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3">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3">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3">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3">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3">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3">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3">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3">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3">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3">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3">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3">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3">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3">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3">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3">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3">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3">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3">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3">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3">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3">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3">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3">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3">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3">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3">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3">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3">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3">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3">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3">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3">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3">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3">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3">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3">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3">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3">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3">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3">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3">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3">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3">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3">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3">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3">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3">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3">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3">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3">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3">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3">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3">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3">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3">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3">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3">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3">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3">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3">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3">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3">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3">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3">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3">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3">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3">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3">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3">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3">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3">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3">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3">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3">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3">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3">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3">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3">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3">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3">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3">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3">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3">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3">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3">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3">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3">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3">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3">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3">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3">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3">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3">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3">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3">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3">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3">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3">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3">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3">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3">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3">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3">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3">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3">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3">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3">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3">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3">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3">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3">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3">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3">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3">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3">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3">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3">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3">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3">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3">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3">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3">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3">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3">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3">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3">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3">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3">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3">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3">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3">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3">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3">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3">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3">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3">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3">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3">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3">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3">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3">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3">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3">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3">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3">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3">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3">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3">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3">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3">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3">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3">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3">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3">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3">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3">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3">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3">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3">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3">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3">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3">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3">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3">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3">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3">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3">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3">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3">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3">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3">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3">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3">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3">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3">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3">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3">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3">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3">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3">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3">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3">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3">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3">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3">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3">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3">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3">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3">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3">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3">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3">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3">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3">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3">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3">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3">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3">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3">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3">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3">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3">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3">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3">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3">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3">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3">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3">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3">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3">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3">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3">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3">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3">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3">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3">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3">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3">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3">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3">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3">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3">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3">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3">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3">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3">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3">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3">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3">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3">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3">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3">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3">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3">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3">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3">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3">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3">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3">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3">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3">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3">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3">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3">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3">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3">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3">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3">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3">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3">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3">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3">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3">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3">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3">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3">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3">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3">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3">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3">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3">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3">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3">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3">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3">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3">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3">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3">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3">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3">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3">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3">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3">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3">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3">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3">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3">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3">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3">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3">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3">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3">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3">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3">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3">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3">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3">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3">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3">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3">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3">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3">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3">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3">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3">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3">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3">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3">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3">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3">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3">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3">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3">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3">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3">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3">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3">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3">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3">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3">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3">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3">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3">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3">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3">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3">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3">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3">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3">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3">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3">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3">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3">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3">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3">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3">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3">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3">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3">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3">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3">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3">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3">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3">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3">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3">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3">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3">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3">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3">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3">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3">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3">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3">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3">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3">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3">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3">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3">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3">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3">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3">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3">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3">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3">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3">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3">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3">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3">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3">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3">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3">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3">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3">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3">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3">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3">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3">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3">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3">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3">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3">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3">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3">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3">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3">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3">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3">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3">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3">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3">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3">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3">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3">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3">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3">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3">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3">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3">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3">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3">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3">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3">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3">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3">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3">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3">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3">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3">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3">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3">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3">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3">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3">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3">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3">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3">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3">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3">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3">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3">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3">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3">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3">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3">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3">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3">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3">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3">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3">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3">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3">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3">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3">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3">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3">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3">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3">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3">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3">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3">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3">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3">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3">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3">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3">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3">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3">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3">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3">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3">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3">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3">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3">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3">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3">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3">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3">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3">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3">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3">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3">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3">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3">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3">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3">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3">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3">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3">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3">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3">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3">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3">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3">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3">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3">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3">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3">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3">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3">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3">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3">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3">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3">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3">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3">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3">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3">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3">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3">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3">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3">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3">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3">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3">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3">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3">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3">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3">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3">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3">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3">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3">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3">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3">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3">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3">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3">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3">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3">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3">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3">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3">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3">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3">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3">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3">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3">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3">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3">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3">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3">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3">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3">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3">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3">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3">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3">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3">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3">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3">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3">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3">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3">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3">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3">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3">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3">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3">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3">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3">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3">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3">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3">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3">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3">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3">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3">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3">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3">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3">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3">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3">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3">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3">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3">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3">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3">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3">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3">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3">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3">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3">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3">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3">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3">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3">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3">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3">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3">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3">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3">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3">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3">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3">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3">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3">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3">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3">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3">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3">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3">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3">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3">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3">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3">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3">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3">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3">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3">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3">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3">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3">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3">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3">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3">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3">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3">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3">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3">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3">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3">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3">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3">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3">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3">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3">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3">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3">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3">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3">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3">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3">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3">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3">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3">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3">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3">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3">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3">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3">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3">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3">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3">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3">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3">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3">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3">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3">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3">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3">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3">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3">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3">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3">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3">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3">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3">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3">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3">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3">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3">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3">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3">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3">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3">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3">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3">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3">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3">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3">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3">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3">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3">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3">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3">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3">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3">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3">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3">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3">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3">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3">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3">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3">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3">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3">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3">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3">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3">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3">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3">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3">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3">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3">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3">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3">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3">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3">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3">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3">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3">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3">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3">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3">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3">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3">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3">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3">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3">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3">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3">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3">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3">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3">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3">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3">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3">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3">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3">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3">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3">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3">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3">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3">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3">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3">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3">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3">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3">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3">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3">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3">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3">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3">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3">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3">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3">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3">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3">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3">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3">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3">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3">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3">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3">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3">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3">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3">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3">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3">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3">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3">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3">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3">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3">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3">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3">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3">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3">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3">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3">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3">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3">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3">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3">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3">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3">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3">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3">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3">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3">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3">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3">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3">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3">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3">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3">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3">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3">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3">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3">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3">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3">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3">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3">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3">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3">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3">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3">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3">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3">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3">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3">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3">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3">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3">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3">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3">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3">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3">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3">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3">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3">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3">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3">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3">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3">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3">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3">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3">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3">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3">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3">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3">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3">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3">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3">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3">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3">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3">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3">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3">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3">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3">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3">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3">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3">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3">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3">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3">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3">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3">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3">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3">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3">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3">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3">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3">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3">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3">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3">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3">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3">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3">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3">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3">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3">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3">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3">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3">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3">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3">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3">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3">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3">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3">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3">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3">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3">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3">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3">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3">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3">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3">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3">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3">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3">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3">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3">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3">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3">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3">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3">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3">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3">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3">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3">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3">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3">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3">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3">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3">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3">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3">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3">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3">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3">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3">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3">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3">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3">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3">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3">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3">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3">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3">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3">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3">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3">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3">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3">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3">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3">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3">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3">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3">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3">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3">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3">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3">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3">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3">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3">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3">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3">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3">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3">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3">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3">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3">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3">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3">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3">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3">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3">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3">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3">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3">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3">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3">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3">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3">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3">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3">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3">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3">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3">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3">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3">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3">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3">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3">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3">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3">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3">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3">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3">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3">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3">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3">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3">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3">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3">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3">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3">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3">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3">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3">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3">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3">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3">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3">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3">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3">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3">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3">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3">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3">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3">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3">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3">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3">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3">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3">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3">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3">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3">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3">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3">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3">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3">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3">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3">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3">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3">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3">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3">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3">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3">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3">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3">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3">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3">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3">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3">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3">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3">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3">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3">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3">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3">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3">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3">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3">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3">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3">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3">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3">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3">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3">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3">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3">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3">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3">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3">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3">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3">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3">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3">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3">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3">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3">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3">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3">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3">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3">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3">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3">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3">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3">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3">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3">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3">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3">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3">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3">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3">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3">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3">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3">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3">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3">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3">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3">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3">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3">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3">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3">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3">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3">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3">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3">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3">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3">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3">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3">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3">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3">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3">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3">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3">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3">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3">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3">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3">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3">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3">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3">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3">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3">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3">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3">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3">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3">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3">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3">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3">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3">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3">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3">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3">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3">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3">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3">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3">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3">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3">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3">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3">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3">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3">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3">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3">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3">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3">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3">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3">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3">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3">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3">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3">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3">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3">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3">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3">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3">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3">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3">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3">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3">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3">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3">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3">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3">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3">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3">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3">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3">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3">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3">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3">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3">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3">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3">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3">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3">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3">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3">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3">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3">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3">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3">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3">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3">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3">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3">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3">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3">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3">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3">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3">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3">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3">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3">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3">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3">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3">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3">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3">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3">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3">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3">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3">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3">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3">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3">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3">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3">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3">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3">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3">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3">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3">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3">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3">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3">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3">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3">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3">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3">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3">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3">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3">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3">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3">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3">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3">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3">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3">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3">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3">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3">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3">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3">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3">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3">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3">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3">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3">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3">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3">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3">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3">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3">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3">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3">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3">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3">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3">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3">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3">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3">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3">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3">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3">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3">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3">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3">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3">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3">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3">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3">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3">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3">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3">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3">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3">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3">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3">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3">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3">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3">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3">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3">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3">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3">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3">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3">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3">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3">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3">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3">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3">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3">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3">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3">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3">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3">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3">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3">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3">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3">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3">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3">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3">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3">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3">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3">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3">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3">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3">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3">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3">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3">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3">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3">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3">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3">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3">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3">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3">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3">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3">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3">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3">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3">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3">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3">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3">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3">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3">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3">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3">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3">
      <c r="A4551" t="s">
        <v>100</v>
      </c>
      <c r="B4551" t="s">
        <v>117</v>
      </c>
      <c r="C4551" t="s">
        <v>103</v>
      </c>
      <c r="D4551" s="3">
        <v>40956</v>
      </c>
      <c r="E4551">
        <v>1</v>
      </c>
      <c r="F4551" t="s">
        <v>102</v>
      </c>
      <c r="K4551" t="str">
        <f t="shared" ref="K4551:K4562"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3">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3">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3">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3">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3">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3">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3">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3">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3">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3">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3">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3">
      <c r="A4563" t="s">
        <v>157</v>
      </c>
      <c r="B4563" t="s">
        <v>153</v>
      </c>
      <c r="C4563" t="s">
        <v>152</v>
      </c>
      <c r="D4563" s="3">
        <v>40896</v>
      </c>
      <c r="E4563">
        <v>1</v>
      </c>
      <c r="J4563" t="s">
        <v>150</v>
      </c>
      <c r="K4563" t="s">
        <v>76</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3">
      <c r="A4564" t="s">
        <v>157</v>
      </c>
      <c r="B4564" t="s">
        <v>153</v>
      </c>
      <c r="C4564" t="s">
        <v>152</v>
      </c>
      <c r="D4564" s="3">
        <v>40897</v>
      </c>
      <c r="E4564">
        <v>1</v>
      </c>
      <c r="J4564" t="s">
        <v>150</v>
      </c>
      <c r="K4564" t="s">
        <v>76</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3">
      <c r="A4565" t="s">
        <v>157</v>
      </c>
      <c r="B4565" t="s">
        <v>153</v>
      </c>
      <c r="C4565" t="s">
        <v>152</v>
      </c>
      <c r="D4565" s="3">
        <v>40896</v>
      </c>
      <c r="E4565">
        <v>2</v>
      </c>
      <c r="J4565" t="s">
        <v>150</v>
      </c>
      <c r="K4565" t="s">
        <v>76</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3">
      <c r="A4566" t="s">
        <v>157</v>
      </c>
      <c r="B4566" t="s">
        <v>153</v>
      </c>
      <c r="C4566" t="s">
        <v>152</v>
      </c>
      <c r="D4566" s="3">
        <v>40897</v>
      </c>
      <c r="E4566">
        <v>2</v>
      </c>
      <c r="J4566" t="s">
        <v>150</v>
      </c>
      <c r="K4566" t="s">
        <v>76</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3">
      <c r="A4567" t="s">
        <v>157</v>
      </c>
      <c r="B4567" t="s">
        <v>153</v>
      </c>
      <c r="C4567" t="s">
        <v>152</v>
      </c>
      <c r="D4567" s="3">
        <v>40896</v>
      </c>
      <c r="E4567">
        <v>3</v>
      </c>
      <c r="J4567" t="s">
        <v>150</v>
      </c>
      <c r="K4567" t="s">
        <v>76</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3">
      <c r="A4568" t="s">
        <v>157</v>
      </c>
      <c r="B4568" t="s">
        <v>153</v>
      </c>
      <c r="C4568" t="s">
        <v>152</v>
      </c>
      <c r="D4568" s="3">
        <v>40897</v>
      </c>
      <c r="E4568">
        <v>3</v>
      </c>
      <c r="J4568" t="s">
        <v>150</v>
      </c>
      <c r="K4568" t="s">
        <v>76</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3">
      <c r="A4569" t="s">
        <v>157</v>
      </c>
      <c r="B4569" t="s">
        <v>153</v>
      </c>
      <c r="C4569" t="s">
        <v>152</v>
      </c>
      <c r="D4569" s="3">
        <v>40896</v>
      </c>
      <c r="E4569">
        <v>4</v>
      </c>
      <c r="J4569" t="s">
        <v>150</v>
      </c>
      <c r="K4569" t="s">
        <v>76</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3">
      <c r="A4570" t="s">
        <v>157</v>
      </c>
      <c r="B4570" t="s">
        <v>153</v>
      </c>
      <c r="C4570" t="s">
        <v>152</v>
      </c>
      <c r="D4570" s="3">
        <v>40897</v>
      </c>
      <c r="E4570">
        <v>4</v>
      </c>
      <c r="J4570" t="s">
        <v>150</v>
      </c>
      <c r="K4570" t="s">
        <v>76</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3">
      <c r="A4571" t="s">
        <v>157</v>
      </c>
      <c r="B4571" t="s">
        <v>153</v>
      </c>
      <c r="C4571" t="s">
        <v>152</v>
      </c>
      <c r="D4571" s="3">
        <v>40896</v>
      </c>
      <c r="E4571">
        <v>5</v>
      </c>
      <c r="J4571" t="s">
        <v>150</v>
      </c>
      <c r="K4571" t="s">
        <v>76</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3">
      <c r="A4572" t="s">
        <v>157</v>
      </c>
      <c r="B4572" t="s">
        <v>153</v>
      </c>
      <c r="C4572" t="s">
        <v>152</v>
      </c>
      <c r="D4572" s="3">
        <v>40897</v>
      </c>
      <c r="E4572">
        <v>5</v>
      </c>
      <c r="J4572" t="s">
        <v>150</v>
      </c>
      <c r="K4572" t="s">
        <v>76</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3">
      <c r="A4573" t="s">
        <v>157</v>
      </c>
      <c r="B4573" t="s">
        <v>153</v>
      </c>
      <c r="C4573" t="s">
        <v>152</v>
      </c>
      <c r="D4573" s="3">
        <v>40913</v>
      </c>
      <c r="E4573">
        <v>1</v>
      </c>
      <c r="J4573" t="s">
        <v>150</v>
      </c>
      <c r="K4573" t="s">
        <v>76</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3">
      <c r="A4574" t="s">
        <v>157</v>
      </c>
      <c r="B4574" t="s">
        <v>153</v>
      </c>
      <c r="C4574" t="s">
        <v>152</v>
      </c>
      <c r="D4574" s="3">
        <v>40913</v>
      </c>
      <c r="E4574">
        <v>2</v>
      </c>
      <c r="J4574" t="s">
        <v>150</v>
      </c>
      <c r="K4574" t="s">
        <v>76</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3">
      <c r="A4575" t="s">
        <v>157</v>
      </c>
      <c r="B4575" t="s">
        <v>153</v>
      </c>
      <c r="C4575" t="s">
        <v>152</v>
      </c>
      <c r="D4575" s="3">
        <v>40913</v>
      </c>
      <c r="E4575">
        <v>3</v>
      </c>
      <c r="J4575" t="s">
        <v>150</v>
      </c>
      <c r="K4575" t="s">
        <v>76</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3">
      <c r="A4576" t="s">
        <v>157</v>
      </c>
      <c r="B4576" t="s">
        <v>153</v>
      </c>
      <c r="C4576" t="s">
        <v>152</v>
      </c>
      <c r="D4576" s="3">
        <v>40913</v>
      </c>
      <c r="E4576">
        <v>4</v>
      </c>
      <c r="J4576" t="s">
        <v>150</v>
      </c>
      <c r="K4576" t="s">
        <v>76</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3">
      <c r="A4577" t="s">
        <v>157</v>
      </c>
      <c r="B4577" t="s">
        <v>153</v>
      </c>
      <c r="C4577" t="s">
        <v>152</v>
      </c>
      <c r="D4577" s="3">
        <v>40913</v>
      </c>
      <c r="E4577">
        <v>5</v>
      </c>
      <c r="J4577" t="s">
        <v>150</v>
      </c>
      <c r="K4577" t="s">
        <v>76</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3">
      <c r="A4578" t="s">
        <v>157</v>
      </c>
      <c r="B4578" t="s">
        <v>153</v>
      </c>
      <c r="C4578" t="s">
        <v>152</v>
      </c>
      <c r="D4578" s="3">
        <v>40926</v>
      </c>
      <c r="E4578">
        <v>1</v>
      </c>
      <c r="J4578" t="s">
        <v>150</v>
      </c>
      <c r="K4578" t="s">
        <v>76</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3">
      <c r="A4579" t="s">
        <v>157</v>
      </c>
      <c r="B4579" t="s">
        <v>153</v>
      </c>
      <c r="C4579" t="s">
        <v>152</v>
      </c>
      <c r="D4579" s="3">
        <v>40926</v>
      </c>
      <c r="E4579">
        <v>2</v>
      </c>
      <c r="J4579" t="s">
        <v>150</v>
      </c>
      <c r="K4579" t="s">
        <v>76</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3">
      <c r="A4580" t="s">
        <v>157</v>
      </c>
      <c r="B4580" t="s">
        <v>153</v>
      </c>
      <c r="C4580" t="s">
        <v>152</v>
      </c>
      <c r="D4580" s="3">
        <v>40926</v>
      </c>
      <c r="E4580">
        <v>3</v>
      </c>
      <c r="J4580" t="s">
        <v>150</v>
      </c>
      <c r="K4580" t="s">
        <v>76</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3">
      <c r="A4581" t="s">
        <v>157</v>
      </c>
      <c r="B4581" t="s">
        <v>153</v>
      </c>
      <c r="C4581" t="s">
        <v>152</v>
      </c>
      <c r="D4581" s="3">
        <v>40926</v>
      </c>
      <c r="E4581">
        <v>4</v>
      </c>
      <c r="J4581" t="s">
        <v>150</v>
      </c>
      <c r="K4581" t="s">
        <v>76</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3">
      <c r="A4582" t="s">
        <v>157</v>
      </c>
      <c r="B4582" t="s">
        <v>153</v>
      </c>
      <c r="C4582" t="s">
        <v>152</v>
      </c>
      <c r="D4582" s="3">
        <v>40926</v>
      </c>
      <c r="E4582">
        <v>5</v>
      </c>
      <c r="J4582" t="s">
        <v>150</v>
      </c>
      <c r="K4582" t="s">
        <v>76</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3">
      <c r="A4583" t="s">
        <v>157</v>
      </c>
      <c r="B4583" t="s">
        <v>153</v>
      </c>
      <c r="C4583" t="s">
        <v>152</v>
      </c>
      <c r="D4583" s="3">
        <v>40940</v>
      </c>
      <c r="E4583">
        <v>1</v>
      </c>
      <c r="J4583" t="s">
        <v>150</v>
      </c>
      <c r="K4583" t="s">
        <v>76</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3">
      <c r="A4584" t="s">
        <v>157</v>
      </c>
      <c r="B4584" t="s">
        <v>153</v>
      </c>
      <c r="C4584" t="s">
        <v>152</v>
      </c>
      <c r="D4584" s="3">
        <v>40940</v>
      </c>
      <c r="E4584">
        <v>2</v>
      </c>
      <c r="J4584" t="s">
        <v>150</v>
      </c>
      <c r="K4584" t="s">
        <v>76</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3">
      <c r="A4585" t="s">
        <v>157</v>
      </c>
      <c r="B4585" t="s">
        <v>153</v>
      </c>
      <c r="C4585" t="s">
        <v>152</v>
      </c>
      <c r="D4585" s="3">
        <v>40940</v>
      </c>
      <c r="E4585">
        <v>3</v>
      </c>
      <c r="J4585" t="s">
        <v>150</v>
      </c>
      <c r="K4585" t="s">
        <v>76</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3">
      <c r="A4586" t="s">
        <v>157</v>
      </c>
      <c r="B4586" t="s">
        <v>153</v>
      </c>
      <c r="C4586" t="s">
        <v>152</v>
      </c>
      <c r="D4586" s="3">
        <v>40940</v>
      </c>
      <c r="E4586">
        <v>4</v>
      </c>
      <c r="J4586" t="s">
        <v>150</v>
      </c>
      <c r="K4586" t="s">
        <v>76</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3">
      <c r="A4587" t="s">
        <v>157</v>
      </c>
      <c r="B4587" t="s">
        <v>153</v>
      </c>
      <c r="C4587" t="s">
        <v>152</v>
      </c>
      <c r="D4587" s="3">
        <v>40940</v>
      </c>
      <c r="E4587">
        <v>5</v>
      </c>
      <c r="J4587" t="s">
        <v>150</v>
      </c>
      <c r="K4587" t="s">
        <v>76</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3">
      <c r="A4588" t="s">
        <v>157</v>
      </c>
      <c r="B4588" t="s">
        <v>153</v>
      </c>
      <c r="C4588" t="s">
        <v>152</v>
      </c>
      <c r="D4588" s="3">
        <v>40953</v>
      </c>
      <c r="E4588">
        <v>1</v>
      </c>
      <c r="J4588" t="s">
        <v>150</v>
      </c>
      <c r="K4588" t="s">
        <v>76</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3">
      <c r="A4589" t="s">
        <v>157</v>
      </c>
      <c r="B4589" t="s">
        <v>153</v>
      </c>
      <c r="C4589" t="s">
        <v>152</v>
      </c>
      <c r="D4589" s="3">
        <v>40954</v>
      </c>
      <c r="E4589">
        <v>1</v>
      </c>
      <c r="J4589" t="s">
        <v>150</v>
      </c>
      <c r="K4589" t="s">
        <v>76</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3">
      <c r="A4590" t="s">
        <v>157</v>
      </c>
      <c r="B4590" t="s">
        <v>153</v>
      </c>
      <c r="C4590" t="s">
        <v>152</v>
      </c>
      <c r="D4590" s="3">
        <v>40953</v>
      </c>
      <c r="E4590">
        <v>2</v>
      </c>
      <c r="J4590" t="s">
        <v>150</v>
      </c>
      <c r="K4590" t="s">
        <v>76</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3">
      <c r="A4591" t="s">
        <v>157</v>
      </c>
      <c r="B4591" t="s">
        <v>153</v>
      </c>
      <c r="C4591" t="s">
        <v>152</v>
      </c>
      <c r="D4591" s="3">
        <v>40954</v>
      </c>
      <c r="E4591">
        <v>2</v>
      </c>
      <c r="J4591" t="s">
        <v>150</v>
      </c>
      <c r="K4591" t="s">
        <v>76</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3">
      <c r="A4592" t="s">
        <v>157</v>
      </c>
      <c r="B4592" t="s">
        <v>153</v>
      </c>
      <c r="C4592" t="s">
        <v>152</v>
      </c>
      <c r="D4592" s="3">
        <v>40953</v>
      </c>
      <c r="E4592">
        <v>3</v>
      </c>
      <c r="J4592" t="s">
        <v>150</v>
      </c>
      <c r="K4592" t="s">
        <v>76</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3">
      <c r="A4593" t="s">
        <v>157</v>
      </c>
      <c r="B4593" t="s">
        <v>153</v>
      </c>
      <c r="C4593" t="s">
        <v>152</v>
      </c>
      <c r="D4593" s="3">
        <v>40954</v>
      </c>
      <c r="E4593">
        <v>3</v>
      </c>
      <c r="J4593" t="s">
        <v>150</v>
      </c>
      <c r="K4593" t="s">
        <v>76</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3">
      <c r="A4594" t="s">
        <v>157</v>
      </c>
      <c r="B4594" t="s">
        <v>153</v>
      </c>
      <c r="C4594" t="s">
        <v>152</v>
      </c>
      <c r="D4594" s="3">
        <v>40953</v>
      </c>
      <c r="E4594">
        <v>4</v>
      </c>
      <c r="J4594" t="s">
        <v>150</v>
      </c>
      <c r="K4594" t="s">
        <v>76</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3">
      <c r="A4595" t="s">
        <v>157</v>
      </c>
      <c r="B4595" t="s">
        <v>153</v>
      </c>
      <c r="C4595" t="s">
        <v>152</v>
      </c>
      <c r="D4595" s="3">
        <v>40954</v>
      </c>
      <c r="E4595">
        <v>4</v>
      </c>
      <c r="J4595" t="s">
        <v>150</v>
      </c>
      <c r="K4595" t="s">
        <v>76</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3">
      <c r="A4596" t="s">
        <v>157</v>
      </c>
      <c r="B4596" t="s">
        <v>153</v>
      </c>
      <c r="C4596" t="s">
        <v>152</v>
      </c>
      <c r="D4596" s="3">
        <v>40953</v>
      </c>
      <c r="E4596">
        <v>5</v>
      </c>
      <c r="J4596" t="s">
        <v>150</v>
      </c>
      <c r="K4596" t="s">
        <v>76</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3">
      <c r="A4597" t="s">
        <v>157</v>
      </c>
      <c r="B4597" t="s">
        <v>153</v>
      </c>
      <c r="C4597" t="s">
        <v>152</v>
      </c>
      <c r="D4597" s="3">
        <v>40954</v>
      </c>
      <c r="E4597">
        <v>5</v>
      </c>
      <c r="J4597" t="s">
        <v>150</v>
      </c>
      <c r="K4597" t="s">
        <v>76</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3">
      <c r="A4598" t="s">
        <v>157</v>
      </c>
      <c r="B4598" t="s">
        <v>153</v>
      </c>
      <c r="C4598" t="s">
        <v>152</v>
      </c>
      <c r="D4598" s="3">
        <v>40968</v>
      </c>
      <c r="E4598">
        <v>1</v>
      </c>
      <c r="J4598" t="s">
        <v>150</v>
      </c>
      <c r="K4598" t="s">
        <v>76</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3">
      <c r="A4599" t="s">
        <v>157</v>
      </c>
      <c r="B4599" t="s">
        <v>153</v>
      </c>
      <c r="C4599" t="s">
        <v>152</v>
      </c>
      <c r="D4599" s="3">
        <v>40968</v>
      </c>
      <c r="E4599">
        <v>2</v>
      </c>
      <c r="J4599" t="s">
        <v>150</v>
      </c>
      <c r="K4599" t="s">
        <v>76</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3">
      <c r="A4600" t="s">
        <v>157</v>
      </c>
      <c r="B4600" t="s">
        <v>153</v>
      </c>
      <c r="C4600" t="s">
        <v>152</v>
      </c>
      <c r="D4600" s="3">
        <v>40968</v>
      </c>
      <c r="E4600">
        <v>3</v>
      </c>
      <c r="J4600" t="s">
        <v>150</v>
      </c>
      <c r="K4600" t="s">
        <v>76</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3">
      <c r="A4601" t="s">
        <v>157</v>
      </c>
      <c r="B4601" t="s">
        <v>153</v>
      </c>
      <c r="C4601" t="s">
        <v>152</v>
      </c>
      <c r="D4601" s="3">
        <v>40968</v>
      </c>
      <c r="E4601">
        <v>4</v>
      </c>
      <c r="J4601" t="s">
        <v>150</v>
      </c>
      <c r="K4601" t="s">
        <v>76</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3">
      <c r="A4602" t="s">
        <v>157</v>
      </c>
      <c r="B4602" t="s">
        <v>153</v>
      </c>
      <c r="C4602" t="s">
        <v>152</v>
      </c>
      <c r="D4602" s="3">
        <v>40968</v>
      </c>
      <c r="E4602">
        <v>5</v>
      </c>
      <c r="J4602" t="s">
        <v>150</v>
      </c>
      <c r="K4602" t="s">
        <v>76</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3">
      <c r="A4603" t="s">
        <v>157</v>
      </c>
      <c r="B4603" t="s">
        <v>153</v>
      </c>
      <c r="C4603" t="s">
        <v>152</v>
      </c>
      <c r="D4603" s="3">
        <v>40981</v>
      </c>
      <c r="E4603">
        <v>1</v>
      </c>
      <c r="J4603" t="s">
        <v>150</v>
      </c>
      <c r="K4603" t="s">
        <v>76</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3">
      <c r="A4604" t="s">
        <v>157</v>
      </c>
      <c r="B4604" t="s">
        <v>153</v>
      </c>
      <c r="C4604" t="s">
        <v>152</v>
      </c>
      <c r="D4604" s="3">
        <v>40982</v>
      </c>
      <c r="E4604">
        <v>1</v>
      </c>
      <c r="J4604" t="s">
        <v>150</v>
      </c>
      <c r="K4604" t="s">
        <v>76</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3">
      <c r="A4605" t="s">
        <v>157</v>
      </c>
      <c r="B4605" t="s">
        <v>153</v>
      </c>
      <c r="C4605" t="s">
        <v>152</v>
      </c>
      <c r="D4605" s="3">
        <v>40981</v>
      </c>
      <c r="E4605">
        <v>2</v>
      </c>
      <c r="J4605" t="s">
        <v>150</v>
      </c>
      <c r="K4605" t="s">
        <v>76</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3">
      <c r="A4606" t="s">
        <v>157</v>
      </c>
      <c r="B4606" t="s">
        <v>153</v>
      </c>
      <c r="C4606" t="s">
        <v>152</v>
      </c>
      <c r="D4606" s="3">
        <v>40982</v>
      </c>
      <c r="E4606">
        <v>2</v>
      </c>
      <c r="J4606" t="s">
        <v>150</v>
      </c>
      <c r="K4606" t="s">
        <v>76</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3">
      <c r="A4607" t="s">
        <v>157</v>
      </c>
      <c r="B4607" t="s">
        <v>153</v>
      </c>
      <c r="C4607" t="s">
        <v>152</v>
      </c>
      <c r="D4607" s="3">
        <v>40981</v>
      </c>
      <c r="E4607">
        <v>3</v>
      </c>
      <c r="J4607" t="s">
        <v>150</v>
      </c>
      <c r="K4607" t="s">
        <v>76</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3">
      <c r="A4608" t="s">
        <v>157</v>
      </c>
      <c r="B4608" t="s">
        <v>153</v>
      </c>
      <c r="C4608" t="s">
        <v>152</v>
      </c>
      <c r="D4608" s="3">
        <v>40982</v>
      </c>
      <c r="E4608">
        <v>3</v>
      </c>
      <c r="J4608" t="s">
        <v>150</v>
      </c>
      <c r="K4608" t="s">
        <v>76</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3">
      <c r="A4609" t="s">
        <v>157</v>
      </c>
      <c r="B4609" t="s">
        <v>153</v>
      </c>
      <c r="C4609" t="s">
        <v>152</v>
      </c>
      <c r="D4609" s="3">
        <v>40981</v>
      </c>
      <c r="E4609">
        <v>4</v>
      </c>
      <c r="J4609" t="s">
        <v>150</v>
      </c>
      <c r="K4609" t="s">
        <v>76</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3">
      <c r="A4610" t="s">
        <v>157</v>
      </c>
      <c r="B4610" t="s">
        <v>153</v>
      </c>
      <c r="C4610" t="s">
        <v>152</v>
      </c>
      <c r="D4610" s="3">
        <v>40982</v>
      </c>
      <c r="E4610">
        <v>4</v>
      </c>
      <c r="J4610" t="s">
        <v>150</v>
      </c>
      <c r="K4610" t="s">
        <v>76</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3">
      <c r="A4611" t="s">
        <v>157</v>
      </c>
      <c r="B4611" t="s">
        <v>153</v>
      </c>
      <c r="C4611" t="s">
        <v>152</v>
      </c>
      <c r="D4611" s="3">
        <v>40981</v>
      </c>
      <c r="E4611">
        <v>5</v>
      </c>
      <c r="J4611" t="s">
        <v>150</v>
      </c>
      <c r="K4611" t="s">
        <v>76</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3">
      <c r="A4612" t="s">
        <v>157</v>
      </c>
      <c r="B4612" t="s">
        <v>153</v>
      </c>
      <c r="C4612" t="s">
        <v>152</v>
      </c>
      <c r="D4612" s="3">
        <v>40982</v>
      </c>
      <c r="E4612">
        <v>5</v>
      </c>
      <c r="J4612" t="s">
        <v>150</v>
      </c>
      <c r="K4612" t="s">
        <v>76</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3">
      <c r="A4613" t="s">
        <v>157</v>
      </c>
      <c r="B4613" t="s">
        <v>153</v>
      </c>
      <c r="C4613" t="s">
        <v>152</v>
      </c>
      <c r="D4613" s="3">
        <v>40996</v>
      </c>
      <c r="E4613">
        <v>1</v>
      </c>
      <c r="J4613" t="s">
        <v>150</v>
      </c>
      <c r="K4613" t="s">
        <v>76</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3">
      <c r="A4614" t="s">
        <v>157</v>
      </c>
      <c r="B4614" t="s">
        <v>153</v>
      </c>
      <c r="C4614" t="s">
        <v>152</v>
      </c>
      <c r="D4614" s="3">
        <v>40996</v>
      </c>
      <c r="E4614">
        <v>2</v>
      </c>
      <c r="J4614" t="s">
        <v>150</v>
      </c>
      <c r="K4614" t="s">
        <v>76</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3">
      <c r="A4615" t="s">
        <v>157</v>
      </c>
      <c r="B4615" t="s">
        <v>153</v>
      </c>
      <c r="C4615" t="s">
        <v>152</v>
      </c>
      <c r="D4615" s="3">
        <v>40996</v>
      </c>
      <c r="E4615">
        <v>3</v>
      </c>
      <c r="J4615" t="s">
        <v>150</v>
      </c>
      <c r="K4615" t="s">
        <v>76</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3">
      <c r="A4616" t="s">
        <v>157</v>
      </c>
      <c r="B4616" t="s">
        <v>153</v>
      </c>
      <c r="C4616" t="s">
        <v>152</v>
      </c>
      <c r="D4616" s="3">
        <v>40996</v>
      </c>
      <c r="E4616">
        <v>4</v>
      </c>
      <c r="J4616" t="s">
        <v>150</v>
      </c>
      <c r="K4616" t="s">
        <v>76</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3">
      <c r="A4617" t="s">
        <v>157</v>
      </c>
      <c r="B4617" t="s">
        <v>153</v>
      </c>
      <c r="C4617" t="s">
        <v>152</v>
      </c>
      <c r="D4617" s="3">
        <v>40996</v>
      </c>
      <c r="E4617">
        <v>5</v>
      </c>
      <c r="J4617" t="s">
        <v>150</v>
      </c>
      <c r="K4617" t="s">
        <v>76</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3">
      <c r="A4618" t="s">
        <v>157</v>
      </c>
      <c r="B4618" t="s">
        <v>153</v>
      </c>
      <c r="C4618" t="s">
        <v>152</v>
      </c>
      <c r="D4618" s="3">
        <v>41011</v>
      </c>
      <c r="E4618">
        <v>1</v>
      </c>
      <c r="J4618" t="s">
        <v>150</v>
      </c>
      <c r="K4618" t="s">
        <v>76</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3">
      <c r="A4619" t="s">
        <v>157</v>
      </c>
      <c r="B4619" t="s">
        <v>153</v>
      </c>
      <c r="C4619" t="s">
        <v>152</v>
      </c>
      <c r="D4619" s="3">
        <v>41011</v>
      </c>
      <c r="E4619">
        <v>2</v>
      </c>
      <c r="J4619" t="s">
        <v>150</v>
      </c>
      <c r="K4619" t="s">
        <v>76</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3">
      <c r="A4620" t="s">
        <v>157</v>
      </c>
      <c r="B4620" t="s">
        <v>153</v>
      </c>
      <c r="C4620" t="s">
        <v>152</v>
      </c>
      <c r="D4620" s="3">
        <v>41011</v>
      </c>
      <c r="E4620">
        <v>3</v>
      </c>
      <c r="J4620" t="s">
        <v>150</v>
      </c>
      <c r="K4620" t="s">
        <v>76</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3">
      <c r="A4621" t="s">
        <v>157</v>
      </c>
      <c r="B4621" t="s">
        <v>153</v>
      </c>
      <c r="C4621" t="s">
        <v>152</v>
      </c>
      <c r="D4621" s="3">
        <v>41011</v>
      </c>
      <c r="E4621">
        <v>4</v>
      </c>
      <c r="J4621" t="s">
        <v>150</v>
      </c>
      <c r="K4621" t="s">
        <v>76</v>
      </c>
      <c r="O4621" s="2" t="str">
        <f t="shared" ref="O4621:O4657" si="420">IF(ISNUMBER(P4621),P4621*10,"")</f>
        <v/>
      </c>
      <c r="Q4621" s="32">
        <v>74.25</v>
      </c>
      <c r="R4621">
        <v>74.25</v>
      </c>
      <c r="S4621" s="22">
        <f>IF(ISNUMBER(R4621),SUMIFS(R$1:$R4621,A$1:$A4621,A4621,K$1:$K4621,K4621,E$1:$E4621,E4621),"")</f>
        <v>781.1499999999993</v>
      </c>
      <c r="AC4621" s="2" t="str">
        <f t="shared" si="418"/>
        <v/>
      </c>
      <c r="AL4621" s="2" t="str">
        <f t="shared" ref="AL4621:AL4657" si="421">IF(ISNUMBER(AM4621),AM4621,"")</f>
        <v/>
      </c>
      <c r="AT4621" s="2" t="str">
        <f t="shared" si="417"/>
        <v/>
      </c>
      <c r="AU4621" s="2" t="str">
        <f>IF(ISNUMBER(AT4621),SUMIFS($AT$1:AT4621,$A$1:A4621,A4621,$K$1:K4621,K4621,$E$1:E4621,E4621),"")</f>
        <v/>
      </c>
      <c r="AV4621">
        <f t="shared" si="419"/>
        <v>3</v>
      </c>
    </row>
    <row r="4622" spans="1:48" x14ac:dyDescent="0.3">
      <c r="A4622" t="s">
        <v>157</v>
      </c>
      <c r="B4622" t="s">
        <v>153</v>
      </c>
      <c r="C4622" t="s">
        <v>152</v>
      </c>
      <c r="D4622" s="3">
        <v>41011</v>
      </c>
      <c r="E4622">
        <v>5</v>
      </c>
      <c r="J4622" t="s">
        <v>150</v>
      </c>
      <c r="K4622" t="s">
        <v>76</v>
      </c>
      <c r="O4622" s="2" t="str">
        <f t="shared" si="420"/>
        <v/>
      </c>
      <c r="Q4622" s="32">
        <v>80.45</v>
      </c>
      <c r="R4622">
        <v>80.45</v>
      </c>
      <c r="S4622" s="22">
        <f>IF(ISNUMBER(R4622),SUMIFS(R$1:$R4622,A$1:$A4622,A4622,K$1:$K4622,K4622,E$1:$E4622,E4622),"")</f>
        <v>652.99999999999977</v>
      </c>
      <c r="AC4622" s="2" t="str">
        <f t="shared" si="418"/>
        <v/>
      </c>
      <c r="AL4622" s="2" t="str">
        <f t="shared" si="421"/>
        <v/>
      </c>
      <c r="AT4622" s="2" t="str">
        <f t="shared" si="417"/>
        <v/>
      </c>
      <c r="AU4622" s="2" t="str">
        <f>IF(ISNUMBER(AT4622),SUMIFS($AT$1:AT4622,$A$1:A4622,A4622,$K$1:K4622,K4622,$E$1:E4622,E4622),"")</f>
        <v/>
      </c>
      <c r="AV4622">
        <f t="shared" si="419"/>
        <v>3</v>
      </c>
    </row>
    <row r="4623" spans="1:48" x14ac:dyDescent="0.3">
      <c r="A4623" t="s">
        <v>157</v>
      </c>
      <c r="B4623" t="s">
        <v>153</v>
      </c>
      <c r="C4623" t="s">
        <v>152</v>
      </c>
      <c r="D4623" s="3">
        <v>41025</v>
      </c>
      <c r="E4623">
        <v>1</v>
      </c>
      <c r="J4623" t="s">
        <v>150</v>
      </c>
      <c r="K4623" t="s">
        <v>76</v>
      </c>
      <c r="O4623" s="2" t="str">
        <f t="shared" si="420"/>
        <v/>
      </c>
      <c r="Q4623" s="32">
        <v>113.6</v>
      </c>
      <c r="R4623">
        <v>113.6</v>
      </c>
      <c r="S4623" s="22">
        <f>IF(ISNUMBER(R4623),SUMIFS(R$1:$R4623,A$1:$A4623,A4623,K$1:$K4623,K4623,E$1:$E4623,E4623),"")</f>
        <v>998.69999999999868</v>
      </c>
      <c r="AC4623" s="2" t="str">
        <f t="shared" si="418"/>
        <v/>
      </c>
      <c r="AL4623" s="2" t="str">
        <f t="shared" si="421"/>
        <v/>
      </c>
      <c r="AT4623" s="2" t="str">
        <f t="shared" si="417"/>
        <v/>
      </c>
      <c r="AU4623" s="2" t="str">
        <f>IF(ISNUMBER(AT4623),SUMIFS($AT$1:AT4623,$A$1:A4623,A4623,$K$1:K4623,K4623,$E$1:E4623,E4623),"")</f>
        <v/>
      </c>
      <c r="AV4623">
        <f t="shared" si="419"/>
        <v>3</v>
      </c>
    </row>
    <row r="4624" spans="1:48" x14ac:dyDescent="0.3">
      <c r="A4624" t="s">
        <v>157</v>
      </c>
      <c r="B4624" t="s">
        <v>153</v>
      </c>
      <c r="C4624" t="s">
        <v>152</v>
      </c>
      <c r="D4624" s="3">
        <v>41025</v>
      </c>
      <c r="E4624">
        <v>2</v>
      </c>
      <c r="J4624" t="s">
        <v>150</v>
      </c>
      <c r="K4624" t="s">
        <v>76</v>
      </c>
      <c r="O4624" s="2" t="str">
        <f t="shared" si="420"/>
        <v/>
      </c>
      <c r="Q4624" s="32">
        <v>18.399999999999999</v>
      </c>
      <c r="R4624">
        <v>18.399999999999999</v>
      </c>
      <c r="S4624" s="22">
        <f>IF(ISNUMBER(R4624),SUMIFS(R$1:$R4624,A$1:$A4624,A4624,K$1:$K4624,K4624,E$1:$E4624,E4624),"")</f>
        <v>1345.7499999999995</v>
      </c>
      <c r="AC4624" s="2" t="str">
        <f t="shared" si="418"/>
        <v/>
      </c>
      <c r="AL4624" s="2" t="str">
        <f t="shared" si="421"/>
        <v/>
      </c>
      <c r="AT4624" s="2" t="str">
        <f t="shared" si="417"/>
        <v/>
      </c>
      <c r="AU4624" s="2" t="str">
        <f>IF(ISNUMBER(AT4624),SUMIFS($AT$1:AT4624,$A$1:A4624,A4624,$K$1:K4624,K4624,$E$1:E4624,E4624),"")</f>
        <v/>
      </c>
      <c r="AV4624">
        <f t="shared" si="419"/>
        <v>3</v>
      </c>
    </row>
    <row r="4625" spans="1:48" x14ac:dyDescent="0.3">
      <c r="A4625" t="s">
        <v>157</v>
      </c>
      <c r="B4625" t="s">
        <v>153</v>
      </c>
      <c r="C4625" t="s">
        <v>152</v>
      </c>
      <c r="D4625" s="3">
        <v>41025</v>
      </c>
      <c r="E4625">
        <v>3</v>
      </c>
      <c r="J4625" t="s">
        <v>150</v>
      </c>
      <c r="K4625" t="s">
        <v>76</v>
      </c>
      <c r="O4625" s="2" t="str">
        <f t="shared" si="420"/>
        <v/>
      </c>
      <c r="Q4625" s="32">
        <v>68.650000000000006</v>
      </c>
      <c r="R4625">
        <v>68.650000000000006</v>
      </c>
      <c r="S4625" s="22">
        <f>IF(ISNUMBER(R4625),SUMIFS(R$1:$R4625,A$1:$A4625,A4625,K$1:$K4625,K4625,E$1:$E4625,E4625),"")</f>
        <v>652.20000000000107</v>
      </c>
      <c r="AC4625" s="2" t="str">
        <f t="shared" si="418"/>
        <v/>
      </c>
      <c r="AL4625" s="2" t="str">
        <f t="shared" si="421"/>
        <v/>
      </c>
      <c r="AT4625" s="2" t="str">
        <f t="shared" si="417"/>
        <v/>
      </c>
      <c r="AU4625" s="2" t="str">
        <f>IF(ISNUMBER(AT4625),SUMIFS($AT$1:AT4625,$A$1:A4625,A4625,$K$1:K4625,K4625,$E$1:E4625,E4625),"")</f>
        <v/>
      </c>
      <c r="AV4625">
        <f t="shared" si="419"/>
        <v>3</v>
      </c>
    </row>
    <row r="4626" spans="1:48" x14ac:dyDescent="0.3">
      <c r="A4626" t="s">
        <v>157</v>
      </c>
      <c r="B4626" t="s">
        <v>153</v>
      </c>
      <c r="C4626" t="s">
        <v>152</v>
      </c>
      <c r="D4626" s="3">
        <v>41025</v>
      </c>
      <c r="E4626">
        <v>4</v>
      </c>
      <c r="J4626" t="s">
        <v>150</v>
      </c>
      <c r="K4626" t="s">
        <v>76</v>
      </c>
      <c r="O4626" s="2" t="str">
        <f t="shared" si="420"/>
        <v/>
      </c>
      <c r="Q4626" s="32">
        <v>96</v>
      </c>
      <c r="R4626">
        <v>96</v>
      </c>
      <c r="S4626" s="22">
        <f>IF(ISNUMBER(R4626),SUMIFS(R$1:$R4626,A$1:$A4626,A4626,K$1:$K4626,K4626,E$1:$E4626,E4626),"")</f>
        <v>877.1499999999993</v>
      </c>
      <c r="AC4626" s="2" t="str">
        <f t="shared" si="418"/>
        <v/>
      </c>
      <c r="AL4626" s="2" t="str">
        <f t="shared" si="421"/>
        <v/>
      </c>
      <c r="AT4626" s="2" t="str">
        <f t="shared" si="417"/>
        <v/>
      </c>
      <c r="AU4626" s="2" t="str">
        <f>IF(ISNUMBER(AT4626),SUMIFS($AT$1:AT4626,$A$1:A4626,A4626,$K$1:K4626,K4626,$E$1:E4626,E4626),"")</f>
        <v/>
      </c>
      <c r="AV4626">
        <f t="shared" si="419"/>
        <v>3</v>
      </c>
    </row>
    <row r="4627" spans="1:48" x14ac:dyDescent="0.3">
      <c r="A4627" t="s">
        <v>157</v>
      </c>
      <c r="B4627" t="s">
        <v>153</v>
      </c>
      <c r="C4627" t="s">
        <v>152</v>
      </c>
      <c r="D4627" s="3">
        <v>41025</v>
      </c>
      <c r="E4627">
        <v>5</v>
      </c>
      <c r="J4627" t="s">
        <v>150</v>
      </c>
      <c r="K4627" t="s">
        <v>76</v>
      </c>
      <c r="O4627" s="2" t="str">
        <f t="shared" si="420"/>
        <v/>
      </c>
      <c r="Q4627" s="32">
        <v>68.8</v>
      </c>
      <c r="R4627">
        <v>68.8</v>
      </c>
      <c r="S4627" s="22">
        <f>IF(ISNUMBER(R4627),SUMIFS(R$1:$R4627,A$1:$A4627,A4627,K$1:$K4627,K4627,E$1:$E4627,E4627),"")</f>
        <v>721.79999999999973</v>
      </c>
      <c r="AC4627" s="2" t="str">
        <f t="shared" si="418"/>
        <v/>
      </c>
      <c r="AL4627" s="2" t="str">
        <f t="shared" si="421"/>
        <v/>
      </c>
      <c r="AT4627" s="2" t="str">
        <f t="shared" si="417"/>
        <v/>
      </c>
      <c r="AU4627" s="2" t="str">
        <f>IF(ISNUMBER(AT4627),SUMIFS($AT$1:AT4627,$A$1:A4627,A4627,$K$1:K4627,K4627,$E$1:E4627,E4627),"")</f>
        <v/>
      </c>
      <c r="AV4627">
        <f t="shared" si="419"/>
        <v>3</v>
      </c>
    </row>
    <row r="4628" spans="1:48" x14ac:dyDescent="0.3">
      <c r="A4628" t="s">
        <v>157</v>
      </c>
      <c r="B4628" t="s">
        <v>153</v>
      </c>
      <c r="C4628" t="s">
        <v>152</v>
      </c>
      <c r="D4628" s="3">
        <v>41037</v>
      </c>
      <c r="E4628">
        <v>1</v>
      </c>
      <c r="J4628" t="s">
        <v>150</v>
      </c>
      <c r="K4628" t="s">
        <v>76</v>
      </c>
      <c r="O4628" s="2" t="str">
        <f t="shared" si="420"/>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1"/>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3">
      <c r="A4629" t="s">
        <v>157</v>
      </c>
      <c r="B4629" t="s">
        <v>153</v>
      </c>
      <c r="C4629" t="s">
        <v>152</v>
      </c>
      <c r="D4629" s="3">
        <v>41037</v>
      </c>
      <c r="E4629">
        <v>2</v>
      </c>
      <c r="J4629" t="s">
        <v>150</v>
      </c>
      <c r="K4629" t="s">
        <v>76</v>
      </c>
      <c r="O4629" s="2" t="str">
        <f t="shared" si="420"/>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1"/>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3">
      <c r="A4630" t="s">
        <v>157</v>
      </c>
      <c r="B4630" t="s">
        <v>153</v>
      </c>
      <c r="C4630" t="s">
        <v>152</v>
      </c>
      <c r="D4630" s="3">
        <v>41037</v>
      </c>
      <c r="E4630">
        <v>3</v>
      </c>
      <c r="J4630" t="s">
        <v>150</v>
      </c>
      <c r="K4630" t="s">
        <v>76</v>
      </c>
      <c r="O4630" s="2" t="str">
        <f t="shared" si="420"/>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1"/>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3">
      <c r="A4631" t="s">
        <v>157</v>
      </c>
      <c r="B4631" t="s">
        <v>153</v>
      </c>
      <c r="C4631" t="s">
        <v>152</v>
      </c>
      <c r="D4631" s="3">
        <v>41037</v>
      </c>
      <c r="E4631">
        <v>4</v>
      </c>
      <c r="J4631" t="s">
        <v>150</v>
      </c>
      <c r="K4631" t="s">
        <v>76</v>
      </c>
      <c r="O4631" s="2" t="str">
        <f t="shared" si="420"/>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1"/>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3">
      <c r="A4632" t="s">
        <v>157</v>
      </c>
      <c r="B4632" t="s">
        <v>153</v>
      </c>
      <c r="C4632" t="s">
        <v>152</v>
      </c>
      <c r="D4632" s="3">
        <v>41037</v>
      </c>
      <c r="E4632">
        <v>5</v>
      </c>
      <c r="J4632" t="s">
        <v>150</v>
      </c>
      <c r="K4632" t="s">
        <v>76</v>
      </c>
      <c r="O4632" s="2" t="str">
        <f t="shared" si="420"/>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1"/>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3">
      <c r="A4633" t="s">
        <v>157</v>
      </c>
      <c r="B4633" t="s">
        <v>153</v>
      </c>
      <c r="C4633" t="s">
        <v>152</v>
      </c>
      <c r="D4633" s="3">
        <v>41142</v>
      </c>
      <c r="E4633">
        <v>1</v>
      </c>
      <c r="J4633" t="s">
        <v>150</v>
      </c>
      <c r="K4633" t="s">
        <v>136</v>
      </c>
      <c r="O4633" s="2" t="str">
        <f t="shared" si="420"/>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1"/>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3">
      <c r="A4634" t="s">
        <v>157</v>
      </c>
      <c r="B4634" t="s">
        <v>153</v>
      </c>
      <c r="C4634" t="s">
        <v>152</v>
      </c>
      <c r="D4634" s="3">
        <v>41143</v>
      </c>
      <c r="E4634">
        <v>1</v>
      </c>
      <c r="J4634" t="s">
        <v>150</v>
      </c>
      <c r="K4634" t="s">
        <v>136</v>
      </c>
      <c r="O4634" s="2" t="str">
        <f t="shared" si="420"/>
        <v/>
      </c>
      <c r="P4634" s="31"/>
      <c r="Q4634" s="32">
        <v>29.95</v>
      </c>
      <c r="R4634">
        <v>29.95</v>
      </c>
      <c r="S4634" s="22">
        <f>IF(ISNUMBER(R4634),SUMIFS(R$1:$R4634,A$1:$A4634,A4634,K$1:$K4634,K4634,E$1:$E4634,E4634),"")</f>
        <v>29.95</v>
      </c>
      <c r="AC4634" s="2" t="str">
        <f t="shared" si="418"/>
        <v/>
      </c>
      <c r="AL4634" s="2" t="str">
        <f t="shared" si="421"/>
        <v/>
      </c>
      <c r="AT4634" s="2" t="str">
        <f t="shared" si="417"/>
        <v/>
      </c>
      <c r="AU4634" s="2" t="str">
        <f>IF(ISNUMBER(AT4634),SUMIFS($AT$1:AT4634,$A$1:A4634,A4634,$K$1:K4634,K4634,$E$1:E4634,E4634),"")</f>
        <v/>
      </c>
      <c r="AV4634">
        <f t="shared" si="419"/>
        <v>3</v>
      </c>
    </row>
    <row r="4635" spans="1:48" x14ac:dyDescent="0.3">
      <c r="A4635" t="s">
        <v>157</v>
      </c>
      <c r="B4635" t="s">
        <v>153</v>
      </c>
      <c r="C4635" t="s">
        <v>152</v>
      </c>
      <c r="D4635" s="3">
        <v>41142</v>
      </c>
      <c r="E4635">
        <v>2</v>
      </c>
      <c r="J4635" t="s">
        <v>150</v>
      </c>
      <c r="K4635" t="s">
        <v>136</v>
      </c>
      <c r="O4635" s="2" t="str">
        <f t="shared" si="420"/>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1"/>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3">
      <c r="A4636" t="s">
        <v>157</v>
      </c>
      <c r="B4636" t="s">
        <v>153</v>
      </c>
      <c r="C4636" t="s">
        <v>152</v>
      </c>
      <c r="D4636" s="3">
        <v>41143</v>
      </c>
      <c r="E4636">
        <v>2</v>
      </c>
      <c r="J4636" t="s">
        <v>150</v>
      </c>
      <c r="K4636" t="s">
        <v>136</v>
      </c>
      <c r="O4636" s="2" t="str">
        <f t="shared" si="420"/>
        <v/>
      </c>
      <c r="P4636" s="31"/>
      <c r="Q4636" s="32">
        <v>217.85000000000059</v>
      </c>
      <c r="R4636">
        <v>217.85000000000059</v>
      </c>
      <c r="S4636" s="22">
        <f>IF(ISNUMBER(R4636),SUMIFS(R$1:$R4636,A$1:$A4636,A4636,K$1:$K4636,K4636,E$1:$E4636,E4636),"")</f>
        <v>217.85000000000059</v>
      </c>
      <c r="AC4636" s="2" t="str">
        <f t="shared" si="418"/>
        <v/>
      </c>
      <c r="AL4636" s="2" t="str">
        <f t="shared" si="421"/>
        <v/>
      </c>
      <c r="AT4636" s="2" t="str">
        <f t="shared" si="417"/>
        <v/>
      </c>
      <c r="AU4636" s="2" t="str">
        <f>IF(ISNUMBER(AT4636),SUMIFS($AT$1:AT4636,$A$1:A4636,A4636,$K$1:K4636,K4636,$E$1:E4636,E4636),"")</f>
        <v/>
      </c>
      <c r="AV4636">
        <f t="shared" si="419"/>
        <v>3</v>
      </c>
    </row>
    <row r="4637" spans="1:48" x14ac:dyDescent="0.3">
      <c r="A4637" t="s">
        <v>157</v>
      </c>
      <c r="B4637" t="s">
        <v>153</v>
      </c>
      <c r="C4637" t="s">
        <v>152</v>
      </c>
      <c r="D4637" s="3">
        <v>41142</v>
      </c>
      <c r="E4637">
        <v>3</v>
      </c>
      <c r="J4637" t="s">
        <v>150</v>
      </c>
      <c r="K4637" t="s">
        <v>136</v>
      </c>
      <c r="O4637" s="2" t="str">
        <f t="shared" si="420"/>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1"/>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3">
      <c r="A4638" t="s">
        <v>157</v>
      </c>
      <c r="B4638" t="s">
        <v>153</v>
      </c>
      <c r="C4638" t="s">
        <v>152</v>
      </c>
      <c r="D4638" s="3">
        <v>41143</v>
      </c>
      <c r="E4638">
        <v>3</v>
      </c>
      <c r="J4638" t="s">
        <v>150</v>
      </c>
      <c r="K4638" t="s">
        <v>136</v>
      </c>
      <c r="O4638" s="2" t="str">
        <f t="shared" si="420"/>
        <v/>
      </c>
      <c r="P4638" s="31"/>
      <c r="Q4638" s="32">
        <v>2.0500000000002729</v>
      </c>
      <c r="R4638">
        <v>2.0500000000002729</v>
      </c>
      <c r="S4638" s="22">
        <f>IF(ISNUMBER(R4638),SUMIFS(R$1:$R4638,A$1:$A4638,A4638,K$1:$K4638,K4638,E$1:$E4638,E4638),"")</f>
        <v>2.0500000000002729</v>
      </c>
      <c r="AC4638" s="2" t="str">
        <f t="shared" si="418"/>
        <v/>
      </c>
      <c r="AL4638" s="2" t="str">
        <f t="shared" si="421"/>
        <v/>
      </c>
      <c r="AT4638" s="2" t="str">
        <f t="shared" si="417"/>
        <v/>
      </c>
      <c r="AU4638" s="2" t="str">
        <f>IF(ISNUMBER(AT4638),SUMIFS($AT$1:AT4638,$A$1:A4638,A4638,$K$1:K4638,K4638,$E$1:E4638,E4638),"")</f>
        <v/>
      </c>
      <c r="AV4638">
        <f t="shared" si="419"/>
        <v>3</v>
      </c>
    </row>
    <row r="4639" spans="1:48" x14ac:dyDescent="0.3">
      <c r="A4639" t="s">
        <v>157</v>
      </c>
      <c r="B4639" t="s">
        <v>153</v>
      </c>
      <c r="C4639" t="s">
        <v>152</v>
      </c>
      <c r="D4639" s="3">
        <v>41142</v>
      </c>
      <c r="E4639">
        <v>4</v>
      </c>
      <c r="J4639" t="s">
        <v>150</v>
      </c>
      <c r="K4639" t="s">
        <v>136</v>
      </c>
      <c r="O4639" s="2" t="str">
        <f t="shared" si="420"/>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1"/>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3">
      <c r="A4640" t="s">
        <v>157</v>
      </c>
      <c r="B4640" t="s">
        <v>153</v>
      </c>
      <c r="C4640" t="s">
        <v>152</v>
      </c>
      <c r="D4640" s="3">
        <v>41143</v>
      </c>
      <c r="E4640">
        <v>4</v>
      </c>
      <c r="J4640" t="s">
        <v>150</v>
      </c>
      <c r="K4640" t="s">
        <v>136</v>
      </c>
      <c r="O4640" s="2" t="str">
        <f t="shared" si="420"/>
        <v/>
      </c>
      <c r="P4640" s="31"/>
      <c r="Q4640" s="32">
        <v>32.600000000000271</v>
      </c>
      <c r="R4640">
        <v>32.600000000000271</v>
      </c>
      <c r="S4640" s="22">
        <f>IF(ISNUMBER(R4640),SUMIFS(R$1:$R4640,A$1:$A4640,A4640,K$1:$K4640,K4640,E$1:$E4640,E4640),"")</f>
        <v>32.600000000000271</v>
      </c>
      <c r="AC4640" s="2" t="str">
        <f t="shared" si="418"/>
        <v/>
      </c>
      <c r="AL4640" s="2" t="str">
        <f t="shared" si="421"/>
        <v/>
      </c>
      <c r="AT4640" s="2" t="str">
        <f t="shared" si="417"/>
        <v/>
      </c>
      <c r="AU4640" s="2" t="str">
        <f>IF(ISNUMBER(AT4640),SUMIFS($AT$1:AT4640,$A$1:A4640,A4640,$K$1:K4640,K4640,$E$1:E4640,E4640),"")</f>
        <v/>
      </c>
      <c r="AV4640">
        <f t="shared" si="419"/>
        <v>3</v>
      </c>
    </row>
    <row r="4641" spans="1:48" x14ac:dyDescent="0.3">
      <c r="A4641" t="s">
        <v>157</v>
      </c>
      <c r="B4641" t="s">
        <v>153</v>
      </c>
      <c r="C4641" t="s">
        <v>152</v>
      </c>
      <c r="D4641" s="3">
        <v>41142</v>
      </c>
      <c r="E4641">
        <v>5</v>
      </c>
      <c r="J4641" t="s">
        <v>150</v>
      </c>
      <c r="K4641" t="s">
        <v>136</v>
      </c>
      <c r="O4641" s="2" t="str">
        <f t="shared" si="420"/>
        <v/>
      </c>
      <c r="P4641" s="31"/>
      <c r="R4641"/>
      <c r="S4641" s="22" t="str">
        <f>IF(ISNUMBER(R4641),SUMIFS(R$1:$R4641,A$1:$A4641,A4641,K$1:$K4641,K4641,E$1:$E4641,E4641),"")</f>
        <v/>
      </c>
      <c r="X4641">
        <v>0.79437523186085068</v>
      </c>
      <c r="Y4641">
        <v>0.20562476813914932</v>
      </c>
      <c r="AC4641" s="2" t="str">
        <f t="shared" si="418"/>
        <v/>
      </c>
      <c r="AL4641" s="2" t="str">
        <f t="shared" si="421"/>
        <v/>
      </c>
      <c r="AT4641" s="2" t="str">
        <f t="shared" si="417"/>
        <v/>
      </c>
      <c r="AU4641" s="2" t="str">
        <f>IF(ISNUMBER(AT4641),SUMIFS($AT$1:AT4641,$A$1:A4641,A4641,$K$1:K4641,K4641,$E$1:E4641,E4641),"")</f>
        <v/>
      </c>
      <c r="AV4641">
        <f t="shared" si="419"/>
        <v>2</v>
      </c>
    </row>
    <row r="4642" spans="1:48" x14ac:dyDescent="0.3">
      <c r="A4642" t="s">
        <v>157</v>
      </c>
      <c r="B4642" t="s">
        <v>153</v>
      </c>
      <c r="C4642" t="s">
        <v>152</v>
      </c>
      <c r="D4642" s="3">
        <v>41143</v>
      </c>
      <c r="E4642">
        <v>5</v>
      </c>
      <c r="J4642" t="s">
        <v>150</v>
      </c>
      <c r="K4642" t="s">
        <v>136</v>
      </c>
      <c r="O4642" s="2" t="str">
        <f t="shared" si="420"/>
        <v/>
      </c>
      <c r="P4642" s="31"/>
      <c r="Q4642" s="32">
        <v>0</v>
      </c>
      <c r="R4642">
        <v>0</v>
      </c>
      <c r="S4642" s="22">
        <f>IF(ISNUMBER(R4642),SUMIFS(R$1:$R4642,A$1:$A4642,A4642,K$1:$K4642,K4642,E$1:$E4642,E4642),"")</f>
        <v>0</v>
      </c>
      <c r="AC4642" s="2" t="str">
        <f t="shared" si="418"/>
        <v/>
      </c>
      <c r="AL4642" s="2" t="str">
        <f t="shared" si="421"/>
        <v/>
      </c>
      <c r="AT4642" s="2" t="str">
        <f t="shared" si="417"/>
        <v/>
      </c>
      <c r="AU4642" s="2" t="str">
        <f>IF(ISNUMBER(AT4642),SUMIFS($AT$1:AT4642,$A$1:A4642,A4642,$K$1:K4642,K4642,$E$1:E4642,E4642),"")</f>
        <v/>
      </c>
      <c r="AV4642">
        <f t="shared" si="419"/>
        <v>3</v>
      </c>
    </row>
    <row r="4643" spans="1:48" x14ac:dyDescent="0.3">
      <c r="A4643" t="s">
        <v>157</v>
      </c>
      <c r="B4643" t="s">
        <v>153</v>
      </c>
      <c r="C4643" t="s">
        <v>152</v>
      </c>
      <c r="D4643" s="3">
        <v>41157</v>
      </c>
      <c r="E4643">
        <v>1</v>
      </c>
      <c r="J4643" t="s">
        <v>150</v>
      </c>
      <c r="K4643" t="s">
        <v>136</v>
      </c>
      <c r="O4643" s="2" t="str">
        <f t="shared" si="420"/>
        <v/>
      </c>
      <c r="P4643" s="31"/>
      <c r="Q4643" s="32">
        <v>158.05000000000001</v>
      </c>
      <c r="R4643">
        <v>158.05000000000001</v>
      </c>
      <c r="S4643" s="22">
        <f>IF(ISNUMBER(R4643),SUMIFS(R$1:$R4643,A$1:$A4643,A4643,K$1:$K4643,K4643,E$1:$E4643,E4643),"")</f>
        <v>188</v>
      </c>
      <c r="AC4643" s="2" t="str">
        <f t="shared" si="418"/>
        <v/>
      </c>
      <c r="AL4643" s="2" t="str">
        <f t="shared" si="421"/>
        <v/>
      </c>
      <c r="AT4643" s="2" t="str">
        <f t="shared" si="417"/>
        <v/>
      </c>
      <c r="AU4643" s="2" t="str">
        <f>IF(ISNUMBER(AT4643),SUMIFS($AT$1:AT4643,$A$1:A4643,A4643,$K$1:K4643,K4643,$E$1:E4643,E4643),"")</f>
        <v/>
      </c>
      <c r="AV4643">
        <f t="shared" si="419"/>
        <v>3</v>
      </c>
    </row>
    <row r="4644" spans="1:48" x14ac:dyDescent="0.3">
      <c r="A4644" t="s">
        <v>157</v>
      </c>
      <c r="B4644" t="s">
        <v>153</v>
      </c>
      <c r="C4644" t="s">
        <v>152</v>
      </c>
      <c r="D4644" s="3">
        <v>41157</v>
      </c>
      <c r="E4644">
        <v>2</v>
      </c>
      <c r="J4644" t="s">
        <v>150</v>
      </c>
      <c r="K4644" t="s">
        <v>136</v>
      </c>
      <c r="O4644" s="2" t="str">
        <f t="shared" si="420"/>
        <v/>
      </c>
      <c r="P4644" s="31"/>
      <c r="Q4644" s="32">
        <v>0</v>
      </c>
      <c r="R4644">
        <v>0</v>
      </c>
      <c r="S4644" s="22">
        <f>IF(ISNUMBER(R4644),SUMIFS(R$1:$R4644,A$1:$A4644,A4644,K$1:$K4644,K4644,E$1:$E4644,E4644),"")</f>
        <v>217.85000000000059</v>
      </c>
      <c r="AC4644" s="2" t="str">
        <f t="shared" si="418"/>
        <v/>
      </c>
      <c r="AL4644" s="2" t="str">
        <f t="shared" si="421"/>
        <v/>
      </c>
      <c r="AT4644" s="2" t="str">
        <f t="shared" si="417"/>
        <v/>
      </c>
      <c r="AU4644" s="2" t="str">
        <f>IF(ISNUMBER(AT4644),SUMIFS($AT$1:AT4644,$A$1:A4644,A4644,$K$1:K4644,K4644,$E$1:E4644,E4644),"")</f>
        <v/>
      </c>
      <c r="AV4644">
        <f t="shared" si="419"/>
        <v>3</v>
      </c>
    </row>
    <row r="4645" spans="1:48" x14ac:dyDescent="0.3">
      <c r="A4645" t="s">
        <v>157</v>
      </c>
      <c r="B4645" t="s">
        <v>153</v>
      </c>
      <c r="C4645" t="s">
        <v>152</v>
      </c>
      <c r="D4645" s="3">
        <v>41157</v>
      </c>
      <c r="E4645">
        <v>3</v>
      </c>
      <c r="J4645" t="s">
        <v>150</v>
      </c>
      <c r="K4645" t="s">
        <v>136</v>
      </c>
      <c r="O4645" s="2" t="str">
        <f t="shared" si="420"/>
        <v/>
      </c>
      <c r="P4645" s="31"/>
      <c r="Q4645" s="32">
        <v>19.55</v>
      </c>
      <c r="R4645">
        <v>19.55</v>
      </c>
      <c r="S4645" s="22">
        <f>IF(ISNUMBER(R4645),SUMIFS(R$1:$R4645,A$1:$A4645,A4645,K$1:$K4645,K4645,E$1:$E4645,E4645),"")</f>
        <v>21.600000000000275</v>
      </c>
      <c r="AC4645" s="2" t="str">
        <f t="shared" si="418"/>
        <v/>
      </c>
      <c r="AL4645" s="2" t="str">
        <f t="shared" si="421"/>
        <v/>
      </c>
      <c r="AT4645" s="2" t="str">
        <f t="shared" si="417"/>
        <v/>
      </c>
      <c r="AU4645" s="2" t="str">
        <f>IF(ISNUMBER(AT4645),SUMIFS($AT$1:AT4645,$A$1:A4645,A4645,$K$1:K4645,K4645,$E$1:E4645,E4645),"")</f>
        <v/>
      </c>
      <c r="AV4645">
        <f t="shared" si="419"/>
        <v>3</v>
      </c>
    </row>
    <row r="4646" spans="1:48" x14ac:dyDescent="0.3">
      <c r="A4646" t="s">
        <v>157</v>
      </c>
      <c r="B4646" t="s">
        <v>153</v>
      </c>
      <c r="C4646" t="s">
        <v>152</v>
      </c>
      <c r="D4646" s="3">
        <v>41157</v>
      </c>
      <c r="E4646">
        <v>4</v>
      </c>
      <c r="J4646" t="s">
        <v>150</v>
      </c>
      <c r="K4646" t="s">
        <v>136</v>
      </c>
      <c r="O4646" s="2" t="str">
        <f t="shared" si="420"/>
        <v/>
      </c>
      <c r="P4646" s="31"/>
      <c r="Q4646" s="32">
        <v>104.39999999999995</v>
      </c>
      <c r="R4646">
        <v>104.39999999999995</v>
      </c>
      <c r="S4646" s="22">
        <f>IF(ISNUMBER(R4646),SUMIFS(R$1:$R4646,A$1:$A4646,A4646,K$1:$K4646,K4646,E$1:$E4646,E4646),"")</f>
        <v>137.00000000000023</v>
      </c>
      <c r="AC4646" s="2" t="str">
        <f t="shared" si="418"/>
        <v/>
      </c>
      <c r="AL4646" s="2" t="str">
        <f t="shared" si="421"/>
        <v/>
      </c>
      <c r="AT4646" s="2" t="str">
        <f t="shared" si="417"/>
        <v/>
      </c>
      <c r="AU4646" s="2" t="str">
        <f>IF(ISNUMBER(AT4646),SUMIFS($AT$1:AT4646,$A$1:A4646,A4646,$K$1:K4646,K4646,$E$1:E4646,E4646),"")</f>
        <v/>
      </c>
      <c r="AV4646">
        <f t="shared" si="419"/>
        <v>3</v>
      </c>
    </row>
    <row r="4647" spans="1:48" x14ac:dyDescent="0.3">
      <c r="A4647" t="s">
        <v>157</v>
      </c>
      <c r="B4647" t="s">
        <v>153</v>
      </c>
      <c r="C4647" t="s">
        <v>152</v>
      </c>
      <c r="D4647" s="3">
        <v>41157</v>
      </c>
      <c r="E4647">
        <v>5</v>
      </c>
      <c r="J4647" t="s">
        <v>150</v>
      </c>
      <c r="K4647" t="s">
        <v>136</v>
      </c>
      <c r="O4647" s="2" t="str">
        <f t="shared" si="420"/>
        <v/>
      </c>
      <c r="P4647" s="31"/>
      <c r="Q4647" s="32">
        <v>176.09999999999997</v>
      </c>
      <c r="R4647">
        <v>176.09999999999997</v>
      </c>
      <c r="S4647" s="22">
        <f>IF(ISNUMBER(R4647),SUMIFS(R$1:$R4647,A$1:$A4647,A4647,K$1:$K4647,K4647,E$1:$E4647,E4647),"")</f>
        <v>176.09999999999997</v>
      </c>
      <c r="AC4647" s="2" t="str">
        <f t="shared" si="418"/>
        <v/>
      </c>
      <c r="AL4647" s="2" t="str">
        <f t="shared" si="421"/>
        <v/>
      </c>
      <c r="AT4647" s="2" t="str">
        <f t="shared" ref="AT4647:AT4684" si="422">IF(AND(ISNUMBER(AL4647),ISNUMBER(R4647)),ROUND(R4647*AL4647,3),"")</f>
        <v/>
      </c>
      <c r="AU4647" s="2" t="str">
        <f>IF(ISNUMBER(AT4647),SUMIFS($AT$1:AT4647,$A$1:A4647,A4647,$K$1:K4647,K4647,$E$1:E4647,E4647),"")</f>
        <v/>
      </c>
      <c r="AV4647">
        <f t="shared" si="419"/>
        <v>3</v>
      </c>
    </row>
    <row r="4648" spans="1:48" x14ac:dyDescent="0.3">
      <c r="A4648" t="s">
        <v>157</v>
      </c>
      <c r="B4648" t="s">
        <v>153</v>
      </c>
      <c r="C4648" t="s">
        <v>152</v>
      </c>
      <c r="D4648" s="3">
        <v>41171</v>
      </c>
      <c r="E4648">
        <v>1</v>
      </c>
      <c r="J4648" t="s">
        <v>150</v>
      </c>
      <c r="K4648" t="s">
        <v>136</v>
      </c>
      <c r="O4648" s="2" t="str">
        <f t="shared" si="420"/>
        <v/>
      </c>
      <c r="P4648" s="31"/>
      <c r="Q4648" s="32">
        <v>211.85</v>
      </c>
      <c r="R4648">
        <v>211.85</v>
      </c>
      <c r="S4648" s="22">
        <f>IF(ISNUMBER(R4648),SUMIFS(R$1:$R4648,A$1:$A4648,A4648,K$1:$K4648,K4648,E$1:$E4648,E4648),"")</f>
        <v>399.85</v>
      </c>
      <c r="AC4648" s="2" t="str">
        <f t="shared" si="418"/>
        <v/>
      </c>
      <c r="AL4648" s="2" t="str">
        <f t="shared" si="421"/>
        <v/>
      </c>
      <c r="AT4648" s="2" t="str">
        <f t="shared" si="422"/>
        <v/>
      </c>
      <c r="AU4648" s="2" t="str">
        <f>IF(ISNUMBER(AT4648),SUMIFS($AT$1:AT4648,$A$1:A4648,A4648,$K$1:K4648,K4648,$E$1:E4648,E4648),"")</f>
        <v/>
      </c>
      <c r="AV4648">
        <f t="shared" si="419"/>
        <v>3</v>
      </c>
    </row>
    <row r="4649" spans="1:48" x14ac:dyDescent="0.3">
      <c r="A4649" t="s">
        <v>157</v>
      </c>
      <c r="B4649" t="s">
        <v>153</v>
      </c>
      <c r="C4649" t="s">
        <v>152</v>
      </c>
      <c r="D4649" s="3">
        <v>41171</v>
      </c>
      <c r="E4649">
        <v>2</v>
      </c>
      <c r="J4649" t="s">
        <v>150</v>
      </c>
      <c r="K4649" t="s">
        <v>136</v>
      </c>
      <c r="O4649" s="2" t="str">
        <f t="shared" si="420"/>
        <v/>
      </c>
      <c r="P4649" s="31"/>
      <c r="Q4649" s="32">
        <v>4.3</v>
      </c>
      <c r="R4649">
        <v>4.3</v>
      </c>
      <c r="S4649" s="22">
        <f>IF(ISNUMBER(R4649),SUMIFS(R$1:$R4649,A$1:$A4649,A4649,K$1:$K4649,K4649,E$1:$E4649,E4649),"")</f>
        <v>222.1500000000006</v>
      </c>
      <c r="AC4649" s="2" t="str">
        <f t="shared" si="418"/>
        <v/>
      </c>
      <c r="AL4649" s="2" t="str">
        <f t="shared" si="421"/>
        <v/>
      </c>
      <c r="AT4649" s="2" t="str">
        <f t="shared" si="422"/>
        <v/>
      </c>
      <c r="AU4649" s="2" t="str">
        <f>IF(ISNUMBER(AT4649),SUMIFS($AT$1:AT4649,$A$1:A4649,A4649,$K$1:K4649,K4649,$E$1:E4649,E4649),"")</f>
        <v/>
      </c>
      <c r="AV4649">
        <f t="shared" si="419"/>
        <v>3</v>
      </c>
    </row>
    <row r="4650" spans="1:48" x14ac:dyDescent="0.3">
      <c r="A4650" t="s">
        <v>157</v>
      </c>
      <c r="B4650" t="s">
        <v>153</v>
      </c>
      <c r="C4650" t="s">
        <v>152</v>
      </c>
      <c r="D4650" s="3">
        <v>41171</v>
      </c>
      <c r="E4650">
        <v>3</v>
      </c>
      <c r="J4650" t="s">
        <v>150</v>
      </c>
      <c r="K4650" t="s">
        <v>136</v>
      </c>
      <c r="O4650" s="2" t="str">
        <f t="shared" si="420"/>
        <v/>
      </c>
      <c r="P4650" s="31"/>
      <c r="Q4650" s="32">
        <v>99.3</v>
      </c>
      <c r="R4650">
        <v>99.3</v>
      </c>
      <c r="S4650" s="22">
        <f>IF(ISNUMBER(R4650),SUMIFS(R$1:$R4650,A$1:$A4650,A4650,K$1:$K4650,K4650,E$1:$E4650,E4650),"")</f>
        <v>120.90000000000028</v>
      </c>
      <c r="AC4650" s="2" t="str">
        <f t="shared" ref="AC4650:AC4690" si="423">IF(ISNUMBER(AD4650),AD4650*10,"")</f>
        <v/>
      </c>
      <c r="AL4650" s="2" t="str">
        <f t="shared" si="421"/>
        <v/>
      </c>
      <c r="AT4650" s="2" t="str">
        <f t="shared" si="422"/>
        <v/>
      </c>
      <c r="AU4650" s="2" t="str">
        <f>IF(ISNUMBER(AT4650),SUMIFS($AT$1:AT4650,$A$1:A4650,A4650,$K$1:K4650,K4650,$E$1:E4650,E4650),"")</f>
        <v/>
      </c>
      <c r="AV4650">
        <f t="shared" ref="AV4650:AV4690" si="424">COUNT(P4650:AU4650)</f>
        <v>3</v>
      </c>
    </row>
    <row r="4651" spans="1:48" x14ac:dyDescent="0.3">
      <c r="A4651" t="s">
        <v>157</v>
      </c>
      <c r="B4651" t="s">
        <v>153</v>
      </c>
      <c r="C4651" t="s">
        <v>152</v>
      </c>
      <c r="D4651" s="3">
        <v>41171</v>
      </c>
      <c r="E4651">
        <v>4</v>
      </c>
      <c r="J4651" t="s">
        <v>150</v>
      </c>
      <c r="K4651" t="s">
        <v>136</v>
      </c>
      <c r="O4651" s="2" t="str">
        <f t="shared" si="420"/>
        <v/>
      </c>
      <c r="P4651" s="31"/>
      <c r="Q4651" s="32">
        <v>0</v>
      </c>
      <c r="R4651">
        <v>0</v>
      </c>
      <c r="S4651" s="22">
        <f>IF(ISNUMBER(R4651),SUMIFS(R$1:$R4651,A$1:$A4651,A4651,K$1:$K4651,K4651,E$1:$E4651,E4651),"")</f>
        <v>137.00000000000023</v>
      </c>
      <c r="AC4651" s="2" t="str">
        <f t="shared" si="423"/>
        <v/>
      </c>
      <c r="AL4651" s="2" t="str">
        <f t="shared" si="421"/>
        <v/>
      </c>
      <c r="AT4651" s="2" t="str">
        <f t="shared" si="422"/>
        <v/>
      </c>
      <c r="AU4651" s="2" t="str">
        <f>IF(ISNUMBER(AT4651),SUMIFS($AT$1:AT4651,$A$1:A4651,A4651,$K$1:K4651,K4651,$E$1:E4651,E4651),"")</f>
        <v/>
      </c>
      <c r="AV4651">
        <f t="shared" si="424"/>
        <v>3</v>
      </c>
    </row>
    <row r="4652" spans="1:48" x14ac:dyDescent="0.3">
      <c r="A4652" t="s">
        <v>157</v>
      </c>
      <c r="B4652" t="s">
        <v>153</v>
      </c>
      <c r="C4652" t="s">
        <v>152</v>
      </c>
      <c r="D4652" s="3">
        <v>41171</v>
      </c>
      <c r="E4652">
        <v>5</v>
      </c>
      <c r="J4652" t="s">
        <v>150</v>
      </c>
      <c r="K4652" t="s">
        <v>136</v>
      </c>
      <c r="O4652" s="2" t="str">
        <f t="shared" si="420"/>
        <v/>
      </c>
      <c r="P4652" s="31"/>
      <c r="Q4652" s="32">
        <v>2.5</v>
      </c>
      <c r="R4652">
        <v>2.5</v>
      </c>
      <c r="S4652" s="22">
        <f>IF(ISNUMBER(R4652),SUMIFS(R$1:$R4652,A$1:$A4652,A4652,K$1:$K4652,K4652,E$1:$E4652,E4652),"")</f>
        <v>178.59999999999997</v>
      </c>
      <c r="AC4652" s="2" t="str">
        <f t="shared" si="423"/>
        <v/>
      </c>
      <c r="AL4652" s="2" t="str">
        <f t="shared" si="421"/>
        <v/>
      </c>
      <c r="AT4652" s="2" t="str">
        <f t="shared" si="422"/>
        <v/>
      </c>
      <c r="AU4652" s="2" t="str">
        <f>IF(ISNUMBER(AT4652),SUMIFS($AT$1:AT4652,$A$1:A4652,A4652,$K$1:K4652,K4652,$E$1:E4652,E4652),"")</f>
        <v/>
      </c>
      <c r="AV4652">
        <f t="shared" si="424"/>
        <v>3</v>
      </c>
    </row>
    <row r="4653" spans="1:48" x14ac:dyDescent="0.3">
      <c r="A4653" t="s">
        <v>157</v>
      </c>
      <c r="B4653" t="s">
        <v>153</v>
      </c>
      <c r="C4653" t="s">
        <v>152</v>
      </c>
      <c r="D4653" s="3">
        <v>41185</v>
      </c>
      <c r="E4653">
        <v>1</v>
      </c>
      <c r="J4653" t="s">
        <v>150</v>
      </c>
      <c r="K4653" t="s">
        <v>136</v>
      </c>
      <c r="O4653" s="2" t="str">
        <f t="shared" si="420"/>
        <v/>
      </c>
      <c r="P4653" s="31"/>
      <c r="Q4653" s="32">
        <v>173.09999999999997</v>
      </c>
      <c r="R4653">
        <v>173.09999999999997</v>
      </c>
      <c r="S4653" s="22">
        <f>IF(ISNUMBER(R4653),SUMIFS(R$1:$R4653,A$1:$A4653,A4653,K$1:$K4653,K4653,E$1:$E4653,E4653),"")</f>
        <v>572.95000000000005</v>
      </c>
      <c r="AC4653" s="2" t="str">
        <f t="shared" si="423"/>
        <v/>
      </c>
      <c r="AL4653" s="2" t="str">
        <f t="shared" si="421"/>
        <v/>
      </c>
      <c r="AT4653" s="2" t="str">
        <f t="shared" si="422"/>
        <v/>
      </c>
      <c r="AU4653" s="2" t="str">
        <f>IF(ISNUMBER(AT4653),SUMIFS($AT$1:AT4653,$A$1:A4653,A4653,$K$1:K4653,K4653,$E$1:E4653,E4653),"")</f>
        <v/>
      </c>
      <c r="AV4653">
        <f t="shared" si="424"/>
        <v>3</v>
      </c>
    </row>
    <row r="4654" spans="1:48" x14ac:dyDescent="0.3">
      <c r="A4654" t="s">
        <v>157</v>
      </c>
      <c r="B4654" t="s">
        <v>153</v>
      </c>
      <c r="C4654" t="s">
        <v>152</v>
      </c>
      <c r="D4654" s="3">
        <v>41185</v>
      </c>
      <c r="E4654">
        <v>2</v>
      </c>
      <c r="J4654" t="s">
        <v>150</v>
      </c>
      <c r="K4654" t="s">
        <v>136</v>
      </c>
      <c r="O4654" s="2" t="str">
        <f t="shared" si="420"/>
        <v/>
      </c>
      <c r="P4654" s="31"/>
      <c r="Q4654" s="32">
        <v>1.4500000000000228</v>
      </c>
      <c r="R4654">
        <v>1.4500000000000228</v>
      </c>
      <c r="S4654" s="22">
        <f>IF(ISNUMBER(R4654),SUMIFS(R$1:$R4654,A$1:$A4654,A4654,K$1:$K4654,K4654,E$1:$E4654,E4654),"")</f>
        <v>223.60000000000062</v>
      </c>
      <c r="AC4654" s="2" t="str">
        <f t="shared" si="423"/>
        <v/>
      </c>
      <c r="AL4654" s="2" t="str">
        <f t="shared" si="421"/>
        <v/>
      </c>
      <c r="AT4654" s="2" t="str">
        <f t="shared" si="422"/>
        <v/>
      </c>
      <c r="AU4654" s="2" t="str">
        <f>IF(ISNUMBER(AT4654),SUMIFS($AT$1:AT4654,$A$1:A4654,A4654,$K$1:K4654,K4654,$E$1:E4654,E4654),"")</f>
        <v/>
      </c>
      <c r="AV4654">
        <f t="shared" si="424"/>
        <v>3</v>
      </c>
    </row>
    <row r="4655" spans="1:48" x14ac:dyDescent="0.3">
      <c r="A4655" t="s">
        <v>157</v>
      </c>
      <c r="B4655" t="s">
        <v>153</v>
      </c>
      <c r="C4655" t="s">
        <v>152</v>
      </c>
      <c r="D4655" s="3">
        <v>41185</v>
      </c>
      <c r="E4655">
        <v>3</v>
      </c>
      <c r="J4655" t="s">
        <v>150</v>
      </c>
      <c r="K4655" t="s">
        <v>136</v>
      </c>
      <c r="O4655" s="2" t="str">
        <f t="shared" si="420"/>
        <v/>
      </c>
      <c r="P4655" s="31"/>
      <c r="Q4655" s="32">
        <v>126.65</v>
      </c>
      <c r="R4655">
        <v>126.65</v>
      </c>
      <c r="S4655" s="22">
        <f>IF(ISNUMBER(R4655),SUMIFS(R$1:$R4655,A$1:$A4655,A4655,K$1:$K4655,K4655,E$1:$E4655,E4655),"")</f>
        <v>247.5500000000003</v>
      </c>
      <c r="AC4655" s="2" t="str">
        <f t="shared" si="423"/>
        <v/>
      </c>
      <c r="AL4655" s="2" t="str">
        <f t="shared" si="421"/>
        <v/>
      </c>
      <c r="AT4655" s="2" t="str">
        <f t="shared" si="422"/>
        <v/>
      </c>
      <c r="AU4655" s="2" t="str">
        <f>IF(ISNUMBER(AT4655),SUMIFS($AT$1:AT4655,$A$1:A4655,A4655,$K$1:K4655,K4655,$E$1:E4655,E4655),"")</f>
        <v/>
      </c>
      <c r="AV4655">
        <f t="shared" si="424"/>
        <v>3</v>
      </c>
    </row>
    <row r="4656" spans="1:48" x14ac:dyDescent="0.3">
      <c r="A4656" t="s">
        <v>157</v>
      </c>
      <c r="B4656" t="s">
        <v>153</v>
      </c>
      <c r="C4656" t="s">
        <v>152</v>
      </c>
      <c r="D4656" s="3">
        <v>41185</v>
      </c>
      <c r="E4656">
        <v>4</v>
      </c>
      <c r="J4656" t="s">
        <v>150</v>
      </c>
      <c r="K4656" t="s">
        <v>136</v>
      </c>
      <c r="O4656" s="2" t="str">
        <f t="shared" si="420"/>
        <v/>
      </c>
      <c r="P4656" s="31"/>
      <c r="Q4656" s="32">
        <v>215.1</v>
      </c>
      <c r="R4656">
        <v>215.1</v>
      </c>
      <c r="S4656" s="22">
        <f>IF(ISNUMBER(R4656),SUMIFS(R$1:$R4656,A$1:$A4656,A4656,K$1:$K4656,K4656,E$1:$E4656,E4656),"")</f>
        <v>352.10000000000025</v>
      </c>
      <c r="AC4656" s="2" t="str">
        <f t="shared" si="423"/>
        <v/>
      </c>
      <c r="AL4656" s="2" t="str">
        <f t="shared" si="421"/>
        <v/>
      </c>
      <c r="AT4656" s="2" t="str">
        <f t="shared" si="422"/>
        <v/>
      </c>
      <c r="AU4656" s="2" t="str">
        <f>IF(ISNUMBER(AT4656),SUMIFS($AT$1:AT4656,$A$1:A4656,A4656,$K$1:K4656,K4656,$E$1:E4656,E4656),"")</f>
        <v/>
      </c>
      <c r="AV4656">
        <f t="shared" si="424"/>
        <v>3</v>
      </c>
    </row>
    <row r="4657" spans="1:48" x14ac:dyDescent="0.3">
      <c r="A4657" t="s">
        <v>157</v>
      </c>
      <c r="B4657" t="s">
        <v>153</v>
      </c>
      <c r="C4657" t="s">
        <v>152</v>
      </c>
      <c r="D4657" s="3">
        <v>41185</v>
      </c>
      <c r="E4657">
        <v>5</v>
      </c>
      <c r="J4657" t="s">
        <v>150</v>
      </c>
      <c r="K4657" t="s">
        <v>136</v>
      </c>
      <c r="O4657" s="2" t="str">
        <f t="shared" si="420"/>
        <v/>
      </c>
      <c r="P4657" s="31"/>
      <c r="Q4657" s="32">
        <v>23.6</v>
      </c>
      <c r="R4657">
        <v>23.6</v>
      </c>
      <c r="S4657" s="22">
        <f>IF(ISNUMBER(R4657),SUMIFS(R$1:$R4657,A$1:$A4657,A4657,K$1:$K4657,K4657,E$1:$E4657,E4657),"")</f>
        <v>202.19999999999996</v>
      </c>
      <c r="AC4657" s="2" t="str">
        <f t="shared" si="423"/>
        <v/>
      </c>
      <c r="AL4657" s="2" t="str">
        <f t="shared" si="421"/>
        <v/>
      </c>
      <c r="AT4657" s="2" t="str">
        <f t="shared" si="422"/>
        <v/>
      </c>
      <c r="AU4657" s="2" t="str">
        <f>IF(ISNUMBER(AT4657),SUMIFS($AT$1:AT4657,$A$1:A4657,A4657,$K$1:K4657,K4657,$E$1:E4657,E4657),"")</f>
        <v/>
      </c>
      <c r="AV4657">
        <f t="shared" si="424"/>
        <v>3</v>
      </c>
    </row>
    <row r="4658" spans="1:48" x14ac:dyDescent="0.3">
      <c r="A4658" t="s">
        <v>157</v>
      </c>
      <c r="B4658" t="s">
        <v>153</v>
      </c>
      <c r="C4658" t="s">
        <v>152</v>
      </c>
      <c r="D4658" s="3">
        <v>41199</v>
      </c>
      <c r="E4658">
        <v>1</v>
      </c>
      <c r="J4658" t="s">
        <v>150</v>
      </c>
      <c r="K4658" t="s">
        <v>136</v>
      </c>
      <c r="O4658" s="2" t="str">
        <f t="shared" ref="O4658:O4698" si="425">IF(ISNUMBER(P4658),P4658*10,"")</f>
        <v/>
      </c>
      <c r="P4658" s="31"/>
      <c r="Q4658" s="32">
        <v>30.299999999999976</v>
      </c>
      <c r="R4658">
        <v>30.299999999999976</v>
      </c>
      <c r="S4658" s="22">
        <f>IF(ISNUMBER(R4658),SUMIFS(R$1:$R4658,A$1:$A4658,A4658,K$1:$K4658,K4658,E$1:$E4658,E4658),"")</f>
        <v>603.25</v>
      </c>
      <c r="AC4658" s="2" t="str">
        <f t="shared" si="423"/>
        <v/>
      </c>
      <c r="AL4658" s="2" t="str">
        <f t="shared" ref="AL4658:AL4698" si="426">IF(ISNUMBER(AM4658),AM4658,"")</f>
        <v/>
      </c>
      <c r="AT4658" s="2" t="str">
        <f t="shared" si="422"/>
        <v/>
      </c>
      <c r="AU4658" s="2" t="str">
        <f>IF(ISNUMBER(AT4658),SUMIFS($AT$1:AT4658,$A$1:A4658,A4658,$K$1:K4658,K4658,$E$1:E4658,E4658),"")</f>
        <v/>
      </c>
      <c r="AV4658">
        <f t="shared" si="424"/>
        <v>3</v>
      </c>
    </row>
    <row r="4659" spans="1:48" x14ac:dyDescent="0.3">
      <c r="A4659" t="s">
        <v>157</v>
      </c>
      <c r="B4659" t="s">
        <v>153</v>
      </c>
      <c r="C4659" t="s">
        <v>152</v>
      </c>
      <c r="D4659" s="3">
        <v>41199</v>
      </c>
      <c r="E4659">
        <v>2</v>
      </c>
      <c r="J4659" t="s">
        <v>150</v>
      </c>
      <c r="K4659" t="s">
        <v>136</v>
      </c>
      <c r="O4659" s="2" t="str">
        <f t="shared" si="425"/>
        <v/>
      </c>
      <c r="P4659" s="31"/>
      <c r="Q4659" s="32">
        <v>72.150000000000006</v>
      </c>
      <c r="R4659">
        <v>72.150000000000006</v>
      </c>
      <c r="S4659" s="22">
        <f>IF(ISNUMBER(R4659),SUMIFS(R$1:$R4659,A$1:$A4659,A4659,K$1:$K4659,K4659,E$1:$E4659,E4659),"")</f>
        <v>295.75000000000063</v>
      </c>
      <c r="AC4659" s="2" t="str">
        <f t="shared" si="423"/>
        <v/>
      </c>
      <c r="AL4659" s="2" t="str">
        <f t="shared" si="426"/>
        <v/>
      </c>
      <c r="AT4659" s="2" t="str">
        <f t="shared" si="422"/>
        <v/>
      </c>
      <c r="AU4659" s="2" t="str">
        <f>IF(ISNUMBER(AT4659),SUMIFS($AT$1:AT4659,$A$1:A4659,A4659,$K$1:K4659,K4659,$E$1:E4659,E4659),"")</f>
        <v/>
      </c>
      <c r="AV4659">
        <f t="shared" si="424"/>
        <v>3</v>
      </c>
    </row>
    <row r="4660" spans="1:48" x14ac:dyDescent="0.3">
      <c r="A4660" t="s">
        <v>157</v>
      </c>
      <c r="B4660" t="s">
        <v>153</v>
      </c>
      <c r="C4660" t="s">
        <v>152</v>
      </c>
      <c r="D4660" s="3">
        <v>41199</v>
      </c>
      <c r="E4660">
        <v>3</v>
      </c>
      <c r="J4660" t="s">
        <v>150</v>
      </c>
      <c r="K4660" t="s">
        <v>136</v>
      </c>
      <c r="O4660" s="2" t="str">
        <f t="shared" si="425"/>
        <v/>
      </c>
      <c r="P4660" s="31"/>
      <c r="Q4660" s="32">
        <v>0.50000000000002276</v>
      </c>
      <c r="R4660">
        <v>0.50000000000002276</v>
      </c>
      <c r="S4660" s="22">
        <f>IF(ISNUMBER(R4660),SUMIFS(R$1:$R4660,A$1:$A4660,A4660,K$1:$K4660,K4660,E$1:$E4660,E4660),"")</f>
        <v>248.05000000000032</v>
      </c>
      <c r="AC4660" s="2" t="str">
        <f t="shared" si="423"/>
        <v/>
      </c>
      <c r="AL4660" s="2" t="str">
        <f t="shared" si="426"/>
        <v/>
      </c>
      <c r="AT4660" s="2" t="str">
        <f t="shared" si="422"/>
        <v/>
      </c>
      <c r="AU4660" s="2" t="str">
        <f>IF(ISNUMBER(AT4660),SUMIFS($AT$1:AT4660,$A$1:A4660,A4660,$K$1:K4660,K4660,$E$1:E4660,E4660),"")</f>
        <v/>
      </c>
      <c r="AV4660">
        <f t="shared" si="424"/>
        <v>3</v>
      </c>
    </row>
    <row r="4661" spans="1:48" x14ac:dyDescent="0.3">
      <c r="A4661" t="s">
        <v>157</v>
      </c>
      <c r="B4661" t="s">
        <v>153</v>
      </c>
      <c r="C4661" t="s">
        <v>152</v>
      </c>
      <c r="D4661" s="3">
        <v>41199</v>
      </c>
      <c r="E4661">
        <v>4</v>
      </c>
      <c r="J4661" t="s">
        <v>150</v>
      </c>
      <c r="K4661" t="s">
        <v>136</v>
      </c>
      <c r="O4661" s="2" t="str">
        <f t="shared" si="425"/>
        <v/>
      </c>
      <c r="P4661" s="31"/>
      <c r="Q4661" s="32">
        <v>28.65</v>
      </c>
      <c r="R4661">
        <v>28.65</v>
      </c>
      <c r="S4661" s="22">
        <f>IF(ISNUMBER(R4661),SUMIFS(R$1:$R4661,A$1:$A4661,A4661,K$1:$K4661,K4661,E$1:$E4661,E4661),"")</f>
        <v>380.75000000000023</v>
      </c>
      <c r="AC4661" s="2" t="str">
        <f t="shared" si="423"/>
        <v/>
      </c>
      <c r="AL4661" s="2" t="str">
        <f t="shared" si="426"/>
        <v/>
      </c>
      <c r="AT4661" s="2" t="str">
        <f t="shared" si="422"/>
        <v/>
      </c>
      <c r="AU4661" s="2" t="str">
        <f>IF(ISNUMBER(AT4661),SUMIFS($AT$1:AT4661,$A$1:A4661,A4661,$K$1:K4661,K4661,$E$1:E4661,E4661),"")</f>
        <v/>
      </c>
      <c r="AV4661">
        <f t="shared" si="424"/>
        <v>3</v>
      </c>
    </row>
    <row r="4662" spans="1:48" x14ac:dyDescent="0.3">
      <c r="A4662" t="s">
        <v>157</v>
      </c>
      <c r="B4662" t="s">
        <v>153</v>
      </c>
      <c r="C4662" t="s">
        <v>152</v>
      </c>
      <c r="D4662" s="3">
        <v>41199</v>
      </c>
      <c r="E4662">
        <v>5</v>
      </c>
      <c r="J4662" t="s">
        <v>150</v>
      </c>
      <c r="K4662" t="s">
        <v>136</v>
      </c>
      <c r="O4662" s="2" t="str">
        <f t="shared" si="425"/>
        <v/>
      </c>
      <c r="P4662" s="31"/>
      <c r="Q4662" s="32">
        <v>57.15</v>
      </c>
      <c r="R4662">
        <v>57.15</v>
      </c>
      <c r="S4662" s="22">
        <f>IF(ISNUMBER(R4662),SUMIFS(R$1:$R4662,A$1:$A4662,A4662,K$1:$K4662,K4662,E$1:$E4662,E4662),"")</f>
        <v>259.34999999999997</v>
      </c>
      <c r="AC4662" s="2" t="str">
        <f t="shared" si="423"/>
        <v/>
      </c>
      <c r="AL4662" s="2" t="str">
        <f t="shared" si="426"/>
        <v/>
      </c>
      <c r="AT4662" s="2" t="str">
        <f t="shared" si="422"/>
        <v/>
      </c>
      <c r="AU4662" s="2" t="str">
        <f>IF(ISNUMBER(AT4662),SUMIFS($AT$1:AT4662,$A$1:A4662,A4662,$K$1:K4662,K4662,$E$1:E4662,E4662),"")</f>
        <v/>
      </c>
      <c r="AV4662">
        <f t="shared" si="424"/>
        <v>3</v>
      </c>
    </row>
    <row r="4663" spans="1:48" x14ac:dyDescent="0.3">
      <c r="A4663" t="s">
        <v>157</v>
      </c>
      <c r="B4663" t="s">
        <v>153</v>
      </c>
      <c r="C4663" t="s">
        <v>152</v>
      </c>
      <c r="D4663" s="3">
        <v>41213</v>
      </c>
      <c r="E4663">
        <v>1</v>
      </c>
      <c r="J4663" t="s">
        <v>150</v>
      </c>
      <c r="K4663" t="s">
        <v>136</v>
      </c>
      <c r="O4663" s="2" t="str">
        <f t="shared" si="425"/>
        <v/>
      </c>
      <c r="P4663" s="31"/>
      <c r="Q4663" s="32">
        <v>71.900000000000006</v>
      </c>
      <c r="R4663">
        <v>71.900000000000006</v>
      </c>
      <c r="S4663" s="22">
        <f>IF(ISNUMBER(R4663),SUMIFS(R$1:$R4663,A$1:$A4663,A4663,K$1:$K4663,K4663,E$1:$E4663,E4663),"")</f>
        <v>675.15</v>
      </c>
      <c r="AC4663" s="2" t="str">
        <f t="shared" si="423"/>
        <v/>
      </c>
      <c r="AL4663" s="2" t="str">
        <f t="shared" si="426"/>
        <v/>
      </c>
      <c r="AT4663" s="2" t="str">
        <f t="shared" si="422"/>
        <v/>
      </c>
      <c r="AU4663" s="2" t="str">
        <f>IF(ISNUMBER(AT4663),SUMIFS($AT$1:AT4663,$A$1:A4663,A4663,$K$1:K4663,K4663,$E$1:E4663,E4663),"")</f>
        <v/>
      </c>
      <c r="AV4663">
        <f t="shared" si="424"/>
        <v>3</v>
      </c>
    </row>
    <row r="4664" spans="1:48" x14ac:dyDescent="0.3">
      <c r="A4664" t="s">
        <v>157</v>
      </c>
      <c r="B4664" t="s">
        <v>153</v>
      </c>
      <c r="C4664" t="s">
        <v>152</v>
      </c>
      <c r="D4664" s="3">
        <v>41213</v>
      </c>
      <c r="E4664">
        <v>2</v>
      </c>
      <c r="J4664" t="s">
        <v>150</v>
      </c>
      <c r="K4664" t="s">
        <v>136</v>
      </c>
      <c r="O4664" s="2" t="str">
        <f t="shared" si="425"/>
        <v/>
      </c>
      <c r="P4664" s="31"/>
      <c r="Q4664" s="32">
        <v>131.15</v>
      </c>
      <c r="R4664">
        <v>131.15</v>
      </c>
      <c r="S4664" s="22">
        <f>IF(ISNUMBER(R4664),SUMIFS(R$1:$R4664,A$1:$A4664,A4664,K$1:$K4664,K4664,E$1:$E4664,E4664),"")</f>
        <v>426.90000000000066</v>
      </c>
      <c r="AC4664" s="2" t="str">
        <f t="shared" si="423"/>
        <v/>
      </c>
      <c r="AL4664" s="2" t="str">
        <f t="shared" si="426"/>
        <v/>
      </c>
      <c r="AT4664" s="2" t="str">
        <f t="shared" si="422"/>
        <v/>
      </c>
      <c r="AU4664" s="2" t="str">
        <f>IF(ISNUMBER(AT4664),SUMIFS($AT$1:AT4664,$A$1:A4664,A4664,$K$1:K4664,K4664,$E$1:E4664,E4664),"")</f>
        <v/>
      </c>
      <c r="AV4664">
        <f t="shared" si="424"/>
        <v>3</v>
      </c>
    </row>
    <row r="4665" spans="1:48" x14ac:dyDescent="0.3">
      <c r="A4665" t="s">
        <v>157</v>
      </c>
      <c r="B4665" t="s">
        <v>153</v>
      </c>
      <c r="C4665" t="s">
        <v>152</v>
      </c>
      <c r="D4665" s="3">
        <v>41213</v>
      </c>
      <c r="E4665">
        <v>3</v>
      </c>
      <c r="J4665" t="s">
        <v>150</v>
      </c>
      <c r="K4665" t="s">
        <v>136</v>
      </c>
      <c r="O4665" s="2" t="str">
        <f t="shared" si="425"/>
        <v/>
      </c>
      <c r="P4665" s="31"/>
      <c r="Q4665" s="32">
        <v>131.75</v>
      </c>
      <c r="R4665">
        <v>131.75</v>
      </c>
      <c r="S4665" s="22">
        <f>IF(ISNUMBER(R4665),SUMIFS(R$1:$R4665,A$1:$A4665,A4665,K$1:$K4665,K4665,E$1:$E4665,E4665),"")</f>
        <v>379.8000000000003</v>
      </c>
      <c r="AC4665" s="2" t="str">
        <f t="shared" si="423"/>
        <v/>
      </c>
      <c r="AL4665" s="2" t="str">
        <f t="shared" si="426"/>
        <v/>
      </c>
      <c r="AT4665" s="2" t="str">
        <f t="shared" si="422"/>
        <v/>
      </c>
      <c r="AU4665" s="2" t="str">
        <f>IF(ISNUMBER(AT4665),SUMIFS($AT$1:AT4665,$A$1:A4665,A4665,$K$1:K4665,K4665,$E$1:E4665,E4665),"")</f>
        <v/>
      </c>
      <c r="AV4665">
        <f t="shared" si="424"/>
        <v>3</v>
      </c>
    </row>
    <row r="4666" spans="1:48" x14ac:dyDescent="0.3">
      <c r="A4666" t="s">
        <v>157</v>
      </c>
      <c r="B4666" t="s">
        <v>153</v>
      </c>
      <c r="C4666" t="s">
        <v>152</v>
      </c>
      <c r="D4666" s="3">
        <v>41213</v>
      </c>
      <c r="E4666">
        <v>4</v>
      </c>
      <c r="J4666" t="s">
        <v>150</v>
      </c>
      <c r="K4666" t="s">
        <v>136</v>
      </c>
      <c r="O4666" s="2" t="str">
        <f t="shared" si="425"/>
        <v/>
      </c>
      <c r="P4666" s="31"/>
      <c r="Q4666" s="32">
        <v>65.900000000000006</v>
      </c>
      <c r="R4666">
        <v>65.900000000000006</v>
      </c>
      <c r="S4666" s="22">
        <f>IF(ISNUMBER(R4666),SUMIFS(R$1:$R4666,A$1:$A4666,A4666,K$1:$K4666,K4666,E$1:$E4666,E4666),"")</f>
        <v>446.6500000000002</v>
      </c>
      <c r="AC4666" s="2" t="str">
        <f t="shared" si="423"/>
        <v/>
      </c>
      <c r="AL4666" s="2" t="str">
        <f t="shared" si="426"/>
        <v/>
      </c>
      <c r="AT4666" s="2" t="str">
        <f t="shared" si="422"/>
        <v/>
      </c>
      <c r="AU4666" s="2" t="str">
        <f>IF(ISNUMBER(AT4666),SUMIFS($AT$1:AT4666,$A$1:A4666,A4666,$K$1:K4666,K4666,$E$1:E4666,E4666),"")</f>
        <v/>
      </c>
      <c r="AV4666">
        <f t="shared" si="424"/>
        <v>3</v>
      </c>
    </row>
    <row r="4667" spans="1:48" x14ac:dyDescent="0.3">
      <c r="A4667" t="s">
        <v>157</v>
      </c>
      <c r="B4667" t="s">
        <v>153</v>
      </c>
      <c r="C4667" t="s">
        <v>152</v>
      </c>
      <c r="D4667" s="3">
        <v>41213</v>
      </c>
      <c r="E4667">
        <v>5</v>
      </c>
      <c r="J4667" t="s">
        <v>150</v>
      </c>
      <c r="K4667" t="s">
        <v>136</v>
      </c>
      <c r="O4667" s="2" t="str">
        <f t="shared" si="425"/>
        <v/>
      </c>
      <c r="P4667" s="31"/>
      <c r="Q4667" s="32">
        <v>35.549999999999997</v>
      </c>
      <c r="R4667">
        <v>35.549999999999997</v>
      </c>
      <c r="S4667" s="22">
        <f>IF(ISNUMBER(R4667),SUMIFS(R$1:$R4667,A$1:$A4667,A4667,K$1:$K4667,K4667,E$1:$E4667,E4667),"")</f>
        <v>294.89999999999998</v>
      </c>
      <c r="AC4667" s="2" t="str">
        <f t="shared" si="423"/>
        <v/>
      </c>
      <c r="AL4667" s="2" t="str">
        <f t="shared" si="426"/>
        <v/>
      </c>
      <c r="AT4667" s="2" t="str">
        <f t="shared" si="422"/>
        <v/>
      </c>
      <c r="AU4667" s="2" t="str">
        <f>IF(ISNUMBER(AT4667),SUMIFS($AT$1:AT4667,$A$1:A4667,A4667,$K$1:K4667,K4667,$E$1:E4667,E4667),"")</f>
        <v/>
      </c>
      <c r="AV4667">
        <f t="shared" si="424"/>
        <v>3</v>
      </c>
    </row>
    <row r="4668" spans="1:48" x14ac:dyDescent="0.3">
      <c r="A4668" t="s">
        <v>157</v>
      </c>
      <c r="B4668" t="s">
        <v>153</v>
      </c>
      <c r="C4668" t="s">
        <v>152</v>
      </c>
      <c r="D4668" s="3">
        <v>41226</v>
      </c>
      <c r="E4668">
        <v>1</v>
      </c>
      <c r="J4668" t="s">
        <v>150</v>
      </c>
      <c r="K4668" t="s">
        <v>136</v>
      </c>
      <c r="O4668" s="2" t="str">
        <f t="shared" si="425"/>
        <v/>
      </c>
      <c r="R4668"/>
      <c r="S4668" s="22" t="str">
        <f>IF(ISNUMBER(R4668),SUMIFS(R$1:$R4668,A$1:$A4668,A4668,K$1:$K4668,K4668,E$1:$E4668,E4668),"")</f>
        <v/>
      </c>
      <c r="X4668">
        <v>0.32561440506123779</v>
      </c>
      <c r="Y4668">
        <v>0.67438559493876227</v>
      </c>
      <c r="AC4668" s="2" t="str">
        <f t="shared" si="423"/>
        <v/>
      </c>
      <c r="AL4668" s="2" t="str">
        <f t="shared" si="426"/>
        <v/>
      </c>
      <c r="AT4668" s="2" t="str">
        <f t="shared" si="422"/>
        <v/>
      </c>
      <c r="AU4668" s="2" t="str">
        <f>IF(ISNUMBER(AT4668),SUMIFS($AT$1:AT4668,$A$1:A4668,A4668,$K$1:K4668,K4668,$E$1:E4668,E4668),"")</f>
        <v/>
      </c>
      <c r="AV4668">
        <f t="shared" si="424"/>
        <v>2</v>
      </c>
    </row>
    <row r="4669" spans="1:48" x14ac:dyDescent="0.3">
      <c r="A4669" t="s">
        <v>157</v>
      </c>
      <c r="B4669" t="s">
        <v>153</v>
      </c>
      <c r="C4669" t="s">
        <v>152</v>
      </c>
      <c r="D4669" s="3">
        <v>41227</v>
      </c>
      <c r="E4669">
        <v>1</v>
      </c>
      <c r="J4669" t="s">
        <v>150</v>
      </c>
      <c r="K4669" t="s">
        <v>136</v>
      </c>
      <c r="O4669" s="2" t="str">
        <f t="shared" si="425"/>
        <v/>
      </c>
      <c r="Q4669" s="32">
        <v>132.25</v>
      </c>
      <c r="R4669">
        <v>132.25</v>
      </c>
      <c r="S4669" s="22">
        <f>IF(ISNUMBER(R4669),SUMIFS(R$1:$R4669,A$1:$A4669,A4669,K$1:$K4669,K4669,E$1:$E4669,E4669),"")</f>
        <v>807.4</v>
      </c>
      <c r="AC4669" s="2" t="str">
        <f t="shared" si="423"/>
        <v/>
      </c>
      <c r="AL4669" s="2" t="str">
        <f t="shared" si="426"/>
        <v/>
      </c>
      <c r="AT4669" s="2" t="str">
        <f t="shared" si="422"/>
        <v/>
      </c>
      <c r="AU4669" s="2" t="str">
        <f>IF(ISNUMBER(AT4669),SUMIFS($AT$1:AT4669,$A$1:A4669,A4669,$K$1:K4669,K4669,$E$1:E4669,E4669),"")</f>
        <v/>
      </c>
      <c r="AV4669">
        <f t="shared" si="424"/>
        <v>3</v>
      </c>
    </row>
    <row r="4670" spans="1:48" x14ac:dyDescent="0.3">
      <c r="A4670" t="s">
        <v>157</v>
      </c>
      <c r="B4670" t="s">
        <v>153</v>
      </c>
      <c r="C4670" t="s">
        <v>152</v>
      </c>
      <c r="D4670" s="3">
        <v>41226</v>
      </c>
      <c r="E4670">
        <v>2</v>
      </c>
      <c r="J4670" t="s">
        <v>150</v>
      </c>
      <c r="K4670" t="s">
        <v>136</v>
      </c>
      <c r="O4670" s="2" t="str">
        <f t="shared" si="425"/>
        <v/>
      </c>
      <c r="R4670"/>
      <c r="S4670" s="22" t="str">
        <f>IF(ISNUMBER(R4670),SUMIFS(R$1:$R4670,A$1:$A4670,A4670,K$1:$K4670,K4670,E$1:$E4670,E4670),"")</f>
        <v/>
      </c>
      <c r="X4670">
        <v>0.50454942732083219</v>
      </c>
      <c r="Y4670">
        <v>0.49545057267916781</v>
      </c>
      <c r="AC4670" s="2" t="str">
        <f t="shared" si="423"/>
        <v/>
      </c>
      <c r="AL4670" s="2" t="str">
        <f t="shared" si="426"/>
        <v/>
      </c>
      <c r="AT4670" s="2" t="str">
        <f t="shared" si="422"/>
        <v/>
      </c>
      <c r="AU4670" s="2" t="str">
        <f>IF(ISNUMBER(AT4670),SUMIFS($AT$1:AT4670,$A$1:A4670,A4670,$K$1:K4670,K4670,$E$1:E4670,E4670),"")</f>
        <v/>
      </c>
      <c r="AV4670">
        <f t="shared" si="424"/>
        <v>2</v>
      </c>
    </row>
    <row r="4671" spans="1:48" x14ac:dyDescent="0.3">
      <c r="A4671" t="s">
        <v>157</v>
      </c>
      <c r="B4671" t="s">
        <v>153</v>
      </c>
      <c r="C4671" t="s">
        <v>152</v>
      </c>
      <c r="D4671" s="3">
        <v>41227</v>
      </c>
      <c r="E4671">
        <v>2</v>
      </c>
      <c r="J4671" t="s">
        <v>150</v>
      </c>
      <c r="K4671" t="s">
        <v>136</v>
      </c>
      <c r="O4671" s="2" t="str">
        <f t="shared" si="425"/>
        <v/>
      </c>
      <c r="Q4671" s="32">
        <v>47.65</v>
      </c>
      <c r="R4671">
        <v>47.65</v>
      </c>
      <c r="S4671" s="22">
        <f>IF(ISNUMBER(R4671),SUMIFS(R$1:$R4671,A$1:$A4671,A4671,K$1:$K4671,K4671,E$1:$E4671,E4671),"")</f>
        <v>474.55000000000064</v>
      </c>
      <c r="AC4671" s="2" t="str">
        <f t="shared" si="423"/>
        <v/>
      </c>
      <c r="AL4671" s="2" t="str">
        <f t="shared" si="426"/>
        <v/>
      </c>
      <c r="AT4671" s="2" t="str">
        <f t="shared" si="422"/>
        <v/>
      </c>
      <c r="AU4671" s="2" t="str">
        <f>IF(ISNUMBER(AT4671),SUMIFS($AT$1:AT4671,$A$1:A4671,A4671,$K$1:K4671,K4671,$E$1:E4671,E4671),"")</f>
        <v/>
      </c>
      <c r="AV4671">
        <f t="shared" si="424"/>
        <v>3</v>
      </c>
    </row>
    <row r="4672" spans="1:48" x14ac:dyDescent="0.3">
      <c r="A4672" t="s">
        <v>157</v>
      </c>
      <c r="B4672" t="s">
        <v>153</v>
      </c>
      <c r="C4672" t="s">
        <v>152</v>
      </c>
      <c r="D4672" s="3">
        <v>41226</v>
      </c>
      <c r="E4672">
        <v>3</v>
      </c>
      <c r="J4672" t="s">
        <v>150</v>
      </c>
      <c r="K4672" t="s">
        <v>136</v>
      </c>
      <c r="O4672" s="2" t="str">
        <f t="shared" si="425"/>
        <v/>
      </c>
      <c r="R4672"/>
      <c r="S4672" s="22" t="str">
        <f>IF(ISNUMBER(R4672),SUMIFS(R$1:$R4672,A$1:$A4672,A4672,K$1:$K4672,K4672,E$1:$E4672,E4672),"")</f>
        <v/>
      </c>
      <c r="X4672">
        <v>0.35195034512279949</v>
      </c>
      <c r="Y4672">
        <v>0.64804965487720056</v>
      </c>
      <c r="AC4672" s="2" t="str">
        <f t="shared" si="423"/>
        <v/>
      </c>
      <c r="AL4672" s="2" t="str">
        <f t="shared" si="426"/>
        <v/>
      </c>
      <c r="AT4672" s="2" t="str">
        <f t="shared" si="422"/>
        <v/>
      </c>
      <c r="AU4672" s="2" t="str">
        <f>IF(ISNUMBER(AT4672),SUMIFS($AT$1:AT4672,$A$1:A4672,A4672,$K$1:K4672,K4672,$E$1:E4672,E4672),"")</f>
        <v/>
      </c>
      <c r="AV4672">
        <f t="shared" si="424"/>
        <v>2</v>
      </c>
    </row>
    <row r="4673" spans="1:48" x14ac:dyDescent="0.3">
      <c r="A4673" t="s">
        <v>157</v>
      </c>
      <c r="B4673" t="s">
        <v>153</v>
      </c>
      <c r="C4673" t="s">
        <v>152</v>
      </c>
      <c r="D4673" s="3">
        <v>41227</v>
      </c>
      <c r="E4673">
        <v>3</v>
      </c>
      <c r="J4673" t="s">
        <v>150</v>
      </c>
      <c r="K4673" t="s">
        <v>136</v>
      </c>
      <c r="O4673" s="2" t="str">
        <f t="shared" si="425"/>
        <v/>
      </c>
      <c r="Q4673" s="32">
        <v>38.1</v>
      </c>
      <c r="R4673">
        <v>38.1</v>
      </c>
      <c r="S4673" s="22">
        <f>IF(ISNUMBER(R4673),SUMIFS(R$1:$R4673,A$1:$A4673,A4673,K$1:$K4673,K4673,E$1:$E4673,E4673),"")</f>
        <v>417.90000000000032</v>
      </c>
      <c r="AC4673" s="2" t="str">
        <f t="shared" si="423"/>
        <v/>
      </c>
      <c r="AL4673" s="2" t="str">
        <f t="shared" si="426"/>
        <v/>
      </c>
      <c r="AT4673" s="2" t="str">
        <f t="shared" si="422"/>
        <v/>
      </c>
      <c r="AU4673" s="2" t="str">
        <f>IF(ISNUMBER(AT4673),SUMIFS($AT$1:AT4673,$A$1:A4673,A4673,$K$1:K4673,K4673,$E$1:E4673,E4673),"")</f>
        <v/>
      </c>
      <c r="AV4673">
        <f t="shared" si="424"/>
        <v>3</v>
      </c>
    </row>
    <row r="4674" spans="1:48" x14ac:dyDescent="0.3">
      <c r="A4674" t="s">
        <v>157</v>
      </c>
      <c r="B4674" t="s">
        <v>153</v>
      </c>
      <c r="C4674" t="s">
        <v>152</v>
      </c>
      <c r="D4674" s="3">
        <v>41226</v>
      </c>
      <c r="E4674">
        <v>4</v>
      </c>
      <c r="J4674" t="s">
        <v>150</v>
      </c>
      <c r="K4674" t="s">
        <v>136</v>
      </c>
      <c r="O4674" s="2" t="str">
        <f t="shared" si="425"/>
        <v/>
      </c>
      <c r="R4674"/>
      <c r="S4674" s="22" t="str">
        <f>IF(ISNUMBER(R4674),SUMIFS(R$1:$R4674,A$1:$A4674,A4674,K$1:$K4674,K4674,E$1:$E4674,E4674),"")</f>
        <v/>
      </c>
      <c r="X4674">
        <v>0.45467952536587725</v>
      </c>
      <c r="Y4674">
        <v>0.5453204746341227</v>
      </c>
      <c r="AC4674" s="2" t="str">
        <f t="shared" si="423"/>
        <v/>
      </c>
      <c r="AL4674" s="2" t="str">
        <f t="shared" si="426"/>
        <v/>
      </c>
      <c r="AT4674" s="2" t="str">
        <f t="shared" si="422"/>
        <v/>
      </c>
      <c r="AU4674" s="2" t="str">
        <f>IF(ISNUMBER(AT4674),SUMIFS($AT$1:AT4674,$A$1:A4674,A4674,$K$1:K4674,K4674,$E$1:E4674,E4674),"")</f>
        <v/>
      </c>
      <c r="AV4674">
        <f t="shared" si="424"/>
        <v>2</v>
      </c>
    </row>
    <row r="4675" spans="1:48" x14ac:dyDescent="0.3">
      <c r="A4675" t="s">
        <v>157</v>
      </c>
      <c r="B4675" t="s">
        <v>153</v>
      </c>
      <c r="C4675" t="s">
        <v>152</v>
      </c>
      <c r="D4675" s="3">
        <v>41227</v>
      </c>
      <c r="E4675">
        <v>4</v>
      </c>
      <c r="J4675" t="s">
        <v>150</v>
      </c>
      <c r="K4675" t="s">
        <v>136</v>
      </c>
      <c r="O4675" s="2" t="str">
        <f t="shared" si="425"/>
        <v/>
      </c>
      <c r="Q4675" s="32">
        <v>28.1</v>
      </c>
      <c r="R4675">
        <v>28.1</v>
      </c>
      <c r="S4675" s="22">
        <f>IF(ISNUMBER(R4675),SUMIFS(R$1:$R4675,A$1:$A4675,A4675,K$1:$K4675,K4675,E$1:$E4675,E4675),"")</f>
        <v>474.75000000000023</v>
      </c>
      <c r="AC4675" s="2" t="str">
        <f t="shared" si="423"/>
        <v/>
      </c>
      <c r="AL4675" s="2" t="str">
        <f t="shared" si="426"/>
        <v/>
      </c>
      <c r="AT4675" s="2" t="str">
        <f t="shared" si="422"/>
        <v/>
      </c>
      <c r="AU4675" s="2" t="str">
        <f>IF(ISNUMBER(AT4675),SUMIFS($AT$1:AT4675,$A$1:A4675,A4675,$K$1:K4675,K4675,$E$1:E4675,E4675),"")</f>
        <v/>
      </c>
      <c r="AV4675">
        <f t="shared" si="424"/>
        <v>3</v>
      </c>
    </row>
    <row r="4676" spans="1:48" x14ac:dyDescent="0.3">
      <c r="A4676" t="s">
        <v>157</v>
      </c>
      <c r="B4676" t="s">
        <v>153</v>
      </c>
      <c r="C4676" t="s">
        <v>152</v>
      </c>
      <c r="D4676" s="3">
        <v>41226</v>
      </c>
      <c r="E4676">
        <v>5</v>
      </c>
      <c r="J4676" t="s">
        <v>150</v>
      </c>
      <c r="K4676" t="s">
        <v>136</v>
      </c>
      <c r="O4676" s="2" t="str">
        <f t="shared" si="425"/>
        <v/>
      </c>
      <c r="R4676"/>
      <c r="S4676" s="22" t="str">
        <f>IF(ISNUMBER(R4676),SUMIFS(R$1:$R4676,A$1:$A4676,A4676,K$1:$K4676,K4676,E$1:$E4676,E4676),"")</f>
        <v/>
      </c>
      <c r="X4676">
        <v>0.45093697703417046</v>
      </c>
      <c r="Y4676">
        <v>0.54906302296582954</v>
      </c>
      <c r="AC4676" s="2" t="str">
        <f t="shared" si="423"/>
        <v/>
      </c>
      <c r="AL4676" s="2" t="str">
        <f t="shared" si="426"/>
        <v/>
      </c>
      <c r="AT4676" s="2" t="str">
        <f t="shared" si="422"/>
        <v/>
      </c>
      <c r="AU4676" s="2" t="str">
        <f>IF(ISNUMBER(AT4676),SUMIFS($AT$1:AT4676,$A$1:A4676,A4676,$K$1:K4676,K4676,$E$1:E4676,E4676),"")</f>
        <v/>
      </c>
      <c r="AV4676">
        <f t="shared" si="424"/>
        <v>2</v>
      </c>
    </row>
    <row r="4677" spans="1:48" x14ac:dyDescent="0.3">
      <c r="A4677" t="s">
        <v>157</v>
      </c>
      <c r="B4677" t="s">
        <v>153</v>
      </c>
      <c r="C4677" t="s">
        <v>152</v>
      </c>
      <c r="D4677" s="3">
        <v>41227</v>
      </c>
      <c r="E4677">
        <v>5</v>
      </c>
      <c r="J4677" t="s">
        <v>150</v>
      </c>
      <c r="K4677" t="s">
        <v>136</v>
      </c>
      <c r="O4677" s="2" t="str">
        <f t="shared" si="425"/>
        <v/>
      </c>
      <c r="Q4677" s="32">
        <v>67.05</v>
      </c>
      <c r="R4677">
        <v>67.05</v>
      </c>
      <c r="S4677" s="22">
        <f>IF(ISNUMBER(R4677),SUMIFS(R$1:$R4677,A$1:$A4677,A4677,K$1:$K4677,K4677,E$1:$E4677,E4677),"")</f>
        <v>361.95</v>
      </c>
      <c r="AC4677" s="2" t="str">
        <f t="shared" si="423"/>
        <v/>
      </c>
      <c r="AL4677" s="2" t="str">
        <f t="shared" si="426"/>
        <v/>
      </c>
      <c r="AT4677" s="2" t="str">
        <f t="shared" si="422"/>
        <v/>
      </c>
      <c r="AU4677" s="2" t="str">
        <f>IF(ISNUMBER(AT4677),SUMIFS($AT$1:AT4677,$A$1:A4677,A4677,$K$1:K4677,K4677,$E$1:E4677,E4677),"")</f>
        <v/>
      </c>
      <c r="AV4677">
        <f t="shared" si="424"/>
        <v>3</v>
      </c>
    </row>
    <row r="4678" spans="1:48" x14ac:dyDescent="0.3">
      <c r="A4678" t="s">
        <v>157</v>
      </c>
      <c r="B4678" t="s">
        <v>153</v>
      </c>
      <c r="C4678" t="s">
        <v>152</v>
      </c>
      <c r="D4678" s="3">
        <v>41242</v>
      </c>
      <c r="E4678">
        <v>1</v>
      </c>
      <c r="J4678" t="s">
        <v>150</v>
      </c>
      <c r="K4678" t="s">
        <v>136</v>
      </c>
      <c r="O4678" s="2" t="str">
        <f t="shared" si="425"/>
        <v/>
      </c>
      <c r="Q4678" s="32">
        <v>117.05</v>
      </c>
      <c r="R4678">
        <v>117.05</v>
      </c>
      <c r="S4678" s="22">
        <f>IF(ISNUMBER(R4678),SUMIFS(R$1:$R4678,A$1:$A4678,A4678,K$1:$K4678,K4678,E$1:$E4678,E4678),"")</f>
        <v>924.44999999999993</v>
      </c>
      <c r="AC4678" s="2" t="str">
        <f t="shared" si="423"/>
        <v/>
      </c>
      <c r="AL4678" s="2" t="str">
        <f t="shared" si="426"/>
        <v/>
      </c>
      <c r="AT4678" s="2" t="str">
        <f t="shared" si="422"/>
        <v/>
      </c>
      <c r="AU4678" s="2" t="str">
        <f>IF(ISNUMBER(AT4678),SUMIFS($AT$1:AT4678,$A$1:A4678,A4678,$K$1:K4678,K4678,$E$1:E4678,E4678),"")</f>
        <v/>
      </c>
      <c r="AV4678">
        <f t="shared" si="424"/>
        <v>3</v>
      </c>
    </row>
    <row r="4679" spans="1:48" x14ac:dyDescent="0.3">
      <c r="A4679" t="s">
        <v>157</v>
      </c>
      <c r="B4679" t="s">
        <v>153</v>
      </c>
      <c r="C4679" t="s">
        <v>152</v>
      </c>
      <c r="D4679" s="3">
        <v>41242</v>
      </c>
      <c r="E4679">
        <v>2</v>
      </c>
      <c r="J4679" t="s">
        <v>150</v>
      </c>
      <c r="K4679" t="s">
        <v>136</v>
      </c>
      <c r="O4679" s="2" t="str">
        <f t="shared" si="425"/>
        <v/>
      </c>
      <c r="Q4679" s="32">
        <v>90.75</v>
      </c>
      <c r="R4679">
        <v>90.75</v>
      </c>
      <c r="S4679" s="22">
        <f>IF(ISNUMBER(R4679),SUMIFS(R$1:$R4679,A$1:$A4679,A4679,K$1:$K4679,K4679,E$1:$E4679,E4679),"")</f>
        <v>565.30000000000064</v>
      </c>
      <c r="AC4679" s="2" t="str">
        <f t="shared" si="423"/>
        <v/>
      </c>
      <c r="AL4679" s="2" t="str">
        <f t="shared" si="426"/>
        <v/>
      </c>
      <c r="AT4679" s="2" t="str">
        <f t="shared" si="422"/>
        <v/>
      </c>
      <c r="AU4679" s="2" t="str">
        <f>IF(ISNUMBER(AT4679),SUMIFS($AT$1:AT4679,$A$1:A4679,A4679,$K$1:K4679,K4679,$E$1:E4679,E4679),"")</f>
        <v/>
      </c>
      <c r="AV4679">
        <f t="shared" si="424"/>
        <v>3</v>
      </c>
    </row>
    <row r="4680" spans="1:48" x14ac:dyDescent="0.3">
      <c r="A4680" t="s">
        <v>157</v>
      </c>
      <c r="B4680" t="s">
        <v>153</v>
      </c>
      <c r="C4680" t="s">
        <v>152</v>
      </c>
      <c r="D4680" s="3">
        <v>41242</v>
      </c>
      <c r="E4680">
        <v>3</v>
      </c>
      <c r="J4680" t="s">
        <v>150</v>
      </c>
      <c r="K4680" t="s">
        <v>136</v>
      </c>
      <c r="O4680" s="2" t="str">
        <f t="shared" si="425"/>
        <v/>
      </c>
      <c r="Q4680" s="32">
        <v>36.549999999999997</v>
      </c>
      <c r="R4680">
        <v>36.549999999999997</v>
      </c>
      <c r="S4680" s="22">
        <f>IF(ISNUMBER(R4680),SUMIFS(R$1:$R4680,A$1:$A4680,A4680,K$1:$K4680,K4680,E$1:$E4680,E4680),"")</f>
        <v>454.45000000000033</v>
      </c>
      <c r="AC4680" s="2" t="str">
        <f t="shared" si="423"/>
        <v/>
      </c>
      <c r="AL4680" s="2" t="str">
        <f t="shared" si="426"/>
        <v/>
      </c>
      <c r="AT4680" s="2" t="str">
        <f t="shared" si="422"/>
        <v/>
      </c>
      <c r="AU4680" s="2" t="str">
        <f>IF(ISNUMBER(AT4680),SUMIFS($AT$1:AT4680,$A$1:A4680,A4680,$K$1:K4680,K4680,$E$1:E4680,E4680),"")</f>
        <v/>
      </c>
      <c r="AV4680">
        <f t="shared" si="424"/>
        <v>3</v>
      </c>
    </row>
    <row r="4681" spans="1:48" x14ac:dyDescent="0.3">
      <c r="A4681" t="s">
        <v>157</v>
      </c>
      <c r="B4681" t="s">
        <v>153</v>
      </c>
      <c r="C4681" t="s">
        <v>152</v>
      </c>
      <c r="D4681" s="3">
        <v>41242</v>
      </c>
      <c r="E4681">
        <v>4</v>
      </c>
      <c r="J4681" t="s">
        <v>150</v>
      </c>
      <c r="K4681" t="s">
        <v>136</v>
      </c>
      <c r="O4681" s="2" t="str">
        <f t="shared" si="425"/>
        <v/>
      </c>
      <c r="Q4681" s="32">
        <v>136.6</v>
      </c>
      <c r="R4681">
        <v>136.6</v>
      </c>
      <c r="S4681" s="22">
        <f>IF(ISNUMBER(R4681),SUMIFS(R$1:$R4681,A$1:$A4681,A4681,K$1:$K4681,K4681,E$1:$E4681,E4681),"")</f>
        <v>611.35000000000025</v>
      </c>
      <c r="AC4681" s="2" t="str">
        <f t="shared" si="423"/>
        <v/>
      </c>
      <c r="AL4681" s="2" t="str">
        <f t="shared" si="426"/>
        <v/>
      </c>
      <c r="AT4681" s="2" t="str">
        <f t="shared" si="422"/>
        <v/>
      </c>
      <c r="AU4681" s="2" t="str">
        <f>IF(ISNUMBER(AT4681),SUMIFS($AT$1:AT4681,$A$1:A4681,A4681,$K$1:K4681,K4681,$E$1:E4681,E4681),"")</f>
        <v/>
      </c>
      <c r="AV4681">
        <f t="shared" si="424"/>
        <v>3</v>
      </c>
    </row>
    <row r="4682" spans="1:48" x14ac:dyDescent="0.3">
      <c r="A4682" t="s">
        <v>157</v>
      </c>
      <c r="B4682" t="s">
        <v>153</v>
      </c>
      <c r="C4682" t="s">
        <v>152</v>
      </c>
      <c r="D4682" s="3">
        <v>41242</v>
      </c>
      <c r="E4682">
        <v>5</v>
      </c>
      <c r="J4682" t="s">
        <v>150</v>
      </c>
      <c r="K4682" t="s">
        <v>136</v>
      </c>
      <c r="O4682" s="2" t="str">
        <f t="shared" si="425"/>
        <v/>
      </c>
      <c r="Q4682" s="32">
        <v>129.30000000000001</v>
      </c>
      <c r="R4682">
        <v>129.30000000000001</v>
      </c>
      <c r="S4682" s="22">
        <f>IF(ISNUMBER(R4682),SUMIFS(R$1:$R4682,A$1:$A4682,A4682,K$1:$K4682,K4682,E$1:$E4682,E4682),"")</f>
        <v>491.25</v>
      </c>
      <c r="AC4682" s="2" t="str">
        <f t="shared" si="423"/>
        <v/>
      </c>
      <c r="AL4682" s="2" t="str">
        <f t="shared" si="426"/>
        <v/>
      </c>
      <c r="AT4682" s="2" t="str">
        <f t="shared" si="422"/>
        <v/>
      </c>
      <c r="AU4682" s="2" t="str">
        <f>IF(ISNUMBER(AT4682),SUMIFS($AT$1:AT4682,$A$1:A4682,A4682,$K$1:K4682,K4682,$E$1:E4682,E4682),"")</f>
        <v/>
      </c>
      <c r="AV4682">
        <f t="shared" si="424"/>
        <v>3</v>
      </c>
    </row>
    <row r="4683" spans="1:48" x14ac:dyDescent="0.3">
      <c r="A4683" t="s">
        <v>157</v>
      </c>
      <c r="B4683" t="s">
        <v>153</v>
      </c>
      <c r="C4683" t="s">
        <v>152</v>
      </c>
      <c r="D4683" s="3">
        <v>41255</v>
      </c>
      <c r="E4683">
        <v>1</v>
      </c>
      <c r="J4683" t="s">
        <v>150</v>
      </c>
      <c r="K4683" t="s">
        <v>136</v>
      </c>
      <c r="O4683" s="2" t="str">
        <f t="shared" si="425"/>
        <v/>
      </c>
      <c r="R4683"/>
      <c r="S4683" s="22" t="str">
        <f>IF(ISNUMBER(R4683),SUMIFS(R$1:$R4683,A$1:$A4683,A4683,K$1:$K4683,K4683,E$1:$E4683,E4683),"")</f>
        <v/>
      </c>
      <c r="AC4683" s="2" t="str">
        <f t="shared" si="423"/>
        <v/>
      </c>
      <c r="AE4683">
        <v>85.93685505165827</v>
      </c>
      <c r="AF4683">
        <v>11.182240578214055</v>
      </c>
      <c r="AG4683">
        <v>88.817759421785951</v>
      </c>
      <c r="AH4683">
        <v>22.172108020255841</v>
      </c>
      <c r="AI4683">
        <v>34.897725356073622</v>
      </c>
      <c r="AJ4683">
        <v>11.839859835811238</v>
      </c>
      <c r="AK4683">
        <v>24.121784976768136</v>
      </c>
      <c r="AL4683" s="2">
        <f t="shared" si="426"/>
        <v>3.8594855962829022E-2</v>
      </c>
      <c r="AM4683">
        <v>3.8594855962829022E-2</v>
      </c>
      <c r="AN4683">
        <v>65.352952486902268</v>
      </c>
      <c r="AO4683">
        <v>10.652531255365069</v>
      </c>
      <c r="AT4683" s="2" t="str">
        <f t="shared" si="422"/>
        <v/>
      </c>
      <c r="AU4683" s="2" t="str">
        <f>IF(ISNUMBER(AT4683),SUMIFS($AT$1:AT4683,$A$1:A4683,A4683,$K$1:K4683,K4683,$E$1:E4683,E4683),"")</f>
        <v/>
      </c>
      <c r="AV4683">
        <f t="shared" si="424"/>
        <v>11</v>
      </c>
    </row>
    <row r="4684" spans="1:48" x14ac:dyDescent="0.3">
      <c r="A4684" t="s">
        <v>157</v>
      </c>
      <c r="B4684" t="s">
        <v>153</v>
      </c>
      <c r="C4684" t="s">
        <v>152</v>
      </c>
      <c r="D4684" s="3">
        <v>41256</v>
      </c>
      <c r="E4684">
        <v>1</v>
      </c>
      <c r="J4684" t="s">
        <v>150</v>
      </c>
      <c r="K4684" t="s">
        <v>136</v>
      </c>
      <c r="O4684" s="2" t="str">
        <f t="shared" si="425"/>
        <v/>
      </c>
      <c r="Q4684" s="32">
        <v>138.15</v>
      </c>
      <c r="R4684">
        <v>138.15</v>
      </c>
      <c r="S4684" s="22">
        <f>IF(ISNUMBER(R4684),SUMIFS(R$1:$R4684,A$1:$A4684,A4684,K$1:$K4684,K4684,E$1:$E4684,E4684),"")</f>
        <v>1062.5999999999999</v>
      </c>
      <c r="AC4684" s="2" t="str">
        <f t="shared" si="423"/>
        <v/>
      </c>
      <c r="AL4684" s="2" t="str">
        <f t="shared" si="426"/>
        <v/>
      </c>
      <c r="AT4684" s="2" t="str">
        <f t="shared" si="422"/>
        <v/>
      </c>
      <c r="AU4684" s="2" t="str">
        <f>IF(ISNUMBER(AT4684),SUMIFS($AT$1:AT4684,$A$1:A4684,A4684,$K$1:K4684,K4684,$E$1:E4684,E4684),"")</f>
        <v/>
      </c>
      <c r="AV4684">
        <f t="shared" si="424"/>
        <v>3</v>
      </c>
    </row>
    <row r="4685" spans="1:48" x14ac:dyDescent="0.3">
      <c r="A4685" t="s">
        <v>157</v>
      </c>
      <c r="B4685" t="s">
        <v>153</v>
      </c>
      <c r="C4685" t="s">
        <v>152</v>
      </c>
      <c r="D4685" s="3">
        <v>41255</v>
      </c>
      <c r="E4685">
        <v>2</v>
      </c>
      <c r="J4685" t="s">
        <v>150</v>
      </c>
      <c r="K4685" t="s">
        <v>136</v>
      </c>
      <c r="O4685" s="2" t="str">
        <f t="shared" si="425"/>
        <v/>
      </c>
      <c r="R4685"/>
      <c r="S4685" s="22" t="str">
        <f>IF(ISNUMBER(R4685),SUMIFS(R$1:$R4685,A$1:$A4685,A4685,K$1:$K4685,K4685,E$1:$E4685,E4685),"")</f>
        <v/>
      </c>
      <c r="AC4685" s="2" t="str">
        <f t="shared" si="423"/>
        <v/>
      </c>
      <c r="AE4685">
        <v>85.97904180593757</v>
      </c>
      <c r="AF4685">
        <v>11.962958974911174</v>
      </c>
      <c r="AG4685">
        <v>88.037041025088826</v>
      </c>
      <c r="AH4685">
        <v>28.219508589553598</v>
      </c>
      <c r="AI4685">
        <v>33.946958521441921</v>
      </c>
      <c r="AJ4685">
        <v>10.22461132684869</v>
      </c>
      <c r="AK4685">
        <v>23.720038763863396</v>
      </c>
      <c r="AL4685" s="2">
        <f t="shared" si="426"/>
        <v>3.7952062022181432E-2</v>
      </c>
      <c r="AM4685">
        <v>3.7952062022181432E-2</v>
      </c>
      <c r="AN4685">
        <v>69.674029300345325</v>
      </c>
      <c r="AO4685">
        <v>11.356866775956288</v>
      </c>
      <c r="AT4685" s="2" t="str">
        <f t="shared" ref="AT4685:AT4724" si="427">IF(AND(ISNUMBER(AL4685),ISNUMBER(R4685)),ROUND(R4685*AL4685,3),"")</f>
        <v/>
      </c>
      <c r="AU4685" s="2" t="str">
        <f>IF(ISNUMBER(AT4685),SUMIFS($AT$1:AT4685,$A$1:A4685,A4685,$K$1:K4685,K4685,$E$1:E4685,E4685),"")</f>
        <v/>
      </c>
      <c r="AV4685">
        <f t="shared" si="424"/>
        <v>11</v>
      </c>
    </row>
    <row r="4686" spans="1:48" x14ac:dyDescent="0.3">
      <c r="A4686" t="s">
        <v>157</v>
      </c>
      <c r="B4686" t="s">
        <v>153</v>
      </c>
      <c r="C4686" t="s">
        <v>152</v>
      </c>
      <c r="D4686" s="3">
        <v>41256</v>
      </c>
      <c r="E4686">
        <v>2</v>
      </c>
      <c r="J4686" t="s">
        <v>150</v>
      </c>
      <c r="K4686" t="s">
        <v>136</v>
      </c>
      <c r="O4686" s="2" t="str">
        <f t="shared" si="425"/>
        <v/>
      </c>
      <c r="Q4686" s="32">
        <v>96.3</v>
      </c>
      <c r="R4686">
        <v>96.3</v>
      </c>
      <c r="S4686" s="22">
        <f>IF(ISNUMBER(R4686),SUMIFS(R$1:$R4686,A$1:$A4686,A4686,K$1:$K4686,K4686,E$1:$E4686,E4686),"")</f>
        <v>661.60000000000059</v>
      </c>
      <c r="AC4686" s="2" t="str">
        <f t="shared" si="423"/>
        <v/>
      </c>
      <c r="AL4686" s="2" t="str">
        <f t="shared" si="426"/>
        <v/>
      </c>
      <c r="AT4686" s="2" t="str">
        <f t="shared" si="427"/>
        <v/>
      </c>
      <c r="AU4686" s="2" t="str">
        <f>IF(ISNUMBER(AT4686),SUMIFS($AT$1:AT4686,$A$1:A4686,A4686,$K$1:K4686,K4686,$E$1:E4686,E4686),"")</f>
        <v/>
      </c>
      <c r="AV4686">
        <f t="shared" si="424"/>
        <v>3</v>
      </c>
    </row>
    <row r="4687" spans="1:48" x14ac:dyDescent="0.3">
      <c r="A4687" t="s">
        <v>157</v>
      </c>
      <c r="B4687" t="s">
        <v>153</v>
      </c>
      <c r="C4687" t="s">
        <v>152</v>
      </c>
      <c r="D4687" s="3">
        <v>41255</v>
      </c>
      <c r="E4687">
        <v>3</v>
      </c>
      <c r="J4687" t="s">
        <v>150</v>
      </c>
      <c r="K4687" t="s">
        <v>136</v>
      </c>
      <c r="O4687" s="2" t="str">
        <f t="shared" si="425"/>
        <v/>
      </c>
      <c r="R4687"/>
      <c r="S4687" s="22" t="str">
        <f>IF(ISNUMBER(R4687),SUMIFS(R$1:$R4687,A$1:$A4687,A4687,K$1:$K4687,K4687,E$1:$E4687,E4687),"")</f>
        <v/>
      </c>
      <c r="AC4687" s="2" t="str">
        <f t="shared" si="423"/>
        <v/>
      </c>
      <c r="AE4687">
        <v>84.499877234265867</v>
      </c>
      <c r="AF4687">
        <v>10.706075533662036</v>
      </c>
      <c r="AG4687">
        <v>89.29392446633797</v>
      </c>
      <c r="AH4687">
        <v>22.508836611155008</v>
      </c>
      <c r="AI4687">
        <v>32.645988208430531</v>
      </c>
      <c r="AJ4687">
        <v>11.276202732780698</v>
      </c>
      <c r="AK4687">
        <v>23.126037903667147</v>
      </c>
      <c r="AL4687" s="2">
        <f t="shared" si="426"/>
        <v>3.7001660645867435E-2</v>
      </c>
      <c r="AM4687">
        <v>3.7001660645867435E-2</v>
      </c>
      <c r="AN4687">
        <v>67.82484833506193</v>
      </c>
      <c r="AO4687">
        <v>11.055450278615094</v>
      </c>
      <c r="AT4687" s="2" t="str">
        <f t="shared" si="427"/>
        <v/>
      </c>
      <c r="AU4687" s="2" t="str">
        <f>IF(ISNUMBER(AT4687),SUMIFS($AT$1:AT4687,$A$1:A4687,A4687,$K$1:K4687,K4687,$E$1:E4687,E4687),"")</f>
        <v/>
      </c>
      <c r="AV4687">
        <f t="shared" si="424"/>
        <v>11</v>
      </c>
    </row>
    <row r="4688" spans="1:48" x14ac:dyDescent="0.3">
      <c r="A4688" t="s">
        <v>157</v>
      </c>
      <c r="B4688" t="s">
        <v>153</v>
      </c>
      <c r="C4688" t="s">
        <v>152</v>
      </c>
      <c r="D4688" s="3">
        <v>41256</v>
      </c>
      <c r="E4688">
        <v>3</v>
      </c>
      <c r="J4688" t="s">
        <v>150</v>
      </c>
      <c r="K4688" t="s">
        <v>136</v>
      </c>
      <c r="O4688" s="2" t="str">
        <f t="shared" si="425"/>
        <v/>
      </c>
      <c r="Q4688" s="32">
        <v>100.75</v>
      </c>
      <c r="R4688">
        <v>100.75</v>
      </c>
      <c r="S4688" s="22">
        <f>IF(ISNUMBER(R4688),SUMIFS(R$1:$R4688,A$1:$A4688,A4688,K$1:$K4688,K4688,E$1:$E4688,E4688),"")</f>
        <v>555.20000000000027</v>
      </c>
      <c r="AC4688" s="2" t="str">
        <f t="shared" si="423"/>
        <v/>
      </c>
      <c r="AL4688" s="2" t="str">
        <f t="shared" si="426"/>
        <v/>
      </c>
      <c r="AT4688" s="2" t="str">
        <f t="shared" si="427"/>
        <v/>
      </c>
      <c r="AU4688" s="2" t="str">
        <f>IF(ISNUMBER(AT4688),SUMIFS($AT$1:AT4688,$A$1:A4688,A4688,$K$1:K4688,K4688,$E$1:E4688,E4688),"")</f>
        <v/>
      </c>
      <c r="AV4688">
        <f t="shared" si="424"/>
        <v>3</v>
      </c>
    </row>
    <row r="4689" spans="1:48" x14ac:dyDescent="0.3">
      <c r="A4689" t="s">
        <v>157</v>
      </c>
      <c r="B4689" t="s">
        <v>153</v>
      </c>
      <c r="C4689" t="s">
        <v>152</v>
      </c>
      <c r="D4689" s="3">
        <v>41255</v>
      </c>
      <c r="E4689">
        <v>4</v>
      </c>
      <c r="J4689" t="s">
        <v>150</v>
      </c>
      <c r="K4689" t="s">
        <v>136</v>
      </c>
      <c r="O4689" s="2" t="str">
        <f t="shared" si="425"/>
        <v/>
      </c>
      <c r="R4689"/>
      <c r="S4689" s="22" t="str">
        <f>IF(ISNUMBER(R4689),SUMIFS(R$1:$R4689,A$1:$A4689,A4689,K$1:$K4689,K4689,E$1:$E4689,E4689),"")</f>
        <v/>
      </c>
      <c r="AC4689" s="2" t="str">
        <f t="shared" si="423"/>
        <v/>
      </c>
      <c r="AE4689">
        <v>85.440610790756907</v>
      </c>
      <c r="AF4689">
        <v>12.212989284933199</v>
      </c>
      <c r="AG4689">
        <v>87.787010715066799</v>
      </c>
      <c r="AH4689">
        <v>27.93806082449824</v>
      </c>
      <c r="AI4689">
        <v>34.177412784109571</v>
      </c>
      <c r="AJ4689">
        <v>11.782790231613152</v>
      </c>
      <c r="AK4689">
        <v>23.351191777826369</v>
      </c>
      <c r="AL4689" s="2">
        <f t="shared" si="426"/>
        <v>3.7361906844522189E-2</v>
      </c>
      <c r="AM4689">
        <v>3.7361906844522189E-2</v>
      </c>
      <c r="AN4689">
        <v>65.999592221029729</v>
      </c>
      <c r="AO4689">
        <v>10.757933532027847</v>
      </c>
      <c r="AT4689" s="2" t="str">
        <f t="shared" si="427"/>
        <v/>
      </c>
      <c r="AU4689" s="2" t="str">
        <f>IF(ISNUMBER(AT4689),SUMIFS($AT$1:AT4689,$A$1:A4689,A4689,$K$1:K4689,K4689,$E$1:E4689,E4689),"")</f>
        <v/>
      </c>
      <c r="AV4689">
        <f t="shared" si="424"/>
        <v>11</v>
      </c>
    </row>
    <row r="4690" spans="1:48" x14ac:dyDescent="0.3">
      <c r="A4690" t="s">
        <v>157</v>
      </c>
      <c r="B4690" t="s">
        <v>153</v>
      </c>
      <c r="C4690" t="s">
        <v>152</v>
      </c>
      <c r="D4690" s="3">
        <v>41256</v>
      </c>
      <c r="E4690">
        <v>4</v>
      </c>
      <c r="J4690" t="s">
        <v>150</v>
      </c>
      <c r="K4690" t="s">
        <v>136</v>
      </c>
      <c r="O4690" s="2" t="str">
        <f t="shared" si="425"/>
        <v/>
      </c>
      <c r="Q4690" s="32">
        <v>165.05</v>
      </c>
      <c r="R4690">
        <v>165.05</v>
      </c>
      <c r="S4690" s="22">
        <f>IF(ISNUMBER(R4690),SUMIFS(R$1:$R4690,A$1:$A4690,A4690,K$1:$K4690,K4690,E$1:$E4690,E4690),"")</f>
        <v>776.40000000000032</v>
      </c>
      <c r="AC4690" s="2" t="str">
        <f t="shared" si="423"/>
        <v/>
      </c>
      <c r="AL4690" s="2" t="str">
        <f t="shared" si="426"/>
        <v/>
      </c>
      <c r="AT4690" s="2" t="str">
        <f t="shared" si="427"/>
        <v/>
      </c>
      <c r="AU4690" s="2" t="str">
        <f>IF(ISNUMBER(AT4690),SUMIFS($AT$1:AT4690,$A$1:A4690,A4690,$K$1:K4690,K4690,$E$1:E4690,E4690),"")</f>
        <v/>
      </c>
      <c r="AV4690">
        <f t="shared" si="424"/>
        <v>3</v>
      </c>
    </row>
    <row r="4691" spans="1:48" x14ac:dyDescent="0.3">
      <c r="A4691" t="s">
        <v>157</v>
      </c>
      <c r="B4691" t="s">
        <v>153</v>
      </c>
      <c r="C4691" t="s">
        <v>152</v>
      </c>
      <c r="D4691" s="3">
        <v>41256</v>
      </c>
      <c r="E4691">
        <v>5</v>
      </c>
      <c r="J4691" t="s">
        <v>150</v>
      </c>
      <c r="K4691" t="s">
        <v>136</v>
      </c>
      <c r="O4691" s="2" t="str">
        <f t="shared" si="425"/>
        <v/>
      </c>
      <c r="Q4691" s="32">
        <v>93.65000000000002</v>
      </c>
      <c r="R4691">
        <v>93.65000000000002</v>
      </c>
      <c r="S4691" s="22">
        <f>IF(ISNUMBER(R4691),SUMIFS(R$1:$R4691,A$1:$A4691,A4691,K$1:$K4691,K4691,E$1:$E4691,E4691),"")</f>
        <v>584.9</v>
      </c>
      <c r="AC4691" s="2" t="str">
        <f t="shared" ref="AC4691:AC4727" si="428">IF(ISNUMBER(AD4691),AD4691*10,"")</f>
        <v/>
      </c>
      <c r="AL4691" s="2" t="str">
        <f t="shared" si="426"/>
        <v/>
      </c>
      <c r="AT4691" s="2" t="str">
        <f t="shared" si="427"/>
        <v/>
      </c>
      <c r="AU4691" s="2" t="str">
        <f>IF(ISNUMBER(AT4691),SUMIFS($AT$1:AT4691,$A$1:A4691,A4691,$K$1:K4691,K4691,$E$1:E4691,E4691),"")</f>
        <v/>
      </c>
      <c r="AV4691">
        <f t="shared" ref="AV4691:AV4727" si="429">COUNT(P4691:AU4691)</f>
        <v>3</v>
      </c>
    </row>
    <row r="4692" spans="1:48" x14ac:dyDescent="0.3">
      <c r="A4692" t="s">
        <v>157</v>
      </c>
      <c r="B4692" t="s">
        <v>153</v>
      </c>
      <c r="C4692" t="s">
        <v>152</v>
      </c>
      <c r="D4692" s="3">
        <v>41270</v>
      </c>
      <c r="E4692">
        <v>1</v>
      </c>
      <c r="J4692" t="s">
        <v>150</v>
      </c>
      <c r="K4692" t="s">
        <v>136</v>
      </c>
      <c r="O4692" s="2" t="str">
        <f t="shared" si="425"/>
        <v/>
      </c>
      <c r="Q4692" s="32">
        <v>168.45</v>
      </c>
      <c r="R4692">
        <v>168.45</v>
      </c>
      <c r="S4692" s="22">
        <f>IF(ISNUMBER(R4692),SUMIFS(R$1:$R4692,A$1:$A4692,A4692,K$1:$K4692,K4692,E$1:$E4692,E4692),"")</f>
        <v>1231.05</v>
      </c>
      <c r="AC4692" s="2" t="str">
        <f t="shared" si="428"/>
        <v/>
      </c>
      <c r="AL4692" s="2" t="str">
        <f t="shared" si="426"/>
        <v/>
      </c>
      <c r="AT4692" s="2" t="str">
        <f t="shared" si="427"/>
        <v/>
      </c>
      <c r="AU4692" s="2" t="str">
        <f>IF(ISNUMBER(AT4692),SUMIFS($AT$1:AT4692,$A$1:A4692,A4692,$K$1:K4692,K4692,$E$1:E4692,E4692),"")</f>
        <v/>
      </c>
      <c r="AV4692">
        <f t="shared" si="429"/>
        <v>3</v>
      </c>
    </row>
    <row r="4693" spans="1:48" x14ac:dyDescent="0.3">
      <c r="A4693" t="s">
        <v>157</v>
      </c>
      <c r="B4693" t="s">
        <v>153</v>
      </c>
      <c r="C4693" t="s">
        <v>152</v>
      </c>
      <c r="D4693" s="3">
        <v>41270</v>
      </c>
      <c r="E4693">
        <v>2</v>
      </c>
      <c r="J4693" t="s">
        <v>150</v>
      </c>
      <c r="K4693" t="s">
        <v>136</v>
      </c>
      <c r="O4693" s="2" t="str">
        <f t="shared" si="425"/>
        <v/>
      </c>
      <c r="Q4693" s="32">
        <v>61.6</v>
      </c>
      <c r="R4693">
        <v>61.6</v>
      </c>
      <c r="S4693" s="22">
        <f>IF(ISNUMBER(R4693),SUMIFS(R$1:$R4693,A$1:$A4693,A4693,K$1:$K4693,K4693,E$1:$E4693,E4693),"")</f>
        <v>723.20000000000061</v>
      </c>
      <c r="AC4693" s="2" t="str">
        <f t="shared" si="428"/>
        <v/>
      </c>
      <c r="AL4693" s="2" t="str">
        <f t="shared" si="426"/>
        <v/>
      </c>
      <c r="AT4693" s="2" t="str">
        <f t="shared" si="427"/>
        <v/>
      </c>
      <c r="AU4693" s="2" t="str">
        <f>IF(ISNUMBER(AT4693),SUMIFS($AT$1:AT4693,$A$1:A4693,A4693,$K$1:K4693,K4693,$E$1:E4693,E4693),"")</f>
        <v/>
      </c>
      <c r="AV4693">
        <f t="shared" si="429"/>
        <v>3</v>
      </c>
    </row>
    <row r="4694" spans="1:48" x14ac:dyDescent="0.3">
      <c r="A4694" t="s">
        <v>157</v>
      </c>
      <c r="B4694" t="s">
        <v>153</v>
      </c>
      <c r="C4694" t="s">
        <v>152</v>
      </c>
      <c r="D4694" s="3">
        <v>41270</v>
      </c>
      <c r="E4694">
        <v>3</v>
      </c>
      <c r="J4694" t="s">
        <v>150</v>
      </c>
      <c r="K4694" t="s">
        <v>136</v>
      </c>
      <c r="O4694" s="2" t="str">
        <f t="shared" si="425"/>
        <v/>
      </c>
      <c r="Q4694" s="32">
        <v>57.45</v>
      </c>
      <c r="R4694">
        <v>57.45</v>
      </c>
      <c r="S4694" s="22">
        <f>IF(ISNUMBER(R4694),SUMIFS(R$1:$R4694,A$1:$A4694,A4694,K$1:$K4694,K4694,E$1:$E4694,E4694),"")</f>
        <v>612.65000000000032</v>
      </c>
      <c r="AC4694" s="2" t="str">
        <f t="shared" si="428"/>
        <v/>
      </c>
      <c r="AL4694" s="2" t="str">
        <f t="shared" si="426"/>
        <v/>
      </c>
      <c r="AT4694" s="2" t="str">
        <f t="shared" si="427"/>
        <v/>
      </c>
      <c r="AU4694" s="2" t="str">
        <f>IF(ISNUMBER(AT4694),SUMIFS($AT$1:AT4694,$A$1:A4694,A4694,$K$1:K4694,K4694,$E$1:E4694,E4694),"")</f>
        <v/>
      </c>
      <c r="AV4694">
        <f t="shared" si="429"/>
        <v>3</v>
      </c>
    </row>
    <row r="4695" spans="1:48" x14ac:dyDescent="0.3">
      <c r="A4695" t="s">
        <v>157</v>
      </c>
      <c r="B4695" t="s">
        <v>153</v>
      </c>
      <c r="C4695" t="s">
        <v>152</v>
      </c>
      <c r="D4695" s="3">
        <v>41270</v>
      </c>
      <c r="E4695">
        <v>4</v>
      </c>
      <c r="J4695" t="s">
        <v>150</v>
      </c>
      <c r="K4695" t="s">
        <v>136</v>
      </c>
      <c r="O4695" s="2" t="str">
        <f t="shared" si="425"/>
        <v/>
      </c>
      <c r="Q4695" s="32">
        <v>175.35</v>
      </c>
      <c r="R4695">
        <v>175.35</v>
      </c>
      <c r="S4695" s="22">
        <f>IF(ISNUMBER(R4695),SUMIFS(R$1:$R4695,A$1:$A4695,A4695,K$1:$K4695,K4695,E$1:$E4695,E4695),"")</f>
        <v>951.75000000000034</v>
      </c>
      <c r="AC4695" s="2" t="str">
        <f t="shared" si="428"/>
        <v/>
      </c>
      <c r="AL4695" s="2" t="str">
        <f t="shared" si="426"/>
        <v/>
      </c>
      <c r="AT4695" s="2" t="str">
        <f t="shared" si="427"/>
        <v/>
      </c>
      <c r="AU4695" s="2" t="str">
        <f>IF(ISNUMBER(AT4695),SUMIFS($AT$1:AT4695,$A$1:A4695,A4695,$K$1:K4695,K4695,$E$1:E4695,E4695),"")</f>
        <v/>
      </c>
      <c r="AV4695">
        <f t="shared" si="429"/>
        <v>3</v>
      </c>
    </row>
    <row r="4696" spans="1:48" x14ac:dyDescent="0.3">
      <c r="A4696" t="s">
        <v>157</v>
      </c>
      <c r="B4696" t="s">
        <v>153</v>
      </c>
      <c r="C4696" t="s">
        <v>152</v>
      </c>
      <c r="D4696" s="3">
        <v>41270</v>
      </c>
      <c r="E4696">
        <v>5</v>
      </c>
      <c r="J4696" t="s">
        <v>150</v>
      </c>
      <c r="K4696" t="s">
        <v>136</v>
      </c>
      <c r="O4696" s="2" t="str">
        <f t="shared" si="425"/>
        <v/>
      </c>
      <c r="Q4696" s="32">
        <v>133.05000000000001</v>
      </c>
      <c r="R4696">
        <v>133.05000000000001</v>
      </c>
      <c r="S4696" s="22">
        <f>IF(ISNUMBER(R4696),SUMIFS(R$1:$R4696,A$1:$A4696,A4696,K$1:$K4696,K4696,E$1:$E4696,E4696),"")</f>
        <v>717.95</v>
      </c>
      <c r="AC4696" s="2" t="str">
        <f t="shared" si="428"/>
        <v/>
      </c>
      <c r="AL4696" s="2" t="str">
        <f t="shared" si="426"/>
        <v/>
      </c>
      <c r="AT4696" s="2" t="str">
        <f t="shared" si="427"/>
        <v/>
      </c>
      <c r="AU4696" s="2" t="str">
        <f>IF(ISNUMBER(AT4696),SUMIFS($AT$1:AT4696,$A$1:A4696,A4696,$K$1:K4696,K4696,$E$1:E4696,E4696),"")</f>
        <v/>
      </c>
      <c r="AV4696">
        <f t="shared" si="429"/>
        <v>3</v>
      </c>
    </row>
    <row r="4697" spans="1:48" x14ac:dyDescent="0.3">
      <c r="A4697" t="s">
        <v>157</v>
      </c>
      <c r="B4697" t="s">
        <v>153</v>
      </c>
      <c r="C4697" t="s">
        <v>152</v>
      </c>
      <c r="D4697" s="3">
        <v>41285</v>
      </c>
      <c r="E4697">
        <v>1</v>
      </c>
      <c r="J4697" t="s">
        <v>150</v>
      </c>
      <c r="K4697" t="s">
        <v>136</v>
      </c>
      <c r="O4697" s="2" t="str">
        <f t="shared" si="425"/>
        <v/>
      </c>
      <c r="Q4697" s="32">
        <v>147.35</v>
      </c>
      <c r="R4697">
        <v>147.35</v>
      </c>
      <c r="S4697" s="22">
        <f>IF(ISNUMBER(R4697),SUMIFS(R$1:$R4697,A$1:$A4697,A4697,K$1:$K4697,K4697,E$1:$E4697,E4697),"")</f>
        <v>1378.3999999999999</v>
      </c>
      <c r="AC4697" s="2" t="str">
        <f t="shared" si="428"/>
        <v/>
      </c>
      <c r="AL4697" s="2" t="str">
        <f t="shared" si="426"/>
        <v/>
      </c>
      <c r="AT4697" s="2" t="str">
        <f t="shared" si="427"/>
        <v/>
      </c>
      <c r="AU4697" s="2" t="str">
        <f>IF(ISNUMBER(AT4697),SUMIFS($AT$1:AT4697,$A$1:A4697,A4697,$K$1:K4697,K4697,$E$1:E4697,E4697),"")</f>
        <v/>
      </c>
      <c r="AV4697">
        <f t="shared" si="429"/>
        <v>3</v>
      </c>
    </row>
    <row r="4698" spans="1:48" x14ac:dyDescent="0.3">
      <c r="A4698" t="s">
        <v>157</v>
      </c>
      <c r="B4698" t="s">
        <v>153</v>
      </c>
      <c r="C4698" t="s">
        <v>152</v>
      </c>
      <c r="D4698" s="3">
        <v>41285</v>
      </c>
      <c r="E4698">
        <v>2</v>
      </c>
      <c r="J4698" t="s">
        <v>150</v>
      </c>
      <c r="K4698" t="s">
        <v>136</v>
      </c>
      <c r="O4698" s="2" t="str">
        <f t="shared" si="425"/>
        <v/>
      </c>
      <c r="Q4698" s="32">
        <v>172.95</v>
      </c>
      <c r="R4698">
        <v>172.95</v>
      </c>
      <c r="S4698" s="22">
        <f>IF(ISNUMBER(R4698),SUMIFS(R$1:$R4698,A$1:$A4698,A4698,K$1:$K4698,K4698,E$1:$E4698,E4698),"")</f>
        <v>896.15000000000055</v>
      </c>
      <c r="AC4698" s="2" t="str">
        <f t="shared" si="428"/>
        <v/>
      </c>
      <c r="AL4698" s="2" t="str">
        <f t="shared" si="426"/>
        <v/>
      </c>
      <c r="AT4698" s="2" t="str">
        <f t="shared" si="427"/>
        <v/>
      </c>
      <c r="AU4698" s="2" t="str">
        <f>IF(ISNUMBER(AT4698),SUMIFS($AT$1:AT4698,$A$1:A4698,A4698,$K$1:K4698,K4698,$E$1:E4698,E4698),"")</f>
        <v/>
      </c>
      <c r="AV4698">
        <f t="shared" si="429"/>
        <v>3</v>
      </c>
    </row>
    <row r="4699" spans="1:48" x14ac:dyDescent="0.3">
      <c r="A4699" t="s">
        <v>157</v>
      </c>
      <c r="B4699" t="s">
        <v>153</v>
      </c>
      <c r="C4699" t="s">
        <v>152</v>
      </c>
      <c r="D4699" s="3">
        <v>41285</v>
      </c>
      <c r="E4699">
        <v>3</v>
      </c>
      <c r="J4699" t="s">
        <v>150</v>
      </c>
      <c r="K4699" t="s">
        <v>136</v>
      </c>
      <c r="O4699" s="2" t="str">
        <f t="shared" ref="O4699:O4735" si="430">IF(ISNUMBER(P4699),P4699*10,"")</f>
        <v/>
      </c>
      <c r="Q4699" s="32">
        <v>144.69999999999999</v>
      </c>
      <c r="R4699">
        <v>144.69999999999999</v>
      </c>
      <c r="S4699" s="22">
        <f>IF(ISNUMBER(R4699),SUMIFS(R$1:$R4699,A$1:$A4699,A4699,K$1:$K4699,K4699,E$1:$E4699,E4699),"")</f>
        <v>757.35000000000036</v>
      </c>
      <c r="AC4699" s="2" t="str">
        <f t="shared" si="428"/>
        <v/>
      </c>
      <c r="AL4699" s="2" t="str">
        <f t="shared" ref="AL4699:AL4735" si="431">IF(ISNUMBER(AM4699),AM4699,"")</f>
        <v/>
      </c>
      <c r="AT4699" s="2" t="str">
        <f t="shared" si="427"/>
        <v/>
      </c>
      <c r="AU4699" s="2" t="str">
        <f>IF(ISNUMBER(AT4699),SUMIFS($AT$1:AT4699,$A$1:A4699,A4699,$K$1:K4699,K4699,$E$1:E4699,E4699),"")</f>
        <v/>
      </c>
      <c r="AV4699">
        <f t="shared" si="429"/>
        <v>3</v>
      </c>
    </row>
    <row r="4700" spans="1:48" x14ac:dyDescent="0.3">
      <c r="A4700" t="s">
        <v>157</v>
      </c>
      <c r="B4700" t="s">
        <v>153</v>
      </c>
      <c r="C4700" t="s">
        <v>152</v>
      </c>
      <c r="D4700" s="3">
        <v>41285</v>
      </c>
      <c r="E4700">
        <v>4</v>
      </c>
      <c r="J4700" t="s">
        <v>150</v>
      </c>
      <c r="K4700" t="s">
        <v>136</v>
      </c>
      <c r="O4700" s="2" t="str">
        <f t="shared" si="430"/>
        <v/>
      </c>
      <c r="Q4700" s="32">
        <v>18.100000000000001</v>
      </c>
      <c r="R4700">
        <v>18.100000000000001</v>
      </c>
      <c r="S4700" s="22">
        <f>IF(ISNUMBER(R4700),SUMIFS(R$1:$R4700,A$1:$A4700,A4700,K$1:$K4700,K4700,E$1:$E4700,E4700),"")</f>
        <v>969.85000000000036</v>
      </c>
      <c r="AC4700" s="2" t="str">
        <f t="shared" si="428"/>
        <v/>
      </c>
      <c r="AL4700" s="2" t="str">
        <f t="shared" si="431"/>
        <v/>
      </c>
      <c r="AT4700" s="2" t="str">
        <f t="shared" si="427"/>
        <v/>
      </c>
      <c r="AU4700" s="2" t="str">
        <f>IF(ISNUMBER(AT4700),SUMIFS($AT$1:AT4700,$A$1:A4700,A4700,$K$1:K4700,K4700,$E$1:E4700,E4700),"")</f>
        <v/>
      </c>
      <c r="AV4700">
        <f t="shared" si="429"/>
        <v>3</v>
      </c>
    </row>
    <row r="4701" spans="1:48" x14ac:dyDescent="0.3">
      <c r="A4701" t="s">
        <v>157</v>
      </c>
      <c r="B4701" t="s">
        <v>153</v>
      </c>
      <c r="C4701" t="s">
        <v>152</v>
      </c>
      <c r="D4701" s="3">
        <v>41285</v>
      </c>
      <c r="E4701">
        <v>5</v>
      </c>
      <c r="J4701" t="s">
        <v>150</v>
      </c>
      <c r="K4701" t="s">
        <v>136</v>
      </c>
      <c r="O4701" s="2" t="str">
        <f t="shared" si="430"/>
        <v/>
      </c>
      <c r="Q4701" s="32">
        <v>0</v>
      </c>
      <c r="R4701">
        <v>0</v>
      </c>
      <c r="S4701" s="22">
        <f>IF(ISNUMBER(R4701),SUMIFS(R$1:$R4701,A$1:$A4701,A4701,K$1:$K4701,K4701,E$1:$E4701,E4701),"")</f>
        <v>717.95</v>
      </c>
      <c r="AC4701" s="2" t="str">
        <f t="shared" si="428"/>
        <v/>
      </c>
      <c r="AL4701" s="2" t="str">
        <f t="shared" si="431"/>
        <v/>
      </c>
      <c r="AT4701" s="2" t="str">
        <f t="shared" si="427"/>
        <v/>
      </c>
      <c r="AU4701" s="2" t="str">
        <f>IF(ISNUMBER(AT4701),SUMIFS($AT$1:AT4701,$A$1:A4701,A4701,$K$1:K4701,K4701,$E$1:E4701,E4701),"")</f>
        <v/>
      </c>
      <c r="AV4701">
        <f t="shared" si="429"/>
        <v>3</v>
      </c>
    </row>
    <row r="4702" spans="1:48" x14ac:dyDescent="0.3">
      <c r="A4702" t="s">
        <v>157</v>
      </c>
      <c r="B4702" t="s">
        <v>153</v>
      </c>
      <c r="C4702" t="s">
        <v>152</v>
      </c>
      <c r="D4702" s="3">
        <v>41298</v>
      </c>
      <c r="E4702">
        <v>1</v>
      </c>
      <c r="J4702" t="s">
        <v>150</v>
      </c>
      <c r="K4702" t="s">
        <v>136</v>
      </c>
      <c r="O4702" s="2" t="str">
        <f t="shared" si="430"/>
        <v/>
      </c>
      <c r="Q4702" s="32">
        <v>121.6</v>
      </c>
      <c r="R4702">
        <v>121.6</v>
      </c>
      <c r="S4702" s="22">
        <f>IF(ISNUMBER(R4702),SUMIFS(R$1:$R4702,A$1:$A4702,A4702,K$1:$K4702,K4702,E$1:$E4702,E4702),"")</f>
        <v>1499.9999999999998</v>
      </c>
      <c r="AC4702" s="2" t="str">
        <f t="shared" si="428"/>
        <v/>
      </c>
      <c r="AL4702" s="2" t="str">
        <f t="shared" si="431"/>
        <v/>
      </c>
      <c r="AT4702" s="2" t="str">
        <f t="shared" si="427"/>
        <v/>
      </c>
      <c r="AU4702" s="2" t="str">
        <f>IF(ISNUMBER(AT4702),SUMIFS($AT$1:AT4702,$A$1:A4702,A4702,$K$1:K4702,K4702,$E$1:E4702,E4702),"")</f>
        <v/>
      </c>
      <c r="AV4702">
        <f t="shared" si="429"/>
        <v>3</v>
      </c>
    </row>
    <row r="4703" spans="1:48" x14ac:dyDescent="0.3">
      <c r="A4703" t="s">
        <v>157</v>
      </c>
      <c r="B4703" t="s">
        <v>153</v>
      </c>
      <c r="C4703" t="s">
        <v>152</v>
      </c>
      <c r="D4703" s="3">
        <v>41298</v>
      </c>
      <c r="E4703">
        <v>2</v>
      </c>
      <c r="J4703" t="s">
        <v>150</v>
      </c>
      <c r="K4703" t="s">
        <v>136</v>
      </c>
      <c r="O4703" s="2" t="str">
        <f t="shared" si="430"/>
        <v/>
      </c>
      <c r="Q4703" s="32">
        <v>0</v>
      </c>
      <c r="R4703">
        <v>0</v>
      </c>
      <c r="S4703" s="22">
        <f>IF(ISNUMBER(R4703),SUMIFS(R$1:$R4703,A$1:$A4703,A4703,K$1:$K4703,K4703,E$1:$E4703,E4703),"")</f>
        <v>896.15000000000055</v>
      </c>
      <c r="AC4703" s="2" t="str">
        <f t="shared" si="428"/>
        <v/>
      </c>
      <c r="AL4703" s="2" t="str">
        <f t="shared" si="431"/>
        <v/>
      </c>
      <c r="AT4703" s="2" t="str">
        <f t="shared" si="427"/>
        <v/>
      </c>
      <c r="AU4703" s="2" t="str">
        <f>IF(ISNUMBER(AT4703),SUMIFS($AT$1:AT4703,$A$1:A4703,A4703,$K$1:K4703,K4703,$E$1:E4703,E4703),"")</f>
        <v/>
      </c>
      <c r="AV4703">
        <f t="shared" si="429"/>
        <v>3</v>
      </c>
    </row>
    <row r="4704" spans="1:48" x14ac:dyDescent="0.3">
      <c r="A4704" t="s">
        <v>157</v>
      </c>
      <c r="B4704" t="s">
        <v>153</v>
      </c>
      <c r="C4704" t="s">
        <v>152</v>
      </c>
      <c r="D4704" s="3">
        <v>41298</v>
      </c>
      <c r="E4704">
        <v>3</v>
      </c>
      <c r="J4704" t="s">
        <v>150</v>
      </c>
      <c r="K4704" t="s">
        <v>136</v>
      </c>
      <c r="O4704" s="2" t="str">
        <f t="shared" si="430"/>
        <v/>
      </c>
      <c r="Q4704" s="32">
        <v>69.45</v>
      </c>
      <c r="R4704">
        <v>69.45</v>
      </c>
      <c r="S4704" s="22">
        <f>IF(ISNUMBER(R4704),SUMIFS(R$1:$R4704,A$1:$A4704,A4704,K$1:$K4704,K4704,E$1:$E4704,E4704),"")</f>
        <v>826.80000000000041</v>
      </c>
      <c r="AC4704" s="2" t="str">
        <f t="shared" si="428"/>
        <v/>
      </c>
      <c r="AL4704" s="2" t="str">
        <f t="shared" si="431"/>
        <v/>
      </c>
      <c r="AT4704" s="2" t="str">
        <f t="shared" si="427"/>
        <v/>
      </c>
      <c r="AU4704" s="2" t="str">
        <f>IF(ISNUMBER(AT4704),SUMIFS($AT$1:AT4704,$A$1:A4704,A4704,$K$1:K4704,K4704,$E$1:E4704,E4704),"")</f>
        <v/>
      </c>
      <c r="AV4704">
        <f t="shared" si="429"/>
        <v>3</v>
      </c>
    </row>
    <row r="4705" spans="1:48" x14ac:dyDescent="0.3">
      <c r="A4705" t="s">
        <v>157</v>
      </c>
      <c r="B4705" t="s">
        <v>153</v>
      </c>
      <c r="C4705" t="s">
        <v>152</v>
      </c>
      <c r="D4705" s="3">
        <v>41298</v>
      </c>
      <c r="E4705">
        <v>4</v>
      </c>
      <c r="J4705" t="s">
        <v>150</v>
      </c>
      <c r="K4705" t="s">
        <v>136</v>
      </c>
      <c r="O4705" s="2" t="str">
        <f t="shared" si="430"/>
        <v/>
      </c>
      <c r="Q4705" s="32">
        <v>38.25</v>
      </c>
      <c r="R4705">
        <v>38.25</v>
      </c>
      <c r="S4705" s="22">
        <f>IF(ISNUMBER(R4705),SUMIFS(R$1:$R4705,A$1:$A4705,A4705,K$1:$K4705,K4705,E$1:$E4705,E4705),"")</f>
        <v>1008.1000000000004</v>
      </c>
      <c r="AC4705" s="2" t="str">
        <f t="shared" si="428"/>
        <v/>
      </c>
      <c r="AL4705" s="2" t="str">
        <f t="shared" si="431"/>
        <v/>
      </c>
      <c r="AT4705" s="2" t="str">
        <f t="shared" si="427"/>
        <v/>
      </c>
      <c r="AU4705" s="2" t="str">
        <f>IF(ISNUMBER(AT4705),SUMIFS($AT$1:AT4705,$A$1:A4705,A4705,$K$1:K4705,K4705,$E$1:E4705,E4705),"")</f>
        <v/>
      </c>
      <c r="AV4705">
        <f t="shared" si="429"/>
        <v>3</v>
      </c>
    </row>
    <row r="4706" spans="1:48" x14ac:dyDescent="0.3">
      <c r="A4706" t="s">
        <v>157</v>
      </c>
      <c r="B4706" t="s">
        <v>153</v>
      </c>
      <c r="C4706" t="s">
        <v>152</v>
      </c>
      <c r="D4706" s="3">
        <v>41298</v>
      </c>
      <c r="E4706">
        <v>5</v>
      </c>
      <c r="J4706" t="s">
        <v>150</v>
      </c>
      <c r="K4706" t="s">
        <v>136</v>
      </c>
      <c r="O4706" s="2" t="str">
        <f t="shared" si="430"/>
        <v/>
      </c>
      <c r="Q4706" s="32">
        <v>43.9</v>
      </c>
      <c r="R4706">
        <v>43.9</v>
      </c>
      <c r="S4706" s="22">
        <f>IF(ISNUMBER(R4706),SUMIFS(R$1:$R4706,A$1:$A4706,A4706,K$1:$K4706,K4706,E$1:$E4706,E4706),"")</f>
        <v>761.85</v>
      </c>
      <c r="AC4706" s="2" t="str">
        <f t="shared" si="428"/>
        <v/>
      </c>
      <c r="AL4706" s="2" t="str">
        <f t="shared" si="431"/>
        <v/>
      </c>
      <c r="AT4706" s="2" t="str">
        <f t="shared" si="427"/>
        <v/>
      </c>
      <c r="AU4706" s="2" t="str">
        <f>IF(ISNUMBER(AT4706),SUMIFS($AT$1:AT4706,$A$1:A4706,A4706,$K$1:K4706,K4706,$E$1:E4706,E4706),"")</f>
        <v/>
      </c>
      <c r="AV4706">
        <f t="shared" si="429"/>
        <v>3</v>
      </c>
    </row>
    <row r="4707" spans="1:48" x14ac:dyDescent="0.3">
      <c r="A4707" t="s">
        <v>157</v>
      </c>
      <c r="B4707" t="s">
        <v>153</v>
      </c>
      <c r="C4707" t="s">
        <v>152</v>
      </c>
      <c r="D4707" s="3">
        <v>41311</v>
      </c>
      <c r="E4707">
        <v>1</v>
      </c>
      <c r="J4707" t="s">
        <v>150</v>
      </c>
      <c r="K4707" t="s">
        <v>136</v>
      </c>
      <c r="O4707" s="2" t="str">
        <f t="shared" si="430"/>
        <v/>
      </c>
      <c r="R4707"/>
      <c r="S4707" s="22" t="str">
        <f>IF(ISNUMBER(R4707),SUMIFS(R$1:$R4707,A$1:$A4707,A4707,K$1:$K4707,K4707,E$1:$E4707,E4707),"")</f>
        <v/>
      </c>
      <c r="X4707">
        <v>0.11275163095291574</v>
      </c>
      <c r="Y4707">
        <v>0.88724836904708426</v>
      </c>
      <c r="AC4707" s="2" t="str">
        <f t="shared" si="428"/>
        <v/>
      </c>
      <c r="AE4707">
        <v>87.301321534199275</v>
      </c>
      <c r="AF4707">
        <v>13.257497414684522</v>
      </c>
      <c r="AG4707">
        <v>86.742502585315478</v>
      </c>
      <c r="AH4707">
        <v>15.89829627351669</v>
      </c>
      <c r="AI4707">
        <v>23.84192799935472</v>
      </c>
      <c r="AJ4707">
        <v>9.9319175424019601</v>
      </c>
      <c r="AK4707">
        <v>27.737301577042334</v>
      </c>
      <c r="AL4707" s="2">
        <f t="shared" si="431"/>
        <v>4.4379682523267731E-2</v>
      </c>
      <c r="AM4707">
        <v>4.4379682523267731E-2</v>
      </c>
      <c r="AN4707">
        <v>71.825123221464565</v>
      </c>
      <c r="AO4707">
        <v>11.707495085098724</v>
      </c>
      <c r="AT4707" s="2" t="str">
        <f t="shared" si="427"/>
        <v/>
      </c>
      <c r="AU4707" s="2" t="str">
        <f>IF(ISNUMBER(AT4707),SUMIFS($AT$1:AT4707,$A$1:A4707,A4707,$K$1:K4707,K4707,$E$1:E4707,E4707),"")</f>
        <v/>
      </c>
      <c r="AV4707">
        <f t="shared" si="429"/>
        <v>13</v>
      </c>
    </row>
    <row r="4708" spans="1:48" x14ac:dyDescent="0.3">
      <c r="A4708" t="s">
        <v>157</v>
      </c>
      <c r="B4708" t="s">
        <v>153</v>
      </c>
      <c r="C4708" t="s">
        <v>152</v>
      </c>
      <c r="D4708" s="3">
        <v>41312</v>
      </c>
      <c r="E4708">
        <v>1</v>
      </c>
      <c r="J4708" t="s">
        <v>150</v>
      </c>
      <c r="K4708" t="s">
        <v>136</v>
      </c>
      <c r="O4708" s="2" t="str">
        <f t="shared" si="430"/>
        <v/>
      </c>
      <c r="Q4708" s="32">
        <v>27.899999999999956</v>
      </c>
      <c r="R4708">
        <v>27.899999999999956</v>
      </c>
      <c r="S4708" s="22">
        <f>IF(ISNUMBER(R4708),SUMIFS(R$1:$R4708,A$1:$A4708,A4708,K$1:$K4708,K4708,E$1:$E4708,E4708),"")</f>
        <v>1527.8999999999996</v>
      </c>
      <c r="AC4708" s="2" t="str">
        <f t="shared" si="428"/>
        <v/>
      </c>
      <c r="AL4708" s="2" t="str">
        <f t="shared" si="431"/>
        <v/>
      </c>
      <c r="AT4708" s="2" t="str">
        <f t="shared" si="427"/>
        <v/>
      </c>
      <c r="AU4708" s="2" t="str">
        <f>IF(ISNUMBER(AT4708),SUMIFS($AT$1:AT4708,$A$1:A4708,A4708,$K$1:K4708,K4708,$E$1:E4708,E4708),"")</f>
        <v/>
      </c>
      <c r="AV4708">
        <f t="shared" si="429"/>
        <v>3</v>
      </c>
    </row>
    <row r="4709" spans="1:48" x14ac:dyDescent="0.3">
      <c r="A4709" t="s">
        <v>157</v>
      </c>
      <c r="B4709" t="s">
        <v>153</v>
      </c>
      <c r="C4709" t="s">
        <v>152</v>
      </c>
      <c r="D4709" s="3">
        <v>41311</v>
      </c>
      <c r="E4709">
        <v>2</v>
      </c>
      <c r="J4709" t="s">
        <v>150</v>
      </c>
      <c r="K4709" t="s">
        <v>136</v>
      </c>
      <c r="O4709" s="2" t="str">
        <f t="shared" si="430"/>
        <v/>
      </c>
      <c r="R4709"/>
      <c r="S4709" s="22" t="str">
        <f>IF(ISNUMBER(R4709),SUMIFS(R$1:$R4709,A$1:$A4709,A4709,K$1:$K4709,K4709,E$1:$E4709,E4709),"")</f>
        <v/>
      </c>
      <c r="X4709">
        <v>0.15844752432679987</v>
      </c>
      <c r="Y4709">
        <v>0.84155247567320013</v>
      </c>
      <c r="AC4709" s="2" t="str">
        <f t="shared" si="428"/>
        <v/>
      </c>
      <c r="AE4709">
        <v>87.158929046546149</v>
      </c>
      <c r="AF4709">
        <v>12.932846553822053</v>
      </c>
      <c r="AG4709">
        <v>87.06715344617794</v>
      </c>
      <c r="AH4709">
        <v>14.04676602529803</v>
      </c>
      <c r="AI4709">
        <v>19.74021266153008</v>
      </c>
      <c r="AJ4709">
        <v>11.119553143849583</v>
      </c>
      <c r="AK4709">
        <v>28.975887819449049</v>
      </c>
      <c r="AL4709" s="2">
        <f t="shared" si="431"/>
        <v>4.6361420511118474E-2</v>
      </c>
      <c r="AM4709">
        <v>4.6361420511118474E-2</v>
      </c>
      <c r="AN4709">
        <v>73.145025696184589</v>
      </c>
      <c r="AO4709">
        <v>11.922639188478088</v>
      </c>
      <c r="AT4709" s="2" t="str">
        <f t="shared" si="427"/>
        <v/>
      </c>
      <c r="AU4709" s="2" t="str">
        <f>IF(ISNUMBER(AT4709),SUMIFS($AT$1:AT4709,$A$1:A4709,A4709,$K$1:K4709,K4709,$E$1:E4709,E4709),"")</f>
        <v/>
      </c>
      <c r="AV4709">
        <f t="shared" si="429"/>
        <v>13</v>
      </c>
    </row>
    <row r="4710" spans="1:48" x14ac:dyDescent="0.3">
      <c r="A4710" t="s">
        <v>157</v>
      </c>
      <c r="B4710" t="s">
        <v>153</v>
      </c>
      <c r="C4710" t="s">
        <v>152</v>
      </c>
      <c r="D4710" s="3">
        <v>41312</v>
      </c>
      <c r="E4710">
        <v>2</v>
      </c>
      <c r="J4710" t="s">
        <v>150</v>
      </c>
      <c r="K4710" t="s">
        <v>136</v>
      </c>
      <c r="O4710" s="2" t="str">
        <f t="shared" si="430"/>
        <v/>
      </c>
      <c r="Q4710" s="32">
        <v>79.999999999999915</v>
      </c>
      <c r="R4710">
        <v>79.999999999999915</v>
      </c>
      <c r="S4710" s="22">
        <f>IF(ISNUMBER(R4710),SUMIFS(R$1:$R4710,A$1:$A4710,A4710,K$1:$K4710,K4710,E$1:$E4710,E4710),"")</f>
        <v>976.15000000000043</v>
      </c>
      <c r="AC4710" s="2" t="str">
        <f t="shared" si="428"/>
        <v/>
      </c>
      <c r="AL4710" s="2" t="str">
        <f t="shared" si="431"/>
        <v/>
      </c>
      <c r="AT4710" s="2" t="str">
        <f t="shared" si="427"/>
        <v/>
      </c>
      <c r="AU4710" s="2" t="str">
        <f>IF(ISNUMBER(AT4710),SUMIFS($AT$1:AT4710,$A$1:A4710,A4710,$K$1:K4710,K4710,$E$1:E4710,E4710),"")</f>
        <v/>
      </c>
      <c r="AV4710">
        <f t="shared" si="429"/>
        <v>3</v>
      </c>
    </row>
    <row r="4711" spans="1:48" x14ac:dyDescent="0.3">
      <c r="A4711" t="s">
        <v>157</v>
      </c>
      <c r="B4711" t="s">
        <v>153</v>
      </c>
      <c r="C4711" t="s">
        <v>152</v>
      </c>
      <c r="D4711" s="3">
        <v>41311</v>
      </c>
      <c r="E4711">
        <v>3</v>
      </c>
      <c r="J4711" t="s">
        <v>150</v>
      </c>
      <c r="K4711" t="s">
        <v>136</v>
      </c>
      <c r="O4711" s="2" t="str">
        <f t="shared" si="430"/>
        <v/>
      </c>
      <c r="R4711"/>
      <c r="S4711" s="22" t="str">
        <f>IF(ISNUMBER(R4711),SUMIFS(R$1:$R4711,A$1:$A4711,A4711,K$1:$K4711,K4711,E$1:$E4711,E4711),"")</f>
        <v/>
      </c>
      <c r="X4711">
        <v>0.34460362677582024</v>
      </c>
      <c r="Y4711">
        <v>0.65539637322417976</v>
      </c>
      <c r="AC4711" s="2" t="str">
        <f t="shared" si="428"/>
        <v/>
      </c>
      <c r="AE4711">
        <v>85.812809119666753</v>
      </c>
      <c r="AF4711">
        <v>12.633433516426585</v>
      </c>
      <c r="AG4711">
        <v>87.366566483573422</v>
      </c>
      <c r="AH4711">
        <v>14.238596745776885</v>
      </c>
      <c r="AI4711">
        <v>18.892886309461971</v>
      </c>
      <c r="AJ4711">
        <v>12.175650325007034</v>
      </c>
      <c r="AK4711">
        <v>27.579698673437658</v>
      </c>
      <c r="AL4711" s="2">
        <f t="shared" si="431"/>
        <v>4.4127517877500251E-2</v>
      </c>
      <c r="AM4711">
        <v>4.4127517877500251E-2</v>
      </c>
      <c r="AN4711">
        <v>73.331219692677138</v>
      </c>
      <c r="AO4711">
        <v>11.952988809906374</v>
      </c>
      <c r="AT4711" s="2" t="str">
        <f t="shared" si="427"/>
        <v/>
      </c>
      <c r="AU4711" s="2" t="str">
        <f>IF(ISNUMBER(AT4711),SUMIFS($AT$1:AT4711,$A$1:A4711,A4711,$K$1:K4711,K4711,$E$1:E4711,E4711),"")</f>
        <v/>
      </c>
      <c r="AV4711">
        <f t="shared" si="429"/>
        <v>13</v>
      </c>
    </row>
    <row r="4712" spans="1:48" x14ac:dyDescent="0.3">
      <c r="A4712" t="s">
        <v>157</v>
      </c>
      <c r="B4712" t="s">
        <v>153</v>
      </c>
      <c r="C4712" t="s">
        <v>152</v>
      </c>
      <c r="D4712" s="3">
        <v>41312</v>
      </c>
      <c r="E4712">
        <v>3</v>
      </c>
      <c r="J4712" t="s">
        <v>150</v>
      </c>
      <c r="K4712" t="s">
        <v>136</v>
      </c>
      <c r="O4712" s="2" t="str">
        <f t="shared" si="430"/>
        <v/>
      </c>
      <c r="Q4712" s="32">
        <v>0</v>
      </c>
      <c r="R4712">
        <v>0</v>
      </c>
      <c r="S4712" s="22">
        <f>IF(ISNUMBER(R4712),SUMIFS(R$1:$R4712,A$1:$A4712,A4712,K$1:$K4712,K4712,E$1:$E4712,E4712),"")</f>
        <v>826.80000000000041</v>
      </c>
      <c r="AC4712" s="2" t="str">
        <f t="shared" si="428"/>
        <v/>
      </c>
      <c r="AL4712" s="2" t="str">
        <f t="shared" si="431"/>
        <v/>
      </c>
      <c r="AT4712" s="2" t="str">
        <f t="shared" si="427"/>
        <v/>
      </c>
      <c r="AU4712" s="2" t="str">
        <f>IF(ISNUMBER(AT4712),SUMIFS($AT$1:AT4712,$A$1:A4712,A4712,$K$1:K4712,K4712,$E$1:E4712,E4712),"")</f>
        <v/>
      </c>
      <c r="AV4712">
        <f t="shared" si="429"/>
        <v>3</v>
      </c>
    </row>
    <row r="4713" spans="1:48" x14ac:dyDescent="0.3">
      <c r="A4713" t="s">
        <v>157</v>
      </c>
      <c r="B4713" t="s">
        <v>153</v>
      </c>
      <c r="C4713" t="s">
        <v>152</v>
      </c>
      <c r="D4713" s="3">
        <v>41311</v>
      </c>
      <c r="E4713">
        <v>4</v>
      </c>
      <c r="J4713" t="s">
        <v>150</v>
      </c>
      <c r="K4713" t="s">
        <v>136</v>
      </c>
      <c r="O4713" s="2" t="str">
        <f t="shared" si="430"/>
        <v/>
      </c>
      <c r="R4713"/>
      <c r="S4713" s="22" t="str">
        <f>IF(ISNUMBER(R4713),SUMIFS(R$1:$R4713,A$1:$A4713,A4713,K$1:$K4713,K4713,E$1:$E4713,E4713),"")</f>
        <v/>
      </c>
      <c r="X4713">
        <v>0.32056120902930807</v>
      </c>
      <c r="Y4713">
        <v>0.67943879097069193</v>
      </c>
      <c r="AC4713" s="2" t="str">
        <f t="shared" si="428"/>
        <v/>
      </c>
      <c r="AE4713">
        <v>86.533518639461775</v>
      </c>
      <c r="AF4713">
        <v>13.346375393979065</v>
      </c>
      <c r="AG4713">
        <v>86.653624606020941</v>
      </c>
      <c r="AH4713">
        <v>13.373258276012445</v>
      </c>
      <c r="AI4713">
        <v>17.743173541901513</v>
      </c>
      <c r="AJ4713">
        <v>15.162167589672871</v>
      </c>
      <c r="AK4713">
        <v>24.147542386697058</v>
      </c>
      <c r="AL4713" s="2">
        <f t="shared" si="431"/>
        <v>3.8636067818715293E-2</v>
      </c>
      <c r="AM4713">
        <v>3.8636067818715293E-2</v>
      </c>
      <c r="AN4713">
        <v>74.366141360369397</v>
      </c>
      <c r="AO4713">
        <v>12.121681041740212</v>
      </c>
      <c r="AT4713" s="2" t="str">
        <f t="shared" si="427"/>
        <v/>
      </c>
      <c r="AU4713" s="2" t="str">
        <f>IF(ISNUMBER(AT4713),SUMIFS($AT$1:AT4713,$A$1:A4713,A4713,$K$1:K4713,K4713,$E$1:E4713,E4713),"")</f>
        <v/>
      </c>
      <c r="AV4713">
        <f t="shared" si="429"/>
        <v>13</v>
      </c>
    </row>
    <row r="4714" spans="1:48" x14ac:dyDescent="0.3">
      <c r="A4714" t="s">
        <v>157</v>
      </c>
      <c r="B4714" t="s">
        <v>153</v>
      </c>
      <c r="C4714" t="s">
        <v>152</v>
      </c>
      <c r="D4714" s="3">
        <v>41312</v>
      </c>
      <c r="E4714">
        <v>4</v>
      </c>
      <c r="J4714" t="s">
        <v>150</v>
      </c>
      <c r="K4714" t="s">
        <v>136</v>
      </c>
      <c r="O4714" s="2" t="str">
        <f t="shared" si="430"/>
        <v/>
      </c>
      <c r="Q4714" s="32">
        <v>54.20000000000023</v>
      </c>
      <c r="R4714">
        <v>54.20000000000023</v>
      </c>
      <c r="S4714" s="22">
        <f>IF(ISNUMBER(R4714),SUMIFS(R$1:$R4714,A$1:$A4714,A4714,K$1:$K4714,K4714,E$1:$E4714,E4714),"")</f>
        <v>1062.3000000000006</v>
      </c>
      <c r="AC4714" s="2" t="str">
        <f t="shared" si="428"/>
        <v/>
      </c>
      <c r="AL4714" s="2" t="str">
        <f t="shared" si="431"/>
        <v/>
      </c>
      <c r="AT4714" s="2" t="str">
        <f t="shared" si="427"/>
        <v/>
      </c>
      <c r="AU4714" s="2" t="str">
        <f>IF(ISNUMBER(AT4714),SUMIFS($AT$1:AT4714,$A$1:A4714,A4714,$K$1:K4714,K4714,$E$1:E4714,E4714),"")</f>
        <v/>
      </c>
      <c r="AV4714">
        <f t="shared" si="429"/>
        <v>3</v>
      </c>
    </row>
    <row r="4715" spans="1:48" x14ac:dyDescent="0.3">
      <c r="A4715" t="s">
        <v>157</v>
      </c>
      <c r="B4715" t="s">
        <v>153</v>
      </c>
      <c r="C4715" t="s">
        <v>152</v>
      </c>
      <c r="D4715" s="3">
        <v>41311</v>
      </c>
      <c r="E4715">
        <v>5</v>
      </c>
      <c r="J4715" t="s">
        <v>150</v>
      </c>
      <c r="K4715" t="s">
        <v>136</v>
      </c>
      <c r="O4715" s="2" t="str">
        <f t="shared" si="430"/>
        <v/>
      </c>
      <c r="R4715"/>
      <c r="S4715" s="22" t="str">
        <f>IF(ISNUMBER(R4715),SUMIFS(R$1:$R4715,A$1:$A4715,A4715,K$1:$K4715,K4715,E$1:$E4715,E4715),"")</f>
        <v/>
      </c>
      <c r="X4715">
        <v>0.35184581246377894</v>
      </c>
      <c r="Y4715">
        <v>0.64815418753622112</v>
      </c>
      <c r="AC4715" s="2" t="str">
        <f t="shared" si="428"/>
        <v/>
      </c>
      <c r="AL4715" s="2" t="str">
        <f t="shared" si="431"/>
        <v/>
      </c>
      <c r="AT4715" s="2" t="str">
        <f t="shared" si="427"/>
        <v/>
      </c>
      <c r="AU4715" s="2" t="str">
        <f>IF(ISNUMBER(AT4715),SUMIFS($AT$1:AT4715,$A$1:A4715,A4715,$K$1:K4715,K4715,$E$1:E4715,E4715),"")</f>
        <v/>
      </c>
      <c r="AV4715">
        <f t="shared" si="429"/>
        <v>2</v>
      </c>
    </row>
    <row r="4716" spans="1:48" x14ac:dyDescent="0.3">
      <c r="A4716" t="s">
        <v>157</v>
      </c>
      <c r="B4716" t="s">
        <v>153</v>
      </c>
      <c r="C4716" t="s">
        <v>152</v>
      </c>
      <c r="D4716" s="3">
        <v>41312</v>
      </c>
      <c r="E4716">
        <v>5</v>
      </c>
      <c r="J4716" t="s">
        <v>150</v>
      </c>
      <c r="K4716" t="s">
        <v>136</v>
      </c>
      <c r="O4716" s="2" t="str">
        <f t="shared" si="430"/>
        <v/>
      </c>
      <c r="Q4716" s="32">
        <v>15.250000000000181</v>
      </c>
      <c r="R4716">
        <v>15.250000000000181</v>
      </c>
      <c r="S4716" s="22">
        <f>IF(ISNUMBER(R4716),SUMIFS(R$1:$R4716,A$1:$A4716,A4716,K$1:$K4716,K4716,E$1:$E4716,E4716),"")</f>
        <v>777.10000000000025</v>
      </c>
      <c r="AC4716" s="2" t="str">
        <f t="shared" si="428"/>
        <v/>
      </c>
      <c r="AL4716" s="2" t="str">
        <f t="shared" si="431"/>
        <v/>
      </c>
      <c r="AT4716" s="2" t="str">
        <f t="shared" si="427"/>
        <v/>
      </c>
      <c r="AU4716" s="2" t="str">
        <f>IF(ISNUMBER(AT4716),SUMIFS($AT$1:AT4716,$A$1:A4716,A4716,$K$1:K4716,K4716,$E$1:E4716,E4716),"")</f>
        <v/>
      </c>
      <c r="AV4716">
        <f t="shared" si="429"/>
        <v>3</v>
      </c>
    </row>
    <row r="4717" spans="1:48" x14ac:dyDescent="0.3">
      <c r="A4717" t="s">
        <v>157</v>
      </c>
      <c r="B4717" t="s">
        <v>153</v>
      </c>
      <c r="C4717" t="s">
        <v>152</v>
      </c>
      <c r="D4717" s="3">
        <v>41326</v>
      </c>
      <c r="E4717">
        <v>1</v>
      </c>
      <c r="J4717" t="s">
        <v>150</v>
      </c>
      <c r="K4717" t="s">
        <v>136</v>
      </c>
      <c r="O4717" s="2" t="str">
        <f t="shared" si="430"/>
        <v/>
      </c>
      <c r="Q4717" s="32">
        <v>11.4</v>
      </c>
      <c r="R4717">
        <v>11.4</v>
      </c>
      <c r="S4717" s="22">
        <f>IF(ISNUMBER(R4717),SUMIFS(R$1:$R4717,A$1:$A4717,A4717,K$1:$K4717,K4717,E$1:$E4717,E4717),"")</f>
        <v>1539.2999999999997</v>
      </c>
      <c r="AC4717" s="2" t="str">
        <f t="shared" si="428"/>
        <v/>
      </c>
      <c r="AL4717" s="2" t="str">
        <f t="shared" si="431"/>
        <v/>
      </c>
      <c r="AT4717" s="2" t="str">
        <f t="shared" si="427"/>
        <v/>
      </c>
      <c r="AU4717" s="2" t="str">
        <f>IF(ISNUMBER(AT4717),SUMIFS($AT$1:AT4717,$A$1:A4717,A4717,$K$1:K4717,K4717,$E$1:E4717,E4717),"")</f>
        <v/>
      </c>
      <c r="AV4717">
        <f t="shared" si="429"/>
        <v>3</v>
      </c>
    </row>
    <row r="4718" spans="1:48" x14ac:dyDescent="0.3">
      <c r="A4718" t="s">
        <v>157</v>
      </c>
      <c r="B4718" t="s">
        <v>153</v>
      </c>
      <c r="C4718" t="s">
        <v>152</v>
      </c>
      <c r="D4718" s="3">
        <v>41326</v>
      </c>
      <c r="E4718">
        <v>2</v>
      </c>
      <c r="J4718" t="s">
        <v>150</v>
      </c>
      <c r="K4718" t="s">
        <v>136</v>
      </c>
      <c r="O4718" s="2" t="str">
        <f t="shared" si="430"/>
        <v/>
      </c>
      <c r="Q4718" s="32">
        <v>85.65</v>
      </c>
      <c r="R4718">
        <v>85.65</v>
      </c>
      <c r="S4718" s="22">
        <f>IF(ISNUMBER(R4718),SUMIFS(R$1:$R4718,A$1:$A4718,A4718,K$1:$K4718,K4718,E$1:$E4718,E4718),"")</f>
        <v>1061.8000000000004</v>
      </c>
      <c r="AC4718" s="2" t="str">
        <f t="shared" si="428"/>
        <v/>
      </c>
      <c r="AL4718" s="2" t="str">
        <f t="shared" si="431"/>
        <v/>
      </c>
      <c r="AT4718" s="2" t="str">
        <f t="shared" si="427"/>
        <v/>
      </c>
      <c r="AU4718" s="2" t="str">
        <f>IF(ISNUMBER(AT4718),SUMIFS($AT$1:AT4718,$A$1:A4718,A4718,$K$1:K4718,K4718,$E$1:E4718,E4718),"")</f>
        <v/>
      </c>
      <c r="AV4718">
        <f t="shared" si="429"/>
        <v>3</v>
      </c>
    </row>
    <row r="4719" spans="1:48" x14ac:dyDescent="0.3">
      <c r="A4719" t="s">
        <v>157</v>
      </c>
      <c r="B4719" t="s">
        <v>153</v>
      </c>
      <c r="C4719" t="s">
        <v>152</v>
      </c>
      <c r="D4719" s="3">
        <v>41326</v>
      </c>
      <c r="E4719">
        <v>3</v>
      </c>
      <c r="J4719" t="s">
        <v>150</v>
      </c>
      <c r="K4719" t="s">
        <v>136</v>
      </c>
      <c r="O4719" s="2" t="str">
        <f t="shared" si="430"/>
        <v/>
      </c>
      <c r="Q4719" s="32">
        <v>0</v>
      </c>
      <c r="R4719">
        <v>0</v>
      </c>
      <c r="S4719" s="22">
        <f>IF(ISNUMBER(R4719),SUMIFS(R$1:$R4719,A$1:$A4719,A4719,K$1:$K4719,K4719,E$1:$E4719,E4719),"")</f>
        <v>826.80000000000041</v>
      </c>
      <c r="AC4719" s="2" t="str">
        <f t="shared" si="428"/>
        <v/>
      </c>
      <c r="AL4719" s="2" t="str">
        <f t="shared" si="431"/>
        <v/>
      </c>
      <c r="AT4719" s="2" t="str">
        <f t="shared" si="427"/>
        <v/>
      </c>
      <c r="AU4719" s="2" t="str">
        <f>IF(ISNUMBER(AT4719),SUMIFS($AT$1:AT4719,$A$1:A4719,A4719,$K$1:K4719,K4719,$E$1:E4719,E4719),"")</f>
        <v/>
      </c>
      <c r="AV4719">
        <f t="shared" si="429"/>
        <v>3</v>
      </c>
    </row>
    <row r="4720" spans="1:48" x14ac:dyDescent="0.3">
      <c r="A4720" t="s">
        <v>157</v>
      </c>
      <c r="B4720" t="s">
        <v>153</v>
      </c>
      <c r="C4720" t="s">
        <v>152</v>
      </c>
      <c r="D4720" s="3">
        <v>41326</v>
      </c>
      <c r="E4720">
        <v>4</v>
      </c>
      <c r="J4720" t="s">
        <v>150</v>
      </c>
      <c r="K4720" t="s">
        <v>136</v>
      </c>
      <c r="O4720" s="2" t="str">
        <f t="shared" si="430"/>
        <v/>
      </c>
      <c r="Q4720" s="32">
        <v>80.8</v>
      </c>
      <c r="R4720">
        <v>80.8</v>
      </c>
      <c r="S4720" s="22">
        <f>IF(ISNUMBER(R4720),SUMIFS(R$1:$R4720,A$1:$A4720,A4720,K$1:$K4720,K4720,E$1:$E4720,E4720),"")</f>
        <v>1143.1000000000006</v>
      </c>
      <c r="AC4720" s="2" t="str">
        <f t="shared" si="428"/>
        <v/>
      </c>
      <c r="AL4720" s="2" t="str">
        <f t="shared" si="431"/>
        <v/>
      </c>
      <c r="AT4720" s="2" t="str">
        <f t="shared" si="427"/>
        <v/>
      </c>
      <c r="AU4720" s="2" t="str">
        <f>IF(ISNUMBER(AT4720),SUMIFS($AT$1:AT4720,$A$1:A4720,A4720,$K$1:K4720,K4720,$E$1:E4720,E4720),"")</f>
        <v/>
      </c>
      <c r="AV4720">
        <f t="shared" si="429"/>
        <v>3</v>
      </c>
    </row>
    <row r="4721" spans="1:48" x14ac:dyDescent="0.3">
      <c r="A4721" t="s">
        <v>157</v>
      </c>
      <c r="B4721" t="s">
        <v>153</v>
      </c>
      <c r="C4721" t="s">
        <v>152</v>
      </c>
      <c r="D4721" s="3">
        <v>41326</v>
      </c>
      <c r="E4721">
        <v>5</v>
      </c>
      <c r="J4721" t="s">
        <v>150</v>
      </c>
      <c r="K4721" t="s">
        <v>136</v>
      </c>
      <c r="O4721" s="2" t="str">
        <f t="shared" si="430"/>
        <v/>
      </c>
      <c r="Q4721" s="32">
        <v>0</v>
      </c>
      <c r="R4721">
        <v>0</v>
      </c>
      <c r="S4721" s="22">
        <f>IF(ISNUMBER(R4721),SUMIFS(R$1:$R4721,A$1:$A4721,A4721,K$1:$K4721,K4721,E$1:$E4721,E4721),"")</f>
        <v>777.10000000000025</v>
      </c>
      <c r="AC4721" s="2" t="str">
        <f t="shared" si="428"/>
        <v/>
      </c>
      <c r="AL4721" s="2" t="str">
        <f t="shared" si="431"/>
        <v/>
      </c>
      <c r="AT4721" s="2" t="str">
        <f t="shared" si="427"/>
        <v/>
      </c>
      <c r="AU4721" s="2" t="str">
        <f>IF(ISNUMBER(AT4721),SUMIFS($AT$1:AT4721,$A$1:A4721,A4721,$K$1:K4721,K4721,$E$1:E4721,E4721),"")</f>
        <v/>
      </c>
      <c r="AV4721">
        <f t="shared" si="429"/>
        <v>3</v>
      </c>
    </row>
    <row r="4722" spans="1:48" x14ac:dyDescent="0.3">
      <c r="A4722" t="s">
        <v>157</v>
      </c>
      <c r="B4722" t="s">
        <v>153</v>
      </c>
      <c r="C4722" t="s">
        <v>152</v>
      </c>
      <c r="D4722" s="3">
        <v>41341</v>
      </c>
      <c r="E4722">
        <v>1</v>
      </c>
      <c r="J4722" t="s">
        <v>150</v>
      </c>
      <c r="K4722" t="s">
        <v>136</v>
      </c>
      <c r="O4722" s="2" t="str">
        <f t="shared" si="430"/>
        <v/>
      </c>
      <c r="Q4722" s="32">
        <v>12.35</v>
      </c>
      <c r="R4722">
        <v>12.35</v>
      </c>
      <c r="S4722" s="22">
        <f>IF(ISNUMBER(R4722),SUMIFS(R$1:$R4722,A$1:$A4722,A4722,K$1:$K4722,K4722,E$1:$E4722,E4722),"")</f>
        <v>1551.6499999999996</v>
      </c>
      <c r="AC4722" s="2" t="str">
        <f t="shared" si="428"/>
        <v/>
      </c>
      <c r="AL4722" s="2" t="str">
        <f t="shared" si="431"/>
        <v/>
      </c>
      <c r="AT4722" s="2" t="str">
        <f t="shared" si="427"/>
        <v/>
      </c>
      <c r="AU4722" s="2" t="str">
        <f>IF(ISNUMBER(AT4722),SUMIFS($AT$1:AT4722,$A$1:A4722,A4722,$K$1:K4722,K4722,$E$1:E4722,E4722),"")</f>
        <v/>
      </c>
      <c r="AV4722">
        <f t="shared" si="429"/>
        <v>3</v>
      </c>
    </row>
    <row r="4723" spans="1:48" x14ac:dyDescent="0.3">
      <c r="A4723" t="s">
        <v>157</v>
      </c>
      <c r="B4723" t="s">
        <v>153</v>
      </c>
      <c r="C4723" t="s">
        <v>152</v>
      </c>
      <c r="D4723" s="3">
        <v>41341</v>
      </c>
      <c r="E4723">
        <v>2</v>
      </c>
      <c r="J4723" t="s">
        <v>150</v>
      </c>
      <c r="K4723" t="s">
        <v>136</v>
      </c>
      <c r="O4723" s="2" t="str">
        <f t="shared" si="430"/>
        <v/>
      </c>
      <c r="Q4723" s="32">
        <v>106.59999999999995</v>
      </c>
      <c r="R4723">
        <v>106.59999999999995</v>
      </c>
      <c r="S4723" s="22">
        <f>IF(ISNUMBER(R4723),SUMIFS(R$1:$R4723,A$1:$A4723,A4723,K$1:$K4723,K4723,E$1:$E4723,E4723),"")</f>
        <v>1168.4000000000003</v>
      </c>
      <c r="AC4723" s="2" t="str">
        <f t="shared" si="428"/>
        <v/>
      </c>
      <c r="AL4723" s="2" t="str">
        <f t="shared" si="431"/>
        <v/>
      </c>
      <c r="AT4723" s="2" t="str">
        <f t="shared" si="427"/>
        <v/>
      </c>
      <c r="AU4723" s="2" t="str">
        <f>IF(ISNUMBER(AT4723),SUMIFS($AT$1:AT4723,$A$1:A4723,A4723,$K$1:K4723,K4723,$E$1:E4723,E4723),"")</f>
        <v/>
      </c>
      <c r="AV4723">
        <f t="shared" si="429"/>
        <v>3</v>
      </c>
    </row>
    <row r="4724" spans="1:48" x14ac:dyDescent="0.3">
      <c r="A4724" t="s">
        <v>157</v>
      </c>
      <c r="B4724" t="s">
        <v>153</v>
      </c>
      <c r="C4724" t="s">
        <v>152</v>
      </c>
      <c r="D4724" s="3">
        <v>41341</v>
      </c>
      <c r="E4724">
        <v>3</v>
      </c>
      <c r="J4724" t="s">
        <v>150</v>
      </c>
      <c r="K4724" t="s">
        <v>136</v>
      </c>
      <c r="O4724" s="2" t="str">
        <f t="shared" si="430"/>
        <v/>
      </c>
      <c r="Q4724" s="32">
        <v>32.85</v>
      </c>
      <c r="R4724">
        <v>32.85</v>
      </c>
      <c r="S4724" s="22">
        <f>IF(ISNUMBER(R4724),SUMIFS(R$1:$R4724,A$1:$A4724,A4724,K$1:$K4724,K4724,E$1:$E4724,E4724),"")</f>
        <v>859.65000000000043</v>
      </c>
      <c r="AC4724" s="2" t="str">
        <f t="shared" si="428"/>
        <v/>
      </c>
      <c r="AL4724" s="2" t="str">
        <f t="shared" si="431"/>
        <v/>
      </c>
      <c r="AT4724" s="2" t="str">
        <f t="shared" si="427"/>
        <v/>
      </c>
      <c r="AU4724" s="2" t="str">
        <f>IF(ISNUMBER(AT4724),SUMIFS($AT$1:AT4724,$A$1:A4724,A4724,$K$1:K4724,K4724,$E$1:E4724,E4724),"")</f>
        <v/>
      </c>
      <c r="AV4724">
        <f t="shared" si="429"/>
        <v>3</v>
      </c>
    </row>
    <row r="4725" spans="1:48" x14ac:dyDescent="0.3">
      <c r="A4725" t="s">
        <v>157</v>
      </c>
      <c r="B4725" t="s">
        <v>153</v>
      </c>
      <c r="C4725" t="s">
        <v>152</v>
      </c>
      <c r="D4725" s="3">
        <v>41341</v>
      </c>
      <c r="E4725">
        <v>4</v>
      </c>
      <c r="J4725" t="s">
        <v>150</v>
      </c>
      <c r="K4725" t="s">
        <v>136</v>
      </c>
      <c r="O4725" s="2" t="str">
        <f t="shared" si="430"/>
        <v/>
      </c>
      <c r="Q4725" s="32">
        <v>0</v>
      </c>
      <c r="R4725">
        <v>0</v>
      </c>
      <c r="S4725" s="22">
        <f>IF(ISNUMBER(R4725),SUMIFS(R$1:$R4725,A$1:$A4725,A4725,K$1:$K4725,K4725,E$1:$E4725,E4725),"")</f>
        <v>1143.1000000000006</v>
      </c>
      <c r="AC4725" s="2" t="str">
        <f t="shared" si="428"/>
        <v/>
      </c>
      <c r="AL4725" s="2" t="str">
        <f t="shared" si="431"/>
        <v/>
      </c>
      <c r="AT4725" s="2" t="str">
        <f t="shared" ref="AT4725:AT4766" si="432">IF(AND(ISNUMBER(AL4725),ISNUMBER(R4725)),ROUND(R4725*AL4725,3),"")</f>
        <v/>
      </c>
      <c r="AU4725" s="2" t="str">
        <f>IF(ISNUMBER(AT4725),SUMIFS($AT$1:AT4725,$A$1:A4725,A4725,$K$1:K4725,K4725,$E$1:E4725,E4725),"")</f>
        <v/>
      </c>
      <c r="AV4725">
        <f t="shared" si="429"/>
        <v>3</v>
      </c>
    </row>
    <row r="4726" spans="1:48" x14ac:dyDescent="0.3">
      <c r="A4726" t="s">
        <v>157</v>
      </c>
      <c r="B4726" t="s">
        <v>153</v>
      </c>
      <c r="C4726" t="s">
        <v>152</v>
      </c>
      <c r="D4726" s="3">
        <v>41341</v>
      </c>
      <c r="E4726">
        <v>5</v>
      </c>
      <c r="J4726" t="s">
        <v>150</v>
      </c>
      <c r="K4726" t="s">
        <v>136</v>
      </c>
      <c r="O4726" s="2" t="str">
        <f t="shared" si="430"/>
        <v/>
      </c>
      <c r="Q4726" s="32">
        <v>85.35</v>
      </c>
      <c r="R4726">
        <v>85.35</v>
      </c>
      <c r="S4726" s="22">
        <f>IF(ISNUMBER(R4726),SUMIFS(R$1:$R4726,A$1:$A4726,A4726,K$1:$K4726,K4726,E$1:$E4726,E4726),"")</f>
        <v>862.45000000000027</v>
      </c>
      <c r="AC4726" s="2" t="str">
        <f t="shared" si="428"/>
        <v/>
      </c>
      <c r="AL4726" s="2" t="str">
        <f t="shared" si="431"/>
        <v/>
      </c>
      <c r="AT4726" s="2" t="str">
        <f t="shared" si="432"/>
        <v/>
      </c>
      <c r="AU4726" s="2" t="str">
        <f>IF(ISNUMBER(AT4726),SUMIFS($AT$1:AT4726,$A$1:A4726,A4726,$K$1:K4726,K4726,$E$1:E4726,E4726),"")</f>
        <v/>
      </c>
      <c r="AV4726">
        <f t="shared" si="429"/>
        <v>3</v>
      </c>
    </row>
    <row r="4727" spans="1:48" x14ac:dyDescent="0.3">
      <c r="A4727" t="s">
        <v>157</v>
      </c>
      <c r="B4727" t="s">
        <v>153</v>
      </c>
      <c r="C4727" t="s">
        <v>152</v>
      </c>
      <c r="D4727" s="3">
        <v>41368</v>
      </c>
      <c r="E4727">
        <v>1</v>
      </c>
      <c r="J4727" t="s">
        <v>150</v>
      </c>
      <c r="K4727" t="s">
        <v>136</v>
      </c>
      <c r="O4727" s="2" t="str">
        <f t="shared" si="430"/>
        <v/>
      </c>
      <c r="Q4727" s="32">
        <v>0</v>
      </c>
      <c r="R4727">
        <v>0</v>
      </c>
      <c r="S4727" s="22">
        <f>IF(ISNUMBER(R4727),SUMIFS(R$1:$R4727,A$1:$A4727,A4727,K$1:$K4727,K4727,E$1:$E4727,E4727),"")</f>
        <v>1551.6499999999996</v>
      </c>
      <c r="AC4727" s="2" t="str">
        <f t="shared" si="428"/>
        <v/>
      </c>
      <c r="AL4727" s="2" t="str">
        <f t="shared" si="431"/>
        <v/>
      </c>
      <c r="AT4727" s="2" t="str">
        <f t="shared" si="432"/>
        <v/>
      </c>
      <c r="AU4727" s="2" t="str">
        <f>IF(ISNUMBER(AT4727),SUMIFS($AT$1:AT4727,$A$1:A4727,A4727,$K$1:K4727,K4727,$E$1:E4727,E4727),"")</f>
        <v/>
      </c>
      <c r="AV4727">
        <f t="shared" si="429"/>
        <v>3</v>
      </c>
    </row>
    <row r="4728" spans="1:48" x14ac:dyDescent="0.3">
      <c r="A4728" t="s">
        <v>157</v>
      </c>
      <c r="B4728" t="s">
        <v>153</v>
      </c>
      <c r="C4728" t="s">
        <v>152</v>
      </c>
      <c r="D4728" s="3">
        <v>41368</v>
      </c>
      <c r="E4728">
        <v>2</v>
      </c>
      <c r="J4728" t="s">
        <v>150</v>
      </c>
      <c r="K4728" t="s">
        <v>136</v>
      </c>
      <c r="O4728" s="2" t="str">
        <f t="shared" si="430"/>
        <v/>
      </c>
      <c r="Q4728" s="32">
        <v>129.84999999999997</v>
      </c>
      <c r="R4728">
        <v>129.84999999999997</v>
      </c>
      <c r="S4728" s="22">
        <f>IF(ISNUMBER(R4728),SUMIFS(R$1:$R4728,A$1:$A4728,A4728,K$1:$K4728,K4728,E$1:$E4728,E4728),"")</f>
        <v>1298.2500000000002</v>
      </c>
      <c r="AC4728" s="2" t="str">
        <f t="shared" ref="AC4728:AC4777" si="433">IF(ISNUMBER(AD4728),AD4728*10,"")</f>
        <v/>
      </c>
      <c r="AL4728" s="2" t="str">
        <f t="shared" si="431"/>
        <v/>
      </c>
      <c r="AT4728" s="2" t="str">
        <f t="shared" si="432"/>
        <v/>
      </c>
      <c r="AU4728" s="2" t="str">
        <f>IF(ISNUMBER(AT4728),SUMIFS($AT$1:AT4728,$A$1:A4728,A4728,$K$1:K4728,K4728,$E$1:E4728,E4728),"")</f>
        <v/>
      </c>
      <c r="AV4728">
        <f t="shared" ref="AV4728:AV4777" si="434">COUNT(P4728:AU4728)</f>
        <v>3</v>
      </c>
    </row>
    <row r="4729" spans="1:48" x14ac:dyDescent="0.3">
      <c r="A4729" t="s">
        <v>157</v>
      </c>
      <c r="B4729" t="s">
        <v>153</v>
      </c>
      <c r="C4729" t="s">
        <v>152</v>
      </c>
      <c r="D4729" s="3">
        <v>41368</v>
      </c>
      <c r="E4729">
        <v>3</v>
      </c>
      <c r="J4729" t="s">
        <v>150</v>
      </c>
      <c r="K4729" t="s">
        <v>136</v>
      </c>
      <c r="O4729" s="2" t="str">
        <f t="shared" si="430"/>
        <v/>
      </c>
      <c r="Q4729" s="32">
        <v>4.05</v>
      </c>
      <c r="R4729">
        <v>4.05</v>
      </c>
      <c r="S4729" s="22">
        <f>IF(ISNUMBER(R4729),SUMIFS(R$1:$R4729,A$1:$A4729,A4729,K$1:$K4729,K4729,E$1:$E4729,E4729),"")</f>
        <v>863.70000000000039</v>
      </c>
      <c r="AC4729" s="2" t="str">
        <f t="shared" si="433"/>
        <v/>
      </c>
      <c r="AL4729" s="2" t="str">
        <f t="shared" si="431"/>
        <v/>
      </c>
      <c r="AT4729" s="2" t="str">
        <f t="shared" si="432"/>
        <v/>
      </c>
      <c r="AU4729" s="2" t="str">
        <f>IF(ISNUMBER(AT4729),SUMIFS($AT$1:AT4729,$A$1:A4729,A4729,$K$1:K4729,K4729,$E$1:E4729,E4729),"")</f>
        <v/>
      </c>
      <c r="AV4729">
        <f t="shared" si="434"/>
        <v>3</v>
      </c>
    </row>
    <row r="4730" spans="1:48" x14ac:dyDescent="0.3">
      <c r="A4730" t="s">
        <v>157</v>
      </c>
      <c r="B4730" t="s">
        <v>153</v>
      </c>
      <c r="C4730" t="s">
        <v>152</v>
      </c>
      <c r="D4730" s="3">
        <v>41368</v>
      </c>
      <c r="E4730">
        <v>4</v>
      </c>
      <c r="J4730" t="s">
        <v>150</v>
      </c>
      <c r="K4730" t="s">
        <v>136</v>
      </c>
      <c r="O4730" s="2" t="str">
        <f t="shared" si="430"/>
        <v/>
      </c>
      <c r="Q4730" s="32">
        <v>149.55000000000001</v>
      </c>
      <c r="R4730">
        <v>149.55000000000001</v>
      </c>
      <c r="S4730" s="22">
        <f>IF(ISNUMBER(R4730),SUMIFS(R$1:$R4730,A$1:$A4730,A4730,K$1:$K4730,K4730,E$1:$E4730,E4730),"")</f>
        <v>1292.6500000000005</v>
      </c>
      <c r="AC4730" s="2" t="str">
        <f t="shared" si="433"/>
        <v/>
      </c>
      <c r="AL4730" s="2" t="str">
        <f t="shared" si="431"/>
        <v/>
      </c>
      <c r="AT4730" s="2" t="str">
        <f t="shared" si="432"/>
        <v/>
      </c>
      <c r="AU4730" s="2" t="str">
        <f>IF(ISNUMBER(AT4730),SUMIFS($AT$1:AT4730,$A$1:A4730,A4730,$K$1:K4730,K4730,$E$1:E4730,E4730),"")</f>
        <v/>
      </c>
      <c r="AV4730">
        <f t="shared" si="434"/>
        <v>3</v>
      </c>
    </row>
    <row r="4731" spans="1:48" x14ac:dyDescent="0.3">
      <c r="A4731" t="s">
        <v>157</v>
      </c>
      <c r="B4731" t="s">
        <v>153</v>
      </c>
      <c r="C4731" t="s">
        <v>152</v>
      </c>
      <c r="D4731" s="3">
        <v>41368</v>
      </c>
      <c r="E4731">
        <v>5</v>
      </c>
      <c r="J4731" t="s">
        <v>150</v>
      </c>
      <c r="K4731" t="s">
        <v>136</v>
      </c>
      <c r="O4731" s="2" t="str">
        <f t="shared" si="430"/>
        <v/>
      </c>
      <c r="Q4731" s="32">
        <v>130.55000000000001</v>
      </c>
      <c r="R4731">
        <v>130.55000000000001</v>
      </c>
      <c r="S4731" s="22">
        <f>IF(ISNUMBER(R4731),SUMIFS(R$1:$R4731,A$1:$A4731,A4731,K$1:$K4731,K4731,E$1:$E4731,E4731),"")</f>
        <v>993.00000000000023</v>
      </c>
      <c r="AC4731" s="2" t="str">
        <f t="shared" si="433"/>
        <v/>
      </c>
      <c r="AL4731" s="2" t="str">
        <f t="shared" si="431"/>
        <v/>
      </c>
      <c r="AT4731" s="2" t="str">
        <f t="shared" si="432"/>
        <v/>
      </c>
      <c r="AU4731" s="2" t="str">
        <f>IF(ISNUMBER(AT4731),SUMIFS($AT$1:AT4731,$A$1:A4731,A4731,$K$1:K4731,K4731,$E$1:E4731,E4731),"")</f>
        <v/>
      </c>
      <c r="AV4731">
        <f t="shared" si="434"/>
        <v>3</v>
      </c>
    </row>
    <row r="4732" spans="1:48" x14ac:dyDescent="0.3">
      <c r="A4732" t="s">
        <v>157</v>
      </c>
      <c r="B4732" t="s">
        <v>153</v>
      </c>
      <c r="C4732" t="s">
        <v>152</v>
      </c>
      <c r="D4732" s="3">
        <v>41382</v>
      </c>
      <c r="E4732">
        <v>1</v>
      </c>
      <c r="J4732" t="s">
        <v>150</v>
      </c>
      <c r="K4732" t="s">
        <v>136</v>
      </c>
      <c r="O4732" s="2" t="str">
        <f t="shared" si="430"/>
        <v/>
      </c>
      <c r="Q4732" s="32">
        <v>2.2999999999999998</v>
      </c>
      <c r="R4732">
        <v>2.2999999999999998</v>
      </c>
      <c r="S4732" s="22">
        <f>IF(ISNUMBER(R4732),SUMIFS(R$1:$R4732,A$1:$A4732,A4732,K$1:$K4732,K4732,E$1:$E4732,E4732),"")</f>
        <v>1553.9499999999996</v>
      </c>
      <c r="AC4732" s="2" t="str">
        <f t="shared" si="433"/>
        <v/>
      </c>
      <c r="AL4732" s="2" t="str">
        <f t="shared" si="431"/>
        <v/>
      </c>
      <c r="AT4732" s="2" t="str">
        <f t="shared" si="432"/>
        <v/>
      </c>
      <c r="AU4732" s="2" t="str">
        <f>IF(ISNUMBER(AT4732),SUMIFS($AT$1:AT4732,$A$1:A4732,A4732,$K$1:K4732,K4732,$E$1:E4732,E4732),"")</f>
        <v/>
      </c>
      <c r="AV4732">
        <f t="shared" si="434"/>
        <v>3</v>
      </c>
    </row>
    <row r="4733" spans="1:48" x14ac:dyDescent="0.3">
      <c r="A4733" t="s">
        <v>157</v>
      </c>
      <c r="B4733" t="s">
        <v>153</v>
      </c>
      <c r="C4733" t="s">
        <v>152</v>
      </c>
      <c r="D4733" s="3">
        <v>41382</v>
      </c>
      <c r="E4733">
        <v>2</v>
      </c>
      <c r="J4733" t="s">
        <v>150</v>
      </c>
      <c r="K4733" t="s">
        <v>136</v>
      </c>
      <c r="O4733" s="2" t="str">
        <f t="shared" si="430"/>
        <v/>
      </c>
      <c r="Q4733" s="32">
        <v>59.5</v>
      </c>
      <c r="R4733">
        <v>59.5</v>
      </c>
      <c r="S4733" s="22">
        <f>IF(ISNUMBER(R4733),SUMIFS(R$1:$R4733,A$1:$A4733,A4733,K$1:$K4733,K4733,E$1:$E4733,E4733),"")</f>
        <v>1357.7500000000002</v>
      </c>
      <c r="AC4733" s="2" t="str">
        <f t="shared" si="433"/>
        <v/>
      </c>
      <c r="AL4733" s="2" t="str">
        <f t="shared" si="431"/>
        <v/>
      </c>
      <c r="AT4733" s="2" t="str">
        <f t="shared" si="432"/>
        <v/>
      </c>
      <c r="AU4733" s="2" t="str">
        <f>IF(ISNUMBER(AT4733),SUMIFS($AT$1:AT4733,$A$1:A4733,A4733,$K$1:K4733,K4733,$E$1:E4733,E4733),"")</f>
        <v/>
      </c>
      <c r="AV4733">
        <f t="shared" si="434"/>
        <v>3</v>
      </c>
    </row>
    <row r="4734" spans="1:48" x14ac:dyDescent="0.3">
      <c r="A4734" t="s">
        <v>157</v>
      </c>
      <c r="B4734" t="s">
        <v>153</v>
      </c>
      <c r="C4734" t="s">
        <v>152</v>
      </c>
      <c r="D4734" s="3">
        <v>41382</v>
      </c>
      <c r="E4734">
        <v>3</v>
      </c>
      <c r="J4734" t="s">
        <v>150</v>
      </c>
      <c r="K4734" t="s">
        <v>136</v>
      </c>
      <c r="O4734" s="2" t="str">
        <f t="shared" si="430"/>
        <v/>
      </c>
      <c r="Q4734" s="32">
        <v>13.85</v>
      </c>
      <c r="R4734">
        <v>13.85</v>
      </c>
      <c r="S4734" s="22">
        <f>IF(ISNUMBER(R4734),SUMIFS(R$1:$R4734,A$1:$A4734,A4734,K$1:$K4734,K4734,E$1:$E4734,E4734),"")</f>
        <v>877.55000000000041</v>
      </c>
      <c r="AC4734" s="2" t="str">
        <f t="shared" si="433"/>
        <v/>
      </c>
      <c r="AL4734" s="2" t="str">
        <f t="shared" si="431"/>
        <v/>
      </c>
      <c r="AT4734" s="2" t="str">
        <f t="shared" si="432"/>
        <v/>
      </c>
      <c r="AU4734" s="2" t="str">
        <f>IF(ISNUMBER(AT4734),SUMIFS($AT$1:AT4734,$A$1:A4734,A4734,$K$1:K4734,K4734,$E$1:E4734,E4734),"")</f>
        <v/>
      </c>
      <c r="AV4734">
        <f t="shared" si="434"/>
        <v>3</v>
      </c>
    </row>
    <row r="4735" spans="1:48" x14ac:dyDescent="0.3">
      <c r="A4735" t="s">
        <v>157</v>
      </c>
      <c r="B4735" t="s">
        <v>153</v>
      </c>
      <c r="C4735" t="s">
        <v>152</v>
      </c>
      <c r="D4735" s="3">
        <v>41382</v>
      </c>
      <c r="E4735">
        <v>4</v>
      </c>
      <c r="J4735" t="s">
        <v>150</v>
      </c>
      <c r="K4735" t="s">
        <v>136</v>
      </c>
      <c r="O4735" s="2" t="str">
        <f t="shared" si="430"/>
        <v/>
      </c>
      <c r="Q4735" s="32">
        <v>116</v>
      </c>
      <c r="R4735">
        <v>116</v>
      </c>
      <c r="S4735" s="22">
        <f>IF(ISNUMBER(R4735),SUMIFS(R$1:$R4735,A$1:$A4735,A4735,K$1:$K4735,K4735,E$1:$E4735,E4735),"")</f>
        <v>1408.6500000000005</v>
      </c>
      <c r="AC4735" s="2" t="str">
        <f t="shared" si="433"/>
        <v/>
      </c>
      <c r="AL4735" s="2" t="str">
        <f t="shared" si="431"/>
        <v/>
      </c>
      <c r="AT4735" s="2" t="str">
        <f t="shared" si="432"/>
        <v/>
      </c>
      <c r="AU4735" s="2" t="str">
        <f>IF(ISNUMBER(AT4735),SUMIFS($AT$1:AT4735,$A$1:A4735,A4735,$K$1:K4735,K4735,$E$1:E4735,E4735),"")</f>
        <v/>
      </c>
      <c r="AV4735">
        <f t="shared" si="434"/>
        <v>3</v>
      </c>
    </row>
    <row r="4736" spans="1:48" x14ac:dyDescent="0.3">
      <c r="A4736" t="s">
        <v>157</v>
      </c>
      <c r="B4736" t="s">
        <v>153</v>
      </c>
      <c r="C4736" t="s">
        <v>152</v>
      </c>
      <c r="D4736" s="3">
        <v>41382</v>
      </c>
      <c r="E4736">
        <v>5</v>
      </c>
      <c r="J4736" t="s">
        <v>150</v>
      </c>
      <c r="K4736" t="s">
        <v>136</v>
      </c>
      <c r="O4736" s="2" t="str">
        <f t="shared" ref="O4736:O4792" si="435">IF(ISNUMBER(P4736),P4736*10,"")</f>
        <v/>
      </c>
      <c r="Q4736" s="32">
        <v>0</v>
      </c>
      <c r="R4736">
        <v>0</v>
      </c>
      <c r="S4736" s="22">
        <f>IF(ISNUMBER(R4736),SUMIFS(R$1:$R4736,A$1:$A4736,A4736,K$1:$K4736,K4736,E$1:$E4736,E4736),"")</f>
        <v>993.00000000000023</v>
      </c>
      <c r="AC4736" s="2" t="str">
        <f t="shared" si="433"/>
        <v/>
      </c>
      <c r="AL4736" s="2" t="str">
        <f t="shared" ref="AL4736:AL4792" si="436">IF(ISNUMBER(AM4736),AM4736,"")</f>
        <v/>
      </c>
      <c r="AT4736" s="2" t="str">
        <f t="shared" si="432"/>
        <v/>
      </c>
      <c r="AU4736" s="2" t="str">
        <f>IF(ISNUMBER(AT4736),SUMIFS($AT$1:AT4736,$A$1:A4736,A4736,$K$1:K4736,K4736,$E$1:E4736,E4736),"")</f>
        <v/>
      </c>
      <c r="AV4736">
        <f t="shared" si="434"/>
        <v>3</v>
      </c>
    </row>
    <row r="4737" spans="1:48" x14ac:dyDescent="0.3">
      <c r="A4737" t="s">
        <v>157</v>
      </c>
      <c r="B4737" t="s">
        <v>153</v>
      </c>
      <c r="C4737" t="s">
        <v>152</v>
      </c>
      <c r="D4737" s="3">
        <v>41397</v>
      </c>
      <c r="E4737">
        <v>1</v>
      </c>
      <c r="J4737" t="s">
        <v>150</v>
      </c>
      <c r="K4737" t="s">
        <v>136</v>
      </c>
      <c r="O4737" s="2" t="str">
        <f t="shared" si="435"/>
        <v/>
      </c>
      <c r="Q4737" s="32">
        <v>101.85</v>
      </c>
      <c r="R4737">
        <v>101.85</v>
      </c>
      <c r="S4737" s="22">
        <f>IF(ISNUMBER(R4737),SUMIFS(R$1:$R4737,A$1:$A4737,A4737,K$1:$K4737,K4737,E$1:$E4737,E4737),"")</f>
        <v>1655.7999999999995</v>
      </c>
      <c r="AC4737" s="2" t="str">
        <f t="shared" si="433"/>
        <v/>
      </c>
      <c r="AL4737" s="2" t="str">
        <f t="shared" si="436"/>
        <v/>
      </c>
      <c r="AT4737" s="2" t="str">
        <f t="shared" si="432"/>
        <v/>
      </c>
      <c r="AU4737" s="2" t="str">
        <f>IF(ISNUMBER(AT4737),SUMIFS($AT$1:AT4737,$A$1:A4737,A4737,$K$1:K4737,K4737,$E$1:E4737,E4737),"")</f>
        <v/>
      </c>
      <c r="AV4737">
        <f t="shared" si="434"/>
        <v>3</v>
      </c>
    </row>
    <row r="4738" spans="1:48" x14ac:dyDescent="0.3">
      <c r="A4738" t="s">
        <v>157</v>
      </c>
      <c r="B4738" t="s">
        <v>153</v>
      </c>
      <c r="C4738" t="s">
        <v>152</v>
      </c>
      <c r="D4738" s="3">
        <v>41397</v>
      </c>
      <c r="E4738">
        <v>2</v>
      </c>
      <c r="J4738" t="s">
        <v>150</v>
      </c>
      <c r="K4738" t="s">
        <v>136</v>
      </c>
      <c r="O4738" s="2" t="str">
        <f t="shared" si="435"/>
        <v/>
      </c>
      <c r="Q4738" s="32">
        <v>15.65</v>
      </c>
      <c r="R4738">
        <v>15.65</v>
      </c>
      <c r="S4738" s="22">
        <f>IF(ISNUMBER(R4738),SUMIFS(R$1:$R4738,A$1:$A4738,A4738,K$1:$K4738,K4738,E$1:$E4738,E4738),"")</f>
        <v>1373.4000000000003</v>
      </c>
      <c r="AC4738" s="2" t="str">
        <f t="shared" si="433"/>
        <v/>
      </c>
      <c r="AL4738" s="2" t="str">
        <f t="shared" si="436"/>
        <v/>
      </c>
      <c r="AT4738" s="2" t="str">
        <f t="shared" si="432"/>
        <v/>
      </c>
      <c r="AU4738" s="2" t="str">
        <f>IF(ISNUMBER(AT4738),SUMIFS($AT$1:AT4738,$A$1:A4738,A4738,$K$1:K4738,K4738,$E$1:E4738,E4738),"")</f>
        <v/>
      </c>
      <c r="AV4738">
        <f t="shared" si="434"/>
        <v>3</v>
      </c>
    </row>
    <row r="4739" spans="1:48" x14ac:dyDescent="0.3">
      <c r="A4739" t="s">
        <v>157</v>
      </c>
      <c r="B4739" t="s">
        <v>153</v>
      </c>
      <c r="C4739" t="s">
        <v>152</v>
      </c>
      <c r="D4739" s="3">
        <v>41397</v>
      </c>
      <c r="E4739">
        <v>3</v>
      </c>
      <c r="J4739" t="s">
        <v>150</v>
      </c>
      <c r="K4739" t="s">
        <v>136</v>
      </c>
      <c r="O4739" s="2" t="str">
        <f t="shared" si="435"/>
        <v/>
      </c>
      <c r="Q4739" s="32">
        <v>0</v>
      </c>
      <c r="R4739">
        <v>0</v>
      </c>
      <c r="S4739" s="22">
        <f>IF(ISNUMBER(R4739),SUMIFS(R$1:$R4739,A$1:$A4739,A4739,K$1:$K4739,K4739,E$1:$E4739,E4739),"")</f>
        <v>877.55000000000041</v>
      </c>
      <c r="AC4739" s="2" t="str">
        <f t="shared" si="433"/>
        <v/>
      </c>
      <c r="AL4739" s="2" t="str">
        <f t="shared" si="436"/>
        <v/>
      </c>
      <c r="AT4739" s="2" t="str">
        <f t="shared" si="432"/>
        <v/>
      </c>
      <c r="AU4739" s="2" t="str">
        <f>IF(ISNUMBER(AT4739),SUMIFS($AT$1:AT4739,$A$1:A4739,A4739,$K$1:K4739,K4739,$E$1:E4739,E4739),"")</f>
        <v/>
      </c>
      <c r="AV4739">
        <f t="shared" si="434"/>
        <v>3</v>
      </c>
    </row>
    <row r="4740" spans="1:48" x14ac:dyDescent="0.3">
      <c r="A4740" t="s">
        <v>157</v>
      </c>
      <c r="B4740" t="s">
        <v>153</v>
      </c>
      <c r="C4740" t="s">
        <v>152</v>
      </c>
      <c r="D4740" s="3">
        <v>41397</v>
      </c>
      <c r="E4740">
        <v>4</v>
      </c>
      <c r="J4740" t="s">
        <v>150</v>
      </c>
      <c r="K4740" t="s">
        <v>136</v>
      </c>
      <c r="O4740" s="2" t="str">
        <f t="shared" si="435"/>
        <v/>
      </c>
      <c r="Q4740" s="32">
        <v>11.849999999999977</v>
      </c>
      <c r="R4740">
        <v>11.849999999999977</v>
      </c>
      <c r="S4740" s="22">
        <f>IF(ISNUMBER(R4740),SUMIFS(R$1:$R4740,A$1:$A4740,A4740,K$1:$K4740,K4740,E$1:$E4740,E4740),"")</f>
        <v>1420.5000000000005</v>
      </c>
      <c r="AC4740" s="2" t="str">
        <f t="shared" si="433"/>
        <v/>
      </c>
      <c r="AL4740" s="2" t="str">
        <f t="shared" si="436"/>
        <v/>
      </c>
      <c r="AT4740" s="2" t="str">
        <f t="shared" si="432"/>
        <v/>
      </c>
      <c r="AU4740" s="2" t="str">
        <f>IF(ISNUMBER(AT4740),SUMIFS($AT$1:AT4740,$A$1:A4740,A4740,$K$1:K4740,K4740,$E$1:E4740,E4740),"")</f>
        <v/>
      </c>
      <c r="AV4740">
        <f t="shared" si="434"/>
        <v>3</v>
      </c>
    </row>
    <row r="4741" spans="1:48" x14ac:dyDescent="0.3">
      <c r="A4741" t="s">
        <v>157</v>
      </c>
      <c r="B4741" t="s">
        <v>153</v>
      </c>
      <c r="C4741" t="s">
        <v>152</v>
      </c>
      <c r="D4741" s="3">
        <v>41397</v>
      </c>
      <c r="E4741">
        <v>5</v>
      </c>
      <c r="J4741" t="s">
        <v>150</v>
      </c>
      <c r="K4741" t="s">
        <v>136</v>
      </c>
      <c r="O4741" s="2" t="str">
        <f t="shared" si="435"/>
        <v/>
      </c>
      <c r="Q4741" s="32">
        <v>76.8</v>
      </c>
      <c r="R4741">
        <v>76.8</v>
      </c>
      <c r="S4741" s="22">
        <f>IF(ISNUMBER(R4741),SUMIFS(R$1:$R4741,A$1:$A4741,A4741,K$1:$K4741,K4741,E$1:$E4741,E4741),"")</f>
        <v>1069.8000000000002</v>
      </c>
      <c r="AC4741" s="2" t="str">
        <f t="shared" si="433"/>
        <v/>
      </c>
      <c r="AL4741" s="2" t="str">
        <f t="shared" si="436"/>
        <v/>
      </c>
      <c r="AT4741" s="2" t="str">
        <f t="shared" si="432"/>
        <v/>
      </c>
      <c r="AU4741" s="2" t="str">
        <f>IF(ISNUMBER(AT4741),SUMIFS($AT$1:AT4741,$A$1:A4741,A4741,$K$1:K4741,K4741,$E$1:E4741,E4741),"")</f>
        <v/>
      </c>
      <c r="AV4741">
        <f t="shared" si="434"/>
        <v>3</v>
      </c>
    </row>
    <row r="4742" spans="1:48" x14ac:dyDescent="0.3">
      <c r="A4742" t="s">
        <v>157</v>
      </c>
      <c r="B4742" t="s">
        <v>153</v>
      </c>
      <c r="C4742" t="s">
        <v>152</v>
      </c>
      <c r="D4742" s="3">
        <v>41410</v>
      </c>
      <c r="E4742">
        <v>1</v>
      </c>
      <c r="J4742" t="s">
        <v>150</v>
      </c>
      <c r="K4742" t="s">
        <v>136</v>
      </c>
      <c r="O4742" s="2" t="str">
        <f t="shared" ref="O4742:O4746" si="437">IF(ISNUMBER(P4742),P4742*10,"")</f>
        <v/>
      </c>
      <c r="Q4742" s="32">
        <v>68.8</v>
      </c>
      <c r="R4742">
        <v>68.8</v>
      </c>
      <c r="S4742" s="22">
        <f>IF(ISNUMBER(R4742),SUMIFS(R$1:$R4742,A$1:$A4742,A4742,K$1:$K4742,K4742,E$1:$E4742,E4742),"")</f>
        <v>1724.5999999999995</v>
      </c>
      <c r="AC4742" s="2" t="str">
        <f t="shared" ref="AC4742:AC4746" si="438">IF(ISNUMBER(AD4742),AD4742*10,"")</f>
        <v/>
      </c>
      <c r="AL4742" s="2" t="str">
        <f t="shared" ref="AL4742:AL4746" si="439">IF(ISNUMBER(AM4742),AM4742,"")</f>
        <v/>
      </c>
      <c r="AT4742" s="2" t="str">
        <f t="shared" si="432"/>
        <v/>
      </c>
      <c r="AU4742" s="2" t="str">
        <f>IF(ISNUMBER(AT4742),SUMIFS($AT$1:AT4742,$A$1:A4742,A4742,$K$1:K4742,K4742,$E$1:E4742,E4742),"")</f>
        <v/>
      </c>
      <c r="AV4742">
        <f t="shared" ref="AV4742:AV4746" si="440">COUNT(P4742:AU4742)</f>
        <v>3</v>
      </c>
    </row>
    <row r="4743" spans="1:48" x14ac:dyDescent="0.3">
      <c r="A4743" t="s">
        <v>157</v>
      </c>
      <c r="B4743" t="s">
        <v>153</v>
      </c>
      <c r="C4743" t="s">
        <v>152</v>
      </c>
      <c r="D4743" s="3">
        <v>41410</v>
      </c>
      <c r="E4743">
        <v>2</v>
      </c>
      <c r="J4743" t="s">
        <v>150</v>
      </c>
      <c r="K4743" t="s">
        <v>136</v>
      </c>
      <c r="O4743" s="2" t="str">
        <f t="shared" si="437"/>
        <v/>
      </c>
      <c r="Q4743" s="32">
        <v>31.550000000000047</v>
      </c>
      <c r="R4743">
        <v>31.550000000000047</v>
      </c>
      <c r="S4743" s="22">
        <f>IF(ISNUMBER(R4743),SUMIFS(R$1:$R4743,A$1:$A4743,A4743,K$1:$K4743,K4743,E$1:$E4743,E4743),"")</f>
        <v>1404.9500000000003</v>
      </c>
      <c r="AC4743" s="2" t="str">
        <f t="shared" si="438"/>
        <v/>
      </c>
      <c r="AL4743" s="2" t="str">
        <f t="shared" si="439"/>
        <v/>
      </c>
      <c r="AT4743" s="2" t="str">
        <f t="shared" si="432"/>
        <v/>
      </c>
      <c r="AU4743" s="2" t="str">
        <f>IF(ISNUMBER(AT4743),SUMIFS($AT$1:AT4743,$A$1:A4743,A4743,$K$1:K4743,K4743,$E$1:E4743,E4743),"")</f>
        <v/>
      </c>
      <c r="AV4743">
        <f t="shared" si="440"/>
        <v>3</v>
      </c>
    </row>
    <row r="4744" spans="1:48" x14ac:dyDescent="0.3">
      <c r="A4744" t="s">
        <v>157</v>
      </c>
      <c r="B4744" t="s">
        <v>153</v>
      </c>
      <c r="C4744" t="s">
        <v>152</v>
      </c>
      <c r="D4744" s="3">
        <v>41410</v>
      </c>
      <c r="E4744">
        <v>3</v>
      </c>
      <c r="J4744" t="s">
        <v>150</v>
      </c>
      <c r="K4744" t="s">
        <v>136</v>
      </c>
      <c r="O4744" s="2" t="str">
        <f t="shared" si="437"/>
        <v/>
      </c>
      <c r="Q4744" s="32">
        <v>16.55</v>
      </c>
      <c r="R4744">
        <v>16.55</v>
      </c>
      <c r="S4744" s="22">
        <f>IF(ISNUMBER(R4744),SUMIFS(R$1:$R4744,A$1:$A4744,A4744,K$1:$K4744,K4744,E$1:$E4744,E4744),"")</f>
        <v>894.10000000000036</v>
      </c>
      <c r="AC4744" s="2" t="str">
        <f t="shared" si="438"/>
        <v/>
      </c>
      <c r="AL4744" s="2" t="str">
        <f t="shared" si="439"/>
        <v/>
      </c>
      <c r="AT4744" s="2" t="str">
        <f t="shared" si="432"/>
        <v/>
      </c>
      <c r="AU4744" s="2" t="str">
        <f>IF(ISNUMBER(AT4744),SUMIFS($AT$1:AT4744,$A$1:A4744,A4744,$K$1:K4744,K4744,$E$1:E4744,E4744),"")</f>
        <v/>
      </c>
      <c r="AV4744">
        <f t="shared" si="440"/>
        <v>3</v>
      </c>
    </row>
    <row r="4745" spans="1:48" x14ac:dyDescent="0.3">
      <c r="A4745" t="s">
        <v>157</v>
      </c>
      <c r="B4745" t="s">
        <v>153</v>
      </c>
      <c r="C4745" t="s">
        <v>152</v>
      </c>
      <c r="D4745" s="3">
        <v>41410</v>
      </c>
      <c r="E4745">
        <v>4</v>
      </c>
      <c r="J4745" t="s">
        <v>150</v>
      </c>
      <c r="K4745" t="s">
        <v>136</v>
      </c>
      <c r="O4745" s="2" t="str">
        <f t="shared" si="437"/>
        <v/>
      </c>
      <c r="Q4745" s="32">
        <v>27.55</v>
      </c>
      <c r="R4745">
        <v>27.55</v>
      </c>
      <c r="S4745" s="22">
        <f>IF(ISNUMBER(R4745),SUMIFS(R$1:$R4745,A$1:$A4745,A4745,K$1:$K4745,K4745,E$1:$E4745,E4745),"")</f>
        <v>1448.0500000000004</v>
      </c>
      <c r="AC4745" s="2" t="str">
        <f t="shared" si="438"/>
        <v/>
      </c>
      <c r="AL4745" s="2" t="str">
        <f t="shared" si="439"/>
        <v/>
      </c>
      <c r="AT4745" s="2" t="str">
        <f t="shared" si="432"/>
        <v/>
      </c>
      <c r="AU4745" s="2" t="str">
        <f>IF(ISNUMBER(AT4745),SUMIFS($AT$1:AT4745,$A$1:A4745,A4745,$K$1:K4745,K4745,$E$1:E4745,E4745),"")</f>
        <v/>
      </c>
      <c r="AV4745">
        <f t="shared" si="440"/>
        <v>3</v>
      </c>
    </row>
    <row r="4746" spans="1:48" x14ac:dyDescent="0.3">
      <c r="A4746" t="s">
        <v>157</v>
      </c>
      <c r="B4746" t="s">
        <v>153</v>
      </c>
      <c r="C4746" t="s">
        <v>152</v>
      </c>
      <c r="D4746" s="3">
        <v>41410</v>
      </c>
      <c r="E4746">
        <v>5</v>
      </c>
      <c r="J4746" t="s">
        <v>150</v>
      </c>
      <c r="K4746" t="s">
        <v>136</v>
      </c>
      <c r="O4746" s="2" t="str">
        <f t="shared" si="437"/>
        <v/>
      </c>
      <c r="Q4746" s="32">
        <v>0.2</v>
      </c>
      <c r="R4746">
        <v>0.2</v>
      </c>
      <c r="S4746" s="22">
        <f>IF(ISNUMBER(R4746),SUMIFS(R$1:$R4746,A$1:$A4746,A4746,K$1:$K4746,K4746,E$1:$E4746,E4746),"")</f>
        <v>1070.0000000000002</v>
      </c>
      <c r="AC4746" s="2" t="str">
        <f t="shared" si="438"/>
        <v/>
      </c>
      <c r="AL4746" s="2" t="str">
        <f t="shared" si="439"/>
        <v/>
      </c>
      <c r="AT4746" s="2" t="str">
        <f t="shared" si="432"/>
        <v/>
      </c>
      <c r="AU4746" s="2" t="str">
        <f>IF(ISNUMBER(AT4746),SUMIFS($AT$1:AT4746,$A$1:A4746,A4746,$K$1:K4746,K4746,$E$1:E4746,E4746),"")</f>
        <v/>
      </c>
      <c r="AV4746">
        <f t="shared" si="440"/>
        <v>3</v>
      </c>
    </row>
    <row r="4747" spans="1:48" x14ac:dyDescent="0.3">
      <c r="A4747" t="s">
        <v>157</v>
      </c>
      <c r="B4747" t="s">
        <v>153</v>
      </c>
      <c r="C4747" t="s">
        <v>152</v>
      </c>
      <c r="D4747" s="3">
        <v>41423</v>
      </c>
      <c r="E4747">
        <v>1</v>
      </c>
      <c r="J4747" t="s">
        <v>150</v>
      </c>
      <c r="K4747" t="s">
        <v>136</v>
      </c>
      <c r="O4747" s="2" t="str">
        <f t="shared" si="435"/>
        <v/>
      </c>
      <c r="R4747"/>
      <c r="S4747" s="22" t="str">
        <f>IF(ISNUMBER(R4747),SUMIFS(R$1:$R4747,A$1:$A4747,A4747,K$1:$K4747,K4747,E$1:$E4747,E4747),"")</f>
        <v/>
      </c>
      <c r="X4747">
        <v>0.23132523933222354</v>
      </c>
      <c r="Y4747">
        <v>0.7686747606677764</v>
      </c>
      <c r="AC4747" s="2" t="str">
        <f t="shared" si="433"/>
        <v/>
      </c>
      <c r="AE4747">
        <v>88.631436027235765</v>
      </c>
      <c r="AF4747">
        <v>15.236351889738422</v>
      </c>
      <c r="AG4747">
        <v>84.763648110261585</v>
      </c>
      <c r="AH4747">
        <v>16.602665953198937</v>
      </c>
      <c r="AI4747">
        <v>21.13459887462615</v>
      </c>
      <c r="AJ4747">
        <v>9.0098426496077391</v>
      </c>
      <c r="AK4747">
        <v>27.923791321201708</v>
      </c>
      <c r="AL4747" s="2">
        <f t="shared" si="436"/>
        <v>4.4678066113922735E-2</v>
      </c>
      <c r="AM4747">
        <v>4.4678066113922735E-2</v>
      </c>
      <c r="AN4747">
        <v>74.498854456853849</v>
      </c>
      <c r="AO4747">
        <v>12.143313276467177</v>
      </c>
      <c r="AT4747" s="2" t="str">
        <f t="shared" si="432"/>
        <v/>
      </c>
      <c r="AU4747" s="2" t="str">
        <f>IF(ISNUMBER(AT4747),SUMIFS($AT$1:AT4747,$A$1:A4747,A4747,$K$1:K4747,K4747,$E$1:E4747,E4747),"")</f>
        <v/>
      </c>
      <c r="AV4747">
        <f t="shared" si="434"/>
        <v>13</v>
      </c>
    </row>
    <row r="4748" spans="1:48" x14ac:dyDescent="0.3">
      <c r="A4748" t="s">
        <v>157</v>
      </c>
      <c r="B4748" t="s">
        <v>153</v>
      </c>
      <c r="C4748" t="s">
        <v>152</v>
      </c>
      <c r="D4748" s="3">
        <v>41424</v>
      </c>
      <c r="E4748">
        <v>1</v>
      </c>
      <c r="J4748" t="s">
        <v>150</v>
      </c>
      <c r="K4748" t="s">
        <v>136</v>
      </c>
      <c r="O4748" s="2" t="str">
        <f t="shared" si="435"/>
        <v/>
      </c>
      <c r="Q4748" s="32">
        <v>85.75</v>
      </c>
      <c r="R4748">
        <v>85.75</v>
      </c>
      <c r="S4748" s="22">
        <f>IF(ISNUMBER(R4748),SUMIFS(R$1:$R4748,A$1:$A4748,A4748,K$1:$K4748,K4748,E$1:$E4748,E4748),"")</f>
        <v>1810.3499999999995</v>
      </c>
      <c r="AC4748" s="2" t="str">
        <f t="shared" si="433"/>
        <v/>
      </c>
      <c r="AL4748" s="2" t="str">
        <f t="shared" si="436"/>
        <v/>
      </c>
      <c r="AT4748" s="2" t="str">
        <f t="shared" si="432"/>
        <v/>
      </c>
      <c r="AU4748" s="2" t="str">
        <f>IF(ISNUMBER(AT4748),SUMIFS($AT$1:AT4748,$A$1:A4748,A4748,$K$1:K4748,K4748,$E$1:E4748,E4748),"")</f>
        <v/>
      </c>
      <c r="AV4748">
        <f t="shared" si="434"/>
        <v>3</v>
      </c>
    </row>
    <row r="4749" spans="1:48" x14ac:dyDescent="0.3">
      <c r="A4749" t="s">
        <v>157</v>
      </c>
      <c r="B4749" t="s">
        <v>153</v>
      </c>
      <c r="C4749" t="s">
        <v>152</v>
      </c>
      <c r="D4749" s="3">
        <v>41423</v>
      </c>
      <c r="E4749">
        <v>2</v>
      </c>
      <c r="J4749" t="s">
        <v>150</v>
      </c>
      <c r="K4749" t="s">
        <v>136</v>
      </c>
      <c r="O4749" s="2" t="str">
        <f t="shared" si="435"/>
        <v/>
      </c>
      <c r="R4749"/>
      <c r="S4749" s="22" t="str">
        <f>IF(ISNUMBER(R4749),SUMIFS(R$1:$R4749,A$1:$A4749,A4749,K$1:$K4749,K4749,E$1:$E4749,E4749),"")</f>
        <v/>
      </c>
      <c r="X4749">
        <v>0.45135342279103147</v>
      </c>
      <c r="Y4749">
        <v>0.54864657720896859</v>
      </c>
      <c r="AC4749" s="2" t="str">
        <f t="shared" si="433"/>
        <v/>
      </c>
      <c r="AE4749">
        <v>90.292600716941763</v>
      </c>
      <c r="AF4749">
        <v>15.993788149921009</v>
      </c>
      <c r="AG4749">
        <v>84.006211850078984</v>
      </c>
      <c r="AH4749">
        <v>14.607626236766894</v>
      </c>
      <c r="AI4749">
        <v>19.066796351148536</v>
      </c>
      <c r="AJ4749">
        <v>8.1754290311648674</v>
      </c>
      <c r="AK4749">
        <v>33.857226596249888</v>
      </c>
      <c r="AL4749" s="2">
        <f t="shared" si="436"/>
        <v>5.4171562553999825E-2</v>
      </c>
      <c r="AM4749">
        <v>5.4171562553999825E-2</v>
      </c>
      <c r="AN4749">
        <v>74.694952292515183</v>
      </c>
      <c r="AO4749">
        <v>12.175277223679975</v>
      </c>
      <c r="AT4749" s="2" t="str">
        <f t="shared" si="432"/>
        <v/>
      </c>
      <c r="AU4749" s="2" t="str">
        <f>IF(ISNUMBER(AT4749),SUMIFS($AT$1:AT4749,$A$1:A4749,A4749,$K$1:K4749,K4749,$E$1:E4749,E4749),"")</f>
        <v/>
      </c>
      <c r="AV4749">
        <f t="shared" si="434"/>
        <v>13</v>
      </c>
    </row>
    <row r="4750" spans="1:48" x14ac:dyDescent="0.3">
      <c r="A4750" t="s">
        <v>157</v>
      </c>
      <c r="B4750" t="s">
        <v>153</v>
      </c>
      <c r="C4750" t="s">
        <v>152</v>
      </c>
      <c r="D4750" s="3">
        <v>41424</v>
      </c>
      <c r="E4750">
        <v>2</v>
      </c>
      <c r="J4750" t="s">
        <v>150</v>
      </c>
      <c r="K4750" t="s">
        <v>136</v>
      </c>
      <c r="O4750" s="2" t="str">
        <f t="shared" si="435"/>
        <v/>
      </c>
      <c r="Q4750" s="32">
        <v>81.149999999999977</v>
      </c>
      <c r="R4750">
        <v>81.149999999999977</v>
      </c>
      <c r="S4750" s="22">
        <f>IF(ISNUMBER(R4750),SUMIFS(R$1:$R4750,A$1:$A4750,A4750,K$1:$K4750,K4750,E$1:$E4750,E4750),"")</f>
        <v>1486.1000000000004</v>
      </c>
      <c r="AC4750" s="2" t="str">
        <f t="shared" si="433"/>
        <v/>
      </c>
      <c r="AL4750" s="2" t="str">
        <f t="shared" si="436"/>
        <v/>
      </c>
      <c r="AT4750" s="2" t="str">
        <f t="shared" si="432"/>
        <v/>
      </c>
      <c r="AU4750" s="2" t="str">
        <f>IF(ISNUMBER(AT4750),SUMIFS($AT$1:AT4750,$A$1:A4750,A4750,$K$1:K4750,K4750,$E$1:E4750,E4750),"")</f>
        <v/>
      </c>
      <c r="AV4750">
        <f t="shared" si="434"/>
        <v>3</v>
      </c>
    </row>
    <row r="4751" spans="1:48" x14ac:dyDescent="0.3">
      <c r="A4751" t="s">
        <v>157</v>
      </c>
      <c r="B4751" t="s">
        <v>153</v>
      </c>
      <c r="C4751" t="s">
        <v>152</v>
      </c>
      <c r="D4751" s="3">
        <v>41423</v>
      </c>
      <c r="E4751">
        <v>3</v>
      </c>
      <c r="J4751" t="s">
        <v>150</v>
      </c>
      <c r="K4751" t="s">
        <v>136</v>
      </c>
      <c r="O4751" s="2" t="str">
        <f t="shared" si="435"/>
        <v/>
      </c>
      <c r="R4751"/>
      <c r="S4751" s="22" t="str">
        <f>IF(ISNUMBER(R4751),SUMIFS(R$1:$R4751,A$1:$A4751,A4751,K$1:$K4751,K4751,E$1:$E4751,E4751),"")</f>
        <v/>
      </c>
      <c r="X4751">
        <v>0.44958241183990749</v>
      </c>
      <c r="Y4751">
        <v>0.55041758816009256</v>
      </c>
      <c r="AC4751" s="2" t="str">
        <f t="shared" si="433"/>
        <v/>
      </c>
      <c r="AE4751">
        <v>90.791814057597364</v>
      </c>
      <c r="AF4751">
        <v>16.961475854585061</v>
      </c>
      <c r="AG4751">
        <v>83.038524145414939</v>
      </c>
      <c r="AH4751">
        <v>16.076033508251022</v>
      </c>
      <c r="AI4751">
        <v>20.371653797905172</v>
      </c>
      <c r="AJ4751">
        <v>7.4904491290578843</v>
      </c>
      <c r="AK4751">
        <v>32.713445469343398</v>
      </c>
      <c r="AL4751" s="2">
        <f t="shared" si="436"/>
        <v>5.2341512750949441E-2</v>
      </c>
      <c r="AM4751">
        <v>5.2341512750949441E-2</v>
      </c>
      <c r="AN4751">
        <v>73.637827327095522</v>
      </c>
      <c r="AO4751">
        <v>12.002965854316571</v>
      </c>
      <c r="AT4751" s="2" t="str">
        <f t="shared" si="432"/>
        <v/>
      </c>
      <c r="AU4751" s="2" t="str">
        <f>IF(ISNUMBER(AT4751),SUMIFS($AT$1:AT4751,$A$1:A4751,A4751,$K$1:K4751,K4751,$E$1:E4751,E4751),"")</f>
        <v/>
      </c>
      <c r="AV4751">
        <f t="shared" si="434"/>
        <v>13</v>
      </c>
    </row>
    <row r="4752" spans="1:48" x14ac:dyDescent="0.3">
      <c r="A4752" t="s">
        <v>157</v>
      </c>
      <c r="B4752" t="s">
        <v>153</v>
      </c>
      <c r="C4752" t="s">
        <v>152</v>
      </c>
      <c r="D4752" s="3">
        <v>41424</v>
      </c>
      <c r="E4752">
        <v>3</v>
      </c>
      <c r="J4752" t="s">
        <v>150</v>
      </c>
      <c r="K4752" t="s">
        <v>136</v>
      </c>
      <c r="O4752" s="2" t="str">
        <f t="shared" si="435"/>
        <v/>
      </c>
      <c r="Q4752" s="32">
        <v>34.450000000000003</v>
      </c>
      <c r="R4752">
        <v>34.450000000000003</v>
      </c>
      <c r="S4752" s="22">
        <f>IF(ISNUMBER(R4752),SUMIFS(R$1:$R4752,A$1:$A4752,A4752,K$1:$K4752,K4752,E$1:$E4752,E4752),"")</f>
        <v>928.55000000000041</v>
      </c>
      <c r="AC4752" s="2" t="str">
        <f t="shared" si="433"/>
        <v/>
      </c>
      <c r="AL4752" s="2" t="str">
        <f t="shared" si="436"/>
        <v/>
      </c>
      <c r="AT4752" s="2" t="str">
        <f t="shared" si="432"/>
        <v/>
      </c>
      <c r="AU4752" s="2" t="str">
        <f>IF(ISNUMBER(AT4752),SUMIFS($AT$1:AT4752,$A$1:A4752,A4752,$K$1:K4752,K4752,$E$1:E4752,E4752),"")</f>
        <v/>
      </c>
      <c r="AV4752">
        <f t="shared" si="434"/>
        <v>3</v>
      </c>
    </row>
    <row r="4753" spans="1:48" x14ac:dyDescent="0.3">
      <c r="A4753" t="s">
        <v>157</v>
      </c>
      <c r="B4753" t="s">
        <v>153</v>
      </c>
      <c r="C4753" t="s">
        <v>152</v>
      </c>
      <c r="D4753" s="3">
        <v>41423</v>
      </c>
      <c r="E4753">
        <v>4</v>
      </c>
      <c r="J4753" t="s">
        <v>150</v>
      </c>
      <c r="K4753" t="s">
        <v>136</v>
      </c>
      <c r="O4753" s="2" t="str">
        <f t="shared" si="435"/>
        <v/>
      </c>
      <c r="R4753"/>
      <c r="S4753" s="22" t="str">
        <f>IF(ISNUMBER(R4753),SUMIFS(R$1:$R4753,A$1:$A4753,A4753,K$1:$K4753,K4753,E$1:$E4753,E4753),"")</f>
        <v/>
      </c>
      <c r="X4753">
        <v>0.46196556973216546</v>
      </c>
      <c r="Y4753">
        <v>0.5380344302678346</v>
      </c>
      <c r="AC4753" s="2" t="str">
        <f t="shared" si="433"/>
        <v/>
      </c>
      <c r="AE4753">
        <v>89.539098905197449</v>
      </c>
      <c r="AF4753">
        <v>17.575955570075148</v>
      </c>
      <c r="AG4753">
        <v>82.424044429924848</v>
      </c>
      <c r="AH4753">
        <v>17.954919320021165</v>
      </c>
      <c r="AI4753">
        <v>22.193817703830337</v>
      </c>
      <c r="AJ4753">
        <v>8.9067397058012308</v>
      </c>
      <c r="AK4753">
        <v>28.210198192311818</v>
      </c>
      <c r="AL4753" s="2">
        <f t="shared" si="436"/>
        <v>4.5136317107698914E-2</v>
      </c>
      <c r="AM4753">
        <v>4.5136317107698914E-2</v>
      </c>
      <c r="AN4753">
        <v>73.091255952302021</v>
      </c>
      <c r="AO4753">
        <v>11.91387472022523</v>
      </c>
      <c r="AT4753" s="2" t="str">
        <f t="shared" si="432"/>
        <v/>
      </c>
      <c r="AU4753" s="2" t="str">
        <f>IF(ISNUMBER(AT4753),SUMIFS($AT$1:AT4753,$A$1:A4753,A4753,$K$1:K4753,K4753,$E$1:E4753,E4753),"")</f>
        <v/>
      </c>
      <c r="AV4753">
        <f t="shared" si="434"/>
        <v>13</v>
      </c>
    </row>
    <row r="4754" spans="1:48" x14ac:dyDescent="0.3">
      <c r="A4754" t="s">
        <v>157</v>
      </c>
      <c r="B4754" t="s">
        <v>153</v>
      </c>
      <c r="C4754" t="s">
        <v>152</v>
      </c>
      <c r="D4754" s="3">
        <v>41424</v>
      </c>
      <c r="E4754">
        <v>4</v>
      </c>
      <c r="J4754" t="s">
        <v>150</v>
      </c>
      <c r="K4754" t="s">
        <v>136</v>
      </c>
      <c r="O4754" s="2" t="str">
        <f t="shared" si="435"/>
        <v/>
      </c>
      <c r="Q4754" s="32">
        <v>142.5</v>
      </c>
      <c r="R4754">
        <v>142.5</v>
      </c>
      <c r="S4754" s="22">
        <f>IF(ISNUMBER(R4754),SUMIFS(R$1:$R4754,A$1:$A4754,A4754,K$1:$K4754,K4754,E$1:$E4754,E4754),"")</f>
        <v>1590.5500000000004</v>
      </c>
      <c r="AC4754" s="2" t="str">
        <f t="shared" si="433"/>
        <v/>
      </c>
      <c r="AL4754" s="2" t="str">
        <f t="shared" si="436"/>
        <v/>
      </c>
      <c r="AT4754" s="2" t="str">
        <f t="shared" si="432"/>
        <v/>
      </c>
      <c r="AU4754" s="2" t="str">
        <f>IF(ISNUMBER(AT4754),SUMIFS($AT$1:AT4754,$A$1:A4754,A4754,$K$1:K4754,K4754,$E$1:E4754,E4754),"")</f>
        <v/>
      </c>
      <c r="AV4754">
        <f t="shared" si="434"/>
        <v>3</v>
      </c>
    </row>
    <row r="4755" spans="1:48" x14ac:dyDescent="0.3">
      <c r="A4755" t="s">
        <v>157</v>
      </c>
      <c r="B4755" t="s">
        <v>153</v>
      </c>
      <c r="C4755" t="s">
        <v>152</v>
      </c>
      <c r="D4755" s="3">
        <v>41423</v>
      </c>
      <c r="E4755">
        <v>5</v>
      </c>
      <c r="J4755" t="s">
        <v>150</v>
      </c>
      <c r="K4755" t="s">
        <v>136</v>
      </c>
      <c r="O4755" s="2" t="str">
        <f t="shared" si="435"/>
        <v/>
      </c>
      <c r="R4755"/>
      <c r="S4755" s="22" t="str">
        <f>IF(ISNUMBER(R4755),SUMIFS(R$1:$R4755,A$1:$A4755,A4755,K$1:$K4755,K4755,E$1:$E4755,E4755),"")</f>
        <v/>
      </c>
      <c r="X4755">
        <v>0.4561717926142676</v>
      </c>
      <c r="Y4755">
        <v>0.54382820738573234</v>
      </c>
      <c r="AC4755" s="2" t="str">
        <f t="shared" si="433"/>
        <v/>
      </c>
      <c r="AL4755" s="2" t="str">
        <f t="shared" si="436"/>
        <v/>
      </c>
      <c r="AT4755" s="2" t="str">
        <f t="shared" si="432"/>
        <v/>
      </c>
      <c r="AU4755" s="2" t="str">
        <f>IF(ISNUMBER(AT4755),SUMIFS($AT$1:AT4755,$A$1:A4755,A4755,$K$1:K4755,K4755,$E$1:E4755,E4755),"")</f>
        <v/>
      </c>
      <c r="AV4755">
        <f t="shared" si="434"/>
        <v>2</v>
      </c>
    </row>
    <row r="4756" spans="1:48" x14ac:dyDescent="0.3">
      <c r="A4756" t="s">
        <v>157</v>
      </c>
      <c r="B4756" t="s">
        <v>153</v>
      </c>
      <c r="C4756" t="s">
        <v>152</v>
      </c>
      <c r="D4756" s="3">
        <v>41424</v>
      </c>
      <c r="E4756">
        <v>5</v>
      </c>
      <c r="J4756" t="s">
        <v>150</v>
      </c>
      <c r="K4756" t="s">
        <v>136</v>
      </c>
      <c r="O4756" s="2" t="str">
        <f t="shared" si="435"/>
        <v/>
      </c>
      <c r="Q4756" s="32">
        <v>84.75</v>
      </c>
      <c r="R4756">
        <v>84.75</v>
      </c>
      <c r="S4756" s="22">
        <f>IF(ISNUMBER(R4756),SUMIFS(R$1:$R4756,A$1:$A4756,A4756,K$1:$K4756,K4756,E$1:$E4756,E4756),"")</f>
        <v>1154.7500000000002</v>
      </c>
      <c r="AC4756" s="2" t="str">
        <f t="shared" si="433"/>
        <v/>
      </c>
      <c r="AL4756" s="2" t="str">
        <f t="shared" si="436"/>
        <v/>
      </c>
      <c r="AT4756" s="2" t="str">
        <f t="shared" si="432"/>
        <v/>
      </c>
      <c r="AU4756" s="2" t="str">
        <f>IF(ISNUMBER(AT4756),SUMIFS($AT$1:AT4756,$A$1:A4756,A4756,$K$1:K4756,K4756,$E$1:E4756,E4756),"")</f>
        <v/>
      </c>
      <c r="AV4756">
        <f t="shared" si="434"/>
        <v>3</v>
      </c>
    </row>
    <row r="4757" spans="1:48" x14ac:dyDescent="0.3">
      <c r="A4757" t="s">
        <v>158</v>
      </c>
      <c r="B4757" t="s">
        <v>153</v>
      </c>
      <c r="C4757" t="s">
        <v>152</v>
      </c>
      <c r="D4757" s="3">
        <v>40896</v>
      </c>
      <c r="E4757">
        <v>1</v>
      </c>
      <c r="J4757" t="s">
        <v>151</v>
      </c>
      <c r="K4757" t="s">
        <v>76</v>
      </c>
      <c r="O4757" s="2" t="str">
        <f t="shared" si="435"/>
        <v/>
      </c>
      <c r="R4757"/>
      <c r="S4757" s="22" t="str">
        <f>IF(ISNUMBER(R4757),SUMIFS(R$1:$R4757,A$1:$A4757,A4757,K$1:$K4757,K4757,E$1:$E4757,E4757),"")</f>
        <v/>
      </c>
      <c r="X4757">
        <v>0.83450392389732453</v>
      </c>
      <c r="Y4757">
        <v>0.16549607610267547</v>
      </c>
      <c r="AC4757" s="2" t="str">
        <f t="shared" si="433"/>
        <v/>
      </c>
      <c r="AE4757">
        <v>88.387344680601544</v>
      </c>
      <c r="AF4757">
        <v>12.821025282302303</v>
      </c>
      <c r="AG4757">
        <v>87.178974717697699</v>
      </c>
      <c r="AH4757">
        <v>18.241475385093334</v>
      </c>
      <c r="AI4757">
        <v>23.922173935980044</v>
      </c>
      <c r="AJ4757">
        <v>16.886042064671162</v>
      </c>
      <c r="AK4757">
        <v>16.77668382132504</v>
      </c>
      <c r="AL4757" s="2">
        <f t="shared" si="436"/>
        <v>2.6842694114120061E-2</v>
      </c>
      <c r="AM4757">
        <v>2.6842694114120061E-2</v>
      </c>
      <c r="AN4757">
        <v>70.459532908557094</v>
      </c>
      <c r="AO4757">
        <v>11.484903864094807</v>
      </c>
      <c r="AT4757" s="2" t="str">
        <f t="shared" si="432"/>
        <v/>
      </c>
      <c r="AU4757" s="2" t="str">
        <f>IF(ISNUMBER(AT4757),SUMIFS($AT$1:AT4757,$A$1:A4757,A4757,$K$1:K4757,K4757,$E$1:E4757,E4757),"")</f>
        <v/>
      </c>
      <c r="AV4757">
        <f t="shared" si="434"/>
        <v>13</v>
      </c>
    </row>
    <row r="4758" spans="1:48" x14ac:dyDescent="0.3">
      <c r="A4758" t="s">
        <v>158</v>
      </c>
      <c r="B4758" t="s">
        <v>153</v>
      </c>
      <c r="C4758" t="s">
        <v>152</v>
      </c>
      <c r="D4758" s="3">
        <v>40897</v>
      </c>
      <c r="E4758">
        <v>1</v>
      </c>
      <c r="J4758" t="s">
        <v>151</v>
      </c>
      <c r="K4758" t="s">
        <v>76</v>
      </c>
      <c r="O4758" s="2" t="str">
        <f t="shared" si="435"/>
        <v/>
      </c>
      <c r="Q4758" s="32">
        <v>138.69999999999999</v>
      </c>
      <c r="R4758">
        <v>138.69999999999999</v>
      </c>
      <c r="S4758" s="22">
        <f>IF(ISNUMBER(R4758),SUMIFS(R$1:$R4758,A$1:$A4758,A4758,K$1:$K4758,K4758,E$1:$E4758,E4758),"")</f>
        <v>138.69999999999999</v>
      </c>
      <c r="AC4758" s="2" t="str">
        <f t="shared" si="433"/>
        <v/>
      </c>
      <c r="AL4758" s="2" t="str">
        <f t="shared" si="436"/>
        <v/>
      </c>
      <c r="AT4758" s="2" t="str">
        <f t="shared" si="432"/>
        <v/>
      </c>
      <c r="AU4758" s="2" t="str">
        <f>IF(ISNUMBER(AT4758),SUMIFS($AT$1:AT4758,$A$1:A4758,A4758,$K$1:K4758,K4758,$E$1:E4758,E4758),"")</f>
        <v/>
      </c>
      <c r="AV4758">
        <f t="shared" si="434"/>
        <v>3</v>
      </c>
    </row>
    <row r="4759" spans="1:48" x14ac:dyDescent="0.3">
      <c r="A4759" t="s">
        <v>158</v>
      </c>
      <c r="B4759" t="s">
        <v>153</v>
      </c>
      <c r="C4759" t="s">
        <v>152</v>
      </c>
      <c r="D4759" s="3">
        <v>40896</v>
      </c>
      <c r="E4759">
        <v>2</v>
      </c>
      <c r="J4759" t="s">
        <v>151</v>
      </c>
      <c r="K4759" t="s">
        <v>76</v>
      </c>
      <c r="O4759" s="2" t="str">
        <f t="shared" si="435"/>
        <v/>
      </c>
      <c r="R4759"/>
      <c r="S4759" s="22" t="str">
        <f>IF(ISNUMBER(R4759),SUMIFS(R$1:$R4759,A$1:$A4759,A4759,K$1:$K4759,K4759,E$1:$E4759,E4759),"")</f>
        <v/>
      </c>
      <c r="X4759">
        <v>0.90767485587971741</v>
      </c>
      <c r="Y4759">
        <v>9.2325144120282587E-2</v>
      </c>
      <c r="AC4759" s="2" t="str">
        <f t="shared" si="433"/>
        <v/>
      </c>
      <c r="AE4759">
        <v>88.848804719052026</v>
      </c>
      <c r="AF4759">
        <v>13.680056662956719</v>
      </c>
      <c r="AG4759">
        <v>86.319943337043298</v>
      </c>
      <c r="AH4759">
        <v>15.585532686721304</v>
      </c>
      <c r="AI4759">
        <v>20.995999536527659</v>
      </c>
      <c r="AJ4759">
        <v>15.177833633150051</v>
      </c>
      <c r="AK4759">
        <v>18.610611656379664</v>
      </c>
      <c r="AL4759" s="2">
        <f t="shared" si="436"/>
        <v>2.9776978650207463E-2</v>
      </c>
      <c r="AM4759">
        <v>2.9776978650207463E-2</v>
      </c>
      <c r="AN4759">
        <v>70.951625758884092</v>
      </c>
      <c r="AO4759">
        <v>11.565114998698107</v>
      </c>
      <c r="AT4759" s="2" t="str">
        <f t="shared" si="432"/>
        <v/>
      </c>
      <c r="AU4759" s="2" t="str">
        <f>IF(ISNUMBER(AT4759),SUMIFS($AT$1:AT4759,$A$1:A4759,A4759,$K$1:K4759,K4759,$E$1:E4759,E4759),"")</f>
        <v/>
      </c>
      <c r="AV4759">
        <f t="shared" si="434"/>
        <v>13</v>
      </c>
    </row>
    <row r="4760" spans="1:48" x14ac:dyDescent="0.3">
      <c r="A4760" t="s">
        <v>158</v>
      </c>
      <c r="B4760" t="s">
        <v>153</v>
      </c>
      <c r="C4760" t="s">
        <v>152</v>
      </c>
      <c r="D4760" s="3">
        <v>40897</v>
      </c>
      <c r="E4760">
        <v>2</v>
      </c>
      <c r="J4760" t="s">
        <v>151</v>
      </c>
      <c r="K4760" t="s">
        <v>76</v>
      </c>
      <c r="O4760" s="2" t="str">
        <f t="shared" si="435"/>
        <v/>
      </c>
      <c r="Q4760" s="32">
        <v>350.25</v>
      </c>
      <c r="R4760">
        <v>350.25</v>
      </c>
      <c r="S4760" s="22">
        <f>IF(ISNUMBER(R4760),SUMIFS(R$1:$R4760,A$1:$A4760,A4760,K$1:$K4760,K4760,E$1:$E4760,E4760),"")</f>
        <v>350.25</v>
      </c>
      <c r="AC4760" s="2" t="str">
        <f t="shared" si="433"/>
        <v/>
      </c>
      <c r="AL4760" s="2" t="str">
        <f t="shared" si="436"/>
        <v/>
      </c>
      <c r="AT4760" s="2" t="str">
        <f t="shared" si="432"/>
        <v/>
      </c>
      <c r="AU4760" s="2" t="str">
        <f>IF(ISNUMBER(AT4760),SUMIFS($AT$1:AT4760,$A$1:A4760,A4760,$K$1:K4760,K4760,$E$1:E4760,E4760),"")</f>
        <v/>
      </c>
      <c r="AV4760">
        <f t="shared" si="434"/>
        <v>3</v>
      </c>
    </row>
    <row r="4761" spans="1:48" x14ac:dyDescent="0.3">
      <c r="A4761" t="s">
        <v>158</v>
      </c>
      <c r="B4761" t="s">
        <v>153</v>
      </c>
      <c r="C4761" t="s">
        <v>152</v>
      </c>
      <c r="D4761" s="3">
        <v>40896</v>
      </c>
      <c r="E4761">
        <v>3</v>
      </c>
      <c r="J4761" t="s">
        <v>151</v>
      </c>
      <c r="K4761" t="s">
        <v>76</v>
      </c>
      <c r="O4761" s="2" t="str">
        <f t="shared" si="435"/>
        <v/>
      </c>
      <c r="R4761"/>
      <c r="S4761" s="22" t="str">
        <f>IF(ISNUMBER(R4761),SUMIFS(R$1:$R4761,A$1:$A4761,A4761,K$1:$K4761,K4761,E$1:$E4761,E4761),"")</f>
        <v/>
      </c>
      <c r="X4761">
        <v>0.92566196639941289</v>
      </c>
      <c r="Y4761">
        <v>7.4338033600587106E-2</v>
      </c>
      <c r="AC4761" s="2" t="str">
        <f t="shared" si="433"/>
        <v/>
      </c>
      <c r="AE4761">
        <v>89.098857942532945</v>
      </c>
      <c r="AF4761">
        <v>12.24203566419553</v>
      </c>
      <c r="AG4761">
        <v>87.757964335804473</v>
      </c>
      <c r="AH4761">
        <v>17.45736569278645</v>
      </c>
      <c r="AI4761">
        <v>23.155994201515671</v>
      </c>
      <c r="AJ4761">
        <v>15.891117372165134</v>
      </c>
      <c r="AK4761">
        <v>17.493105715287566</v>
      </c>
      <c r="AL4761" s="2">
        <f t="shared" si="436"/>
        <v>2.7988969144460106E-2</v>
      </c>
      <c r="AM4761">
        <v>2.7988969144460106E-2</v>
      </c>
      <c r="AN4761">
        <v>72.182526015494687</v>
      </c>
      <c r="AO4761">
        <v>11.765751740525635</v>
      </c>
      <c r="AT4761" s="2" t="str">
        <f t="shared" si="432"/>
        <v/>
      </c>
      <c r="AU4761" s="2" t="str">
        <f>IF(ISNUMBER(AT4761),SUMIFS($AT$1:AT4761,$A$1:A4761,A4761,$K$1:K4761,K4761,$E$1:E4761,E4761),"")</f>
        <v/>
      </c>
      <c r="AV4761">
        <f t="shared" si="434"/>
        <v>13</v>
      </c>
    </row>
    <row r="4762" spans="1:48" x14ac:dyDescent="0.3">
      <c r="A4762" t="s">
        <v>158</v>
      </c>
      <c r="B4762" t="s">
        <v>153</v>
      </c>
      <c r="C4762" t="s">
        <v>152</v>
      </c>
      <c r="D4762" s="3">
        <v>40897</v>
      </c>
      <c r="E4762">
        <v>3</v>
      </c>
      <c r="J4762" t="s">
        <v>151</v>
      </c>
      <c r="K4762" t="s">
        <v>76</v>
      </c>
      <c r="O4762" s="2" t="str">
        <f t="shared" si="435"/>
        <v/>
      </c>
      <c r="Q4762" s="32">
        <v>37.5</v>
      </c>
      <c r="R4762">
        <v>37.5</v>
      </c>
      <c r="S4762" s="22">
        <f>IF(ISNUMBER(R4762),SUMIFS(R$1:$R4762,A$1:$A4762,A4762,K$1:$K4762,K4762,E$1:$E4762,E4762),"")</f>
        <v>37.5</v>
      </c>
      <c r="AC4762" s="2" t="str">
        <f t="shared" si="433"/>
        <v/>
      </c>
      <c r="AL4762" s="2" t="str">
        <f t="shared" si="436"/>
        <v/>
      </c>
      <c r="AT4762" s="2" t="str">
        <f t="shared" si="432"/>
        <v/>
      </c>
      <c r="AU4762" s="2" t="str">
        <f>IF(ISNUMBER(AT4762),SUMIFS($AT$1:AT4762,$A$1:A4762,A4762,$K$1:K4762,K4762,$E$1:E4762,E4762),"")</f>
        <v/>
      </c>
      <c r="AV4762">
        <f t="shared" si="434"/>
        <v>3</v>
      </c>
    </row>
    <row r="4763" spans="1:48" x14ac:dyDescent="0.3">
      <c r="A4763" t="s">
        <v>158</v>
      </c>
      <c r="B4763" t="s">
        <v>153</v>
      </c>
      <c r="C4763" t="s">
        <v>152</v>
      </c>
      <c r="D4763" s="3">
        <v>40896</v>
      </c>
      <c r="E4763">
        <v>4</v>
      </c>
      <c r="J4763" t="s">
        <v>151</v>
      </c>
      <c r="K4763" t="s">
        <v>76</v>
      </c>
      <c r="O4763" s="2" t="str">
        <f t="shared" si="435"/>
        <v/>
      </c>
      <c r="R4763"/>
      <c r="S4763" s="22" t="str">
        <f>IF(ISNUMBER(R4763),SUMIFS(R$1:$R4763,A$1:$A4763,A4763,K$1:$K4763,K4763,E$1:$E4763,E4763),"")</f>
        <v/>
      </c>
      <c r="X4763">
        <v>0.83506184915734349</v>
      </c>
      <c r="Y4763">
        <v>0.16493815084265651</v>
      </c>
      <c r="AC4763" s="2" t="str">
        <f t="shared" si="433"/>
        <v/>
      </c>
      <c r="AE4763">
        <v>88.637571775779762</v>
      </c>
      <c r="AF4763">
        <v>12.624584717607906</v>
      </c>
      <c r="AG4763">
        <v>87.375415282392098</v>
      </c>
      <c r="AH4763">
        <v>18.624686716792148</v>
      </c>
      <c r="AI4763">
        <v>22.945445007868752</v>
      </c>
      <c r="AJ4763">
        <v>17.270975279778455</v>
      </c>
      <c r="AK4763">
        <v>14.320556478405344</v>
      </c>
      <c r="AL4763" s="2">
        <f t="shared" si="436"/>
        <v>2.2912890365448552E-2</v>
      </c>
      <c r="AM4763">
        <v>2.2912890365448552E-2</v>
      </c>
      <c r="AN4763">
        <v>72.826746137208573</v>
      </c>
      <c r="AO4763">
        <v>11.870759620364998</v>
      </c>
      <c r="AT4763" s="2" t="str">
        <f t="shared" si="432"/>
        <v/>
      </c>
      <c r="AU4763" s="2" t="str">
        <f>IF(ISNUMBER(AT4763),SUMIFS($AT$1:AT4763,$A$1:A4763,A4763,$K$1:K4763,K4763,$E$1:E4763,E4763),"")</f>
        <v/>
      </c>
      <c r="AV4763">
        <f t="shared" si="434"/>
        <v>13</v>
      </c>
    </row>
    <row r="4764" spans="1:48" x14ac:dyDescent="0.3">
      <c r="A4764" t="s">
        <v>158</v>
      </c>
      <c r="B4764" t="s">
        <v>153</v>
      </c>
      <c r="C4764" t="s">
        <v>152</v>
      </c>
      <c r="D4764" s="3">
        <v>40897</v>
      </c>
      <c r="E4764">
        <v>4</v>
      </c>
      <c r="J4764" t="s">
        <v>151</v>
      </c>
      <c r="K4764" t="s">
        <v>76</v>
      </c>
      <c r="O4764" s="2" t="str">
        <f t="shared" si="435"/>
        <v/>
      </c>
      <c r="Q4764" s="32">
        <v>0</v>
      </c>
      <c r="R4764">
        <v>0</v>
      </c>
      <c r="S4764" s="22">
        <f>IF(ISNUMBER(R4764),SUMIFS(R$1:$R4764,A$1:$A4764,A4764,K$1:$K4764,K4764,E$1:$E4764,E4764),"")</f>
        <v>0</v>
      </c>
      <c r="AC4764" s="2" t="str">
        <f t="shared" si="433"/>
        <v/>
      </c>
      <c r="AL4764" s="2" t="str">
        <f t="shared" si="436"/>
        <v/>
      </c>
      <c r="AT4764" s="2" t="str">
        <f t="shared" si="432"/>
        <v/>
      </c>
      <c r="AU4764" s="2" t="str">
        <f>IF(ISNUMBER(AT4764),SUMIFS($AT$1:AT4764,$A$1:A4764,A4764,$K$1:K4764,K4764,$E$1:E4764,E4764),"")</f>
        <v/>
      </c>
      <c r="AV4764">
        <f t="shared" si="434"/>
        <v>3</v>
      </c>
    </row>
    <row r="4765" spans="1:48" x14ac:dyDescent="0.3">
      <c r="A4765" t="s">
        <v>158</v>
      </c>
      <c r="B4765" t="s">
        <v>153</v>
      </c>
      <c r="C4765" t="s">
        <v>152</v>
      </c>
      <c r="D4765" s="3">
        <v>40896</v>
      </c>
      <c r="E4765">
        <v>5</v>
      </c>
      <c r="J4765" t="s">
        <v>151</v>
      </c>
      <c r="K4765" t="s">
        <v>76</v>
      </c>
      <c r="O4765" s="2" t="str">
        <f t="shared" si="435"/>
        <v/>
      </c>
      <c r="R4765"/>
      <c r="S4765" s="22" t="str">
        <f>IF(ISNUMBER(R4765),SUMIFS(R$1:$R4765,A$1:$A4765,A4765,K$1:$K4765,K4765,E$1:$E4765,E4765),"")</f>
        <v/>
      </c>
      <c r="X4765">
        <v>0.68396722000420263</v>
      </c>
      <c r="Y4765">
        <v>0.31603277999579737</v>
      </c>
      <c r="AC4765" s="2" t="str">
        <f t="shared" si="433"/>
        <v/>
      </c>
      <c r="AE4765">
        <v>89.640967984881371</v>
      </c>
      <c r="AF4765">
        <v>13.951140722794381</v>
      </c>
      <c r="AG4765">
        <v>86.048859277205622</v>
      </c>
      <c r="AH4765">
        <v>18.703400114803401</v>
      </c>
      <c r="AI4765">
        <v>23.339913211125946</v>
      </c>
      <c r="AJ4765">
        <v>15.185999022047989</v>
      </c>
      <c r="AK4765">
        <v>16.382258858267708</v>
      </c>
      <c r="AL4765" s="2">
        <f t="shared" si="436"/>
        <v>2.6211614173228329E-2</v>
      </c>
      <c r="AM4765">
        <v>2.6211614173228329E-2</v>
      </c>
      <c r="AN4765">
        <v>71.677814265806077</v>
      </c>
      <c r="AO4765">
        <v>11.683483725326392</v>
      </c>
      <c r="AT4765" s="2" t="str">
        <f t="shared" si="432"/>
        <v/>
      </c>
      <c r="AU4765" s="2" t="str">
        <f>IF(ISNUMBER(AT4765),SUMIFS($AT$1:AT4765,$A$1:A4765,A4765,$K$1:K4765,K4765,$E$1:E4765,E4765),"")</f>
        <v/>
      </c>
      <c r="AV4765">
        <f t="shared" si="434"/>
        <v>13</v>
      </c>
    </row>
    <row r="4766" spans="1:48" x14ac:dyDescent="0.3">
      <c r="A4766" t="s">
        <v>158</v>
      </c>
      <c r="B4766" t="s">
        <v>153</v>
      </c>
      <c r="C4766" t="s">
        <v>152</v>
      </c>
      <c r="D4766" s="3">
        <v>40897</v>
      </c>
      <c r="E4766">
        <v>5</v>
      </c>
      <c r="J4766" t="s">
        <v>151</v>
      </c>
      <c r="K4766" t="s">
        <v>76</v>
      </c>
      <c r="O4766" s="2" t="str">
        <f t="shared" si="435"/>
        <v/>
      </c>
      <c r="Q4766" s="32">
        <v>238.85</v>
      </c>
      <c r="R4766">
        <v>238.85</v>
      </c>
      <c r="S4766" s="22">
        <f>IF(ISNUMBER(R4766),SUMIFS(R$1:$R4766,A$1:$A4766,A4766,K$1:$K4766,K4766,E$1:$E4766,E4766),"")</f>
        <v>238.85</v>
      </c>
      <c r="AC4766" s="2" t="str">
        <f t="shared" si="433"/>
        <v/>
      </c>
      <c r="AL4766" s="2" t="str">
        <f t="shared" si="436"/>
        <v/>
      </c>
      <c r="AT4766" s="2" t="str">
        <f t="shared" si="432"/>
        <v/>
      </c>
      <c r="AU4766" s="2" t="str">
        <f>IF(ISNUMBER(AT4766),SUMIFS($AT$1:AT4766,$A$1:A4766,A4766,$K$1:K4766,K4766,$E$1:E4766,E4766),"")</f>
        <v/>
      </c>
      <c r="AV4766">
        <f t="shared" si="434"/>
        <v>3</v>
      </c>
    </row>
    <row r="4767" spans="1:48" x14ac:dyDescent="0.3">
      <c r="A4767" t="s">
        <v>158</v>
      </c>
      <c r="B4767" t="s">
        <v>153</v>
      </c>
      <c r="C4767" t="s">
        <v>152</v>
      </c>
      <c r="D4767" s="3">
        <v>40926</v>
      </c>
      <c r="E4767">
        <v>1</v>
      </c>
      <c r="J4767" t="s">
        <v>151</v>
      </c>
      <c r="K4767" t="s">
        <v>76</v>
      </c>
      <c r="O4767" s="2" t="str">
        <f t="shared" si="435"/>
        <v/>
      </c>
      <c r="Q4767" s="32">
        <v>30.349999999999863</v>
      </c>
      <c r="R4767">
        <v>30.349999999999863</v>
      </c>
      <c r="S4767" s="22">
        <f>IF(ISNUMBER(R4767),SUMIFS(R$1:$R4767,A$1:$A4767,A4767,K$1:$K4767,K4767,E$1:$E4767,E4767),"")</f>
        <v>169.04999999999984</v>
      </c>
      <c r="AC4767" s="2" t="str">
        <f t="shared" si="433"/>
        <v/>
      </c>
      <c r="AL4767" s="2" t="str">
        <f t="shared" si="436"/>
        <v/>
      </c>
      <c r="AT4767" s="2" t="str">
        <f t="shared" ref="AT4767:AT4815" si="441">IF(AND(ISNUMBER(AL4767),ISNUMBER(R4767)),ROUND(R4767*AL4767,3),"")</f>
        <v/>
      </c>
      <c r="AU4767" s="2" t="str">
        <f>IF(ISNUMBER(AT4767),SUMIFS($AT$1:AT4767,$A$1:A4767,A4767,$K$1:K4767,K4767,$E$1:E4767,E4767),"")</f>
        <v/>
      </c>
      <c r="AV4767">
        <f t="shared" si="434"/>
        <v>3</v>
      </c>
    </row>
    <row r="4768" spans="1:48" x14ac:dyDescent="0.3">
      <c r="A4768" t="s">
        <v>158</v>
      </c>
      <c r="B4768" t="s">
        <v>153</v>
      </c>
      <c r="C4768" t="s">
        <v>152</v>
      </c>
      <c r="D4768" s="3">
        <v>40926</v>
      </c>
      <c r="E4768">
        <v>2</v>
      </c>
      <c r="J4768" t="s">
        <v>151</v>
      </c>
      <c r="K4768" t="s">
        <v>76</v>
      </c>
      <c r="O4768" s="2" t="str">
        <f t="shared" si="435"/>
        <v/>
      </c>
      <c r="Q4768" s="32">
        <v>156.94999999999965</v>
      </c>
      <c r="R4768">
        <v>156.94999999999965</v>
      </c>
      <c r="S4768" s="22">
        <f>IF(ISNUMBER(R4768),SUMIFS(R$1:$R4768,A$1:$A4768,A4768,K$1:$K4768,K4768,E$1:$E4768,E4768),"")</f>
        <v>507.19999999999965</v>
      </c>
      <c r="AC4768" s="2" t="str">
        <f t="shared" si="433"/>
        <v/>
      </c>
      <c r="AL4768" s="2" t="str">
        <f t="shared" si="436"/>
        <v/>
      </c>
      <c r="AT4768" s="2" t="str">
        <f t="shared" si="441"/>
        <v/>
      </c>
      <c r="AU4768" s="2" t="str">
        <f>IF(ISNUMBER(AT4768),SUMIFS($AT$1:AT4768,$A$1:A4768,A4768,$K$1:K4768,K4768,$E$1:E4768,E4768),"")</f>
        <v/>
      </c>
      <c r="AV4768">
        <f t="shared" si="434"/>
        <v>3</v>
      </c>
    </row>
    <row r="4769" spans="1:48" x14ac:dyDescent="0.3">
      <c r="A4769" t="s">
        <v>158</v>
      </c>
      <c r="B4769" t="s">
        <v>153</v>
      </c>
      <c r="C4769" t="s">
        <v>152</v>
      </c>
      <c r="D4769" s="3">
        <v>40926</v>
      </c>
      <c r="E4769">
        <v>3</v>
      </c>
      <c r="J4769" t="s">
        <v>151</v>
      </c>
      <c r="K4769" t="s">
        <v>76</v>
      </c>
      <c r="O4769" s="2" t="str">
        <f t="shared" si="435"/>
        <v/>
      </c>
      <c r="Q4769" s="32">
        <v>163.29999999999981</v>
      </c>
      <c r="R4769">
        <v>163.29999999999981</v>
      </c>
      <c r="S4769" s="22">
        <f>IF(ISNUMBER(R4769),SUMIFS(R$1:$R4769,A$1:$A4769,A4769,K$1:$K4769,K4769,E$1:$E4769,E4769),"")</f>
        <v>200.79999999999981</v>
      </c>
      <c r="AC4769" s="2" t="str">
        <f t="shared" si="433"/>
        <v/>
      </c>
      <c r="AL4769" s="2" t="str">
        <f t="shared" si="436"/>
        <v/>
      </c>
      <c r="AT4769" s="2" t="str">
        <f t="shared" si="441"/>
        <v/>
      </c>
      <c r="AU4769" s="2" t="str">
        <f>IF(ISNUMBER(AT4769),SUMIFS($AT$1:AT4769,$A$1:A4769,A4769,$K$1:K4769,K4769,$E$1:E4769,E4769),"")</f>
        <v/>
      </c>
      <c r="AV4769">
        <f t="shared" si="434"/>
        <v>3</v>
      </c>
    </row>
    <row r="4770" spans="1:48" x14ac:dyDescent="0.3">
      <c r="A4770" t="s">
        <v>158</v>
      </c>
      <c r="B4770" t="s">
        <v>153</v>
      </c>
      <c r="C4770" t="s">
        <v>152</v>
      </c>
      <c r="D4770" s="3">
        <v>40926</v>
      </c>
      <c r="E4770">
        <v>4</v>
      </c>
      <c r="J4770" t="s">
        <v>151</v>
      </c>
      <c r="K4770" t="s">
        <v>76</v>
      </c>
      <c r="O4770" s="2" t="str">
        <f t="shared" si="435"/>
        <v/>
      </c>
      <c r="Q4770" s="32">
        <v>366.65000000000026</v>
      </c>
      <c r="R4770">
        <v>366.65000000000026</v>
      </c>
      <c r="S4770" s="22">
        <f>IF(ISNUMBER(R4770),SUMIFS(R$1:$R4770,A$1:$A4770,A4770,K$1:$K4770,K4770,E$1:$E4770,E4770),"")</f>
        <v>366.65000000000026</v>
      </c>
      <c r="AC4770" s="2" t="str">
        <f t="shared" si="433"/>
        <v/>
      </c>
      <c r="AL4770" s="2" t="str">
        <f t="shared" si="436"/>
        <v/>
      </c>
      <c r="AT4770" s="2" t="str">
        <f t="shared" si="441"/>
        <v/>
      </c>
      <c r="AU4770" s="2" t="str">
        <f>IF(ISNUMBER(AT4770),SUMIFS($AT$1:AT4770,$A$1:A4770,A4770,$K$1:K4770,K4770,$E$1:E4770,E4770),"")</f>
        <v/>
      </c>
      <c r="AV4770">
        <f t="shared" si="434"/>
        <v>3</v>
      </c>
    </row>
    <row r="4771" spans="1:48" x14ac:dyDescent="0.3">
      <c r="A4771" t="s">
        <v>158</v>
      </c>
      <c r="B4771" t="s">
        <v>153</v>
      </c>
      <c r="C4771" t="s">
        <v>152</v>
      </c>
      <c r="D4771" s="3">
        <v>40926</v>
      </c>
      <c r="E4771">
        <v>5</v>
      </c>
      <c r="J4771" t="s">
        <v>151</v>
      </c>
      <c r="K4771" t="s">
        <v>76</v>
      </c>
      <c r="O4771" s="2" t="str">
        <f t="shared" si="435"/>
        <v/>
      </c>
      <c r="Q4771" s="32">
        <v>159.14999999999947</v>
      </c>
      <c r="R4771">
        <v>159.14999999999947</v>
      </c>
      <c r="S4771" s="22">
        <f>IF(ISNUMBER(R4771),SUMIFS(R$1:$R4771,A$1:$A4771,A4771,K$1:$K4771,K4771,E$1:$E4771,E4771),"")</f>
        <v>397.99999999999943</v>
      </c>
      <c r="AC4771" s="2" t="str">
        <f t="shared" si="433"/>
        <v/>
      </c>
      <c r="AL4771" s="2" t="str">
        <f t="shared" si="436"/>
        <v/>
      </c>
      <c r="AT4771" s="2" t="str">
        <f t="shared" si="441"/>
        <v/>
      </c>
      <c r="AU4771" s="2" t="str">
        <f>IF(ISNUMBER(AT4771),SUMIFS($AT$1:AT4771,$A$1:A4771,A4771,$K$1:K4771,K4771,$E$1:E4771,E4771),"")</f>
        <v/>
      </c>
      <c r="AV4771">
        <f t="shared" si="434"/>
        <v>3</v>
      </c>
    </row>
    <row r="4772" spans="1:48" x14ac:dyDescent="0.3">
      <c r="A4772" t="s">
        <v>158</v>
      </c>
      <c r="B4772" t="s">
        <v>153</v>
      </c>
      <c r="C4772" t="s">
        <v>152</v>
      </c>
      <c r="D4772" s="3">
        <v>40953</v>
      </c>
      <c r="E4772">
        <v>1</v>
      </c>
      <c r="J4772" t="s">
        <v>151</v>
      </c>
      <c r="K4772" t="s">
        <v>76</v>
      </c>
      <c r="O4772" s="2" t="str">
        <f t="shared" si="435"/>
        <v/>
      </c>
      <c r="R4772"/>
      <c r="S4772" s="22" t="str">
        <f>IF(ISNUMBER(R4772),SUMIFS(R$1:$R4772,A$1:$A4772,A4772,K$1:$K4772,K4772,E$1:$E4772,E4772),"")</f>
        <v/>
      </c>
      <c r="AC4772" s="2" t="str">
        <f t="shared" si="433"/>
        <v/>
      </c>
      <c r="AE4772">
        <v>86.020432552150709</v>
      </c>
      <c r="AF4772">
        <v>13.284057078328756</v>
      </c>
      <c r="AG4772">
        <v>86.715942921671243</v>
      </c>
      <c r="AH4772">
        <v>20.067599889972097</v>
      </c>
      <c r="AI4772">
        <v>27.370648827381654</v>
      </c>
      <c r="AJ4772">
        <v>14.018008491545913</v>
      </c>
      <c r="AK4772">
        <v>15.73525947028026</v>
      </c>
      <c r="AL4772" s="2">
        <f t="shared" si="436"/>
        <v>2.5176415152448416E-2</v>
      </c>
      <c r="AM4772">
        <v>2.5176415152448416E-2</v>
      </c>
      <c r="AN4772">
        <v>68.229787578545782</v>
      </c>
      <c r="AO4772">
        <v>11.121455375302963</v>
      </c>
      <c r="AT4772" s="2" t="str">
        <f t="shared" si="441"/>
        <v/>
      </c>
      <c r="AU4772" s="2" t="str">
        <f>IF(ISNUMBER(AT4772),SUMIFS($AT$1:AT4772,$A$1:A4772,A4772,$K$1:K4772,K4772,$E$1:E4772,E4772),"")</f>
        <v/>
      </c>
      <c r="AV4772">
        <f t="shared" si="434"/>
        <v>11</v>
      </c>
    </row>
    <row r="4773" spans="1:48" x14ac:dyDescent="0.3">
      <c r="A4773" t="s">
        <v>158</v>
      </c>
      <c r="B4773" t="s">
        <v>153</v>
      </c>
      <c r="C4773" t="s">
        <v>152</v>
      </c>
      <c r="D4773" s="3">
        <v>40954</v>
      </c>
      <c r="E4773">
        <v>1</v>
      </c>
      <c r="J4773" t="s">
        <v>151</v>
      </c>
      <c r="K4773" t="s">
        <v>76</v>
      </c>
      <c r="O4773" s="2" t="str">
        <f t="shared" si="435"/>
        <v/>
      </c>
      <c r="Q4773" s="32">
        <v>332.05000000000018</v>
      </c>
      <c r="R4773">
        <v>332.05000000000018</v>
      </c>
      <c r="S4773" s="22">
        <f>IF(ISNUMBER(R4773),SUMIFS(R$1:$R4773,A$1:$A4773,A4773,K$1:$K4773,K4773,E$1:$E4773,E4773),"")</f>
        <v>501.1</v>
      </c>
      <c r="AC4773" s="2" t="str">
        <f t="shared" si="433"/>
        <v/>
      </c>
      <c r="AL4773" s="2" t="str">
        <f t="shared" si="436"/>
        <v/>
      </c>
      <c r="AT4773" s="2" t="str">
        <f t="shared" si="441"/>
        <v/>
      </c>
      <c r="AU4773" s="2" t="str">
        <f>IF(ISNUMBER(AT4773),SUMIFS($AT$1:AT4773,$A$1:A4773,A4773,$K$1:K4773,K4773,$E$1:E4773,E4773),"")</f>
        <v/>
      </c>
      <c r="AV4773">
        <f t="shared" si="434"/>
        <v>3</v>
      </c>
    </row>
    <row r="4774" spans="1:48" x14ac:dyDescent="0.3">
      <c r="A4774" t="s">
        <v>158</v>
      </c>
      <c r="B4774" t="s">
        <v>153</v>
      </c>
      <c r="C4774" t="s">
        <v>152</v>
      </c>
      <c r="D4774" s="3">
        <v>40953</v>
      </c>
      <c r="E4774">
        <v>2</v>
      </c>
      <c r="J4774" t="s">
        <v>151</v>
      </c>
      <c r="K4774" t="s">
        <v>76</v>
      </c>
      <c r="O4774" s="2" t="str">
        <f t="shared" si="435"/>
        <v/>
      </c>
      <c r="R4774"/>
      <c r="S4774" s="22" t="str">
        <f>IF(ISNUMBER(R4774),SUMIFS(R$1:$R4774,A$1:$A4774,A4774,K$1:$K4774,K4774,E$1:$E4774,E4774),"")</f>
        <v/>
      </c>
      <c r="AC4774" s="2" t="str">
        <f t="shared" si="433"/>
        <v/>
      </c>
      <c r="AE4774">
        <v>86.88804228820149</v>
      </c>
      <c r="AF4774">
        <v>13.483244378335774</v>
      </c>
      <c r="AG4774">
        <v>86.516755621664231</v>
      </c>
      <c r="AH4774">
        <v>18.598233475876633</v>
      </c>
      <c r="AI4774">
        <v>26.13974934971764</v>
      </c>
      <c r="AJ4774">
        <v>15.066869220343843</v>
      </c>
      <c r="AK4774">
        <v>16.265940808469669</v>
      </c>
      <c r="AL4774" s="2">
        <f t="shared" si="436"/>
        <v>2.6025505293551472E-2</v>
      </c>
      <c r="AM4774">
        <v>2.6025505293551472E-2</v>
      </c>
      <c r="AN4774">
        <v>69.255004910799769</v>
      </c>
      <c r="AO4774">
        <v>11.288565800460363</v>
      </c>
      <c r="AT4774" s="2" t="str">
        <f t="shared" si="441"/>
        <v/>
      </c>
      <c r="AU4774" s="2" t="str">
        <f>IF(ISNUMBER(AT4774),SUMIFS($AT$1:AT4774,$A$1:A4774,A4774,$K$1:K4774,K4774,$E$1:E4774,E4774),"")</f>
        <v/>
      </c>
      <c r="AV4774">
        <f t="shared" si="434"/>
        <v>11</v>
      </c>
    </row>
    <row r="4775" spans="1:48" x14ac:dyDescent="0.3">
      <c r="A4775" t="s">
        <v>158</v>
      </c>
      <c r="B4775" t="s">
        <v>153</v>
      </c>
      <c r="C4775" t="s">
        <v>152</v>
      </c>
      <c r="D4775" s="3">
        <v>40954</v>
      </c>
      <c r="E4775">
        <v>2</v>
      </c>
      <c r="J4775" t="s">
        <v>151</v>
      </c>
      <c r="K4775" t="s">
        <v>76</v>
      </c>
      <c r="O4775" s="2" t="str">
        <f t="shared" si="435"/>
        <v/>
      </c>
      <c r="Q4775" s="32">
        <v>151.09999999999982</v>
      </c>
      <c r="R4775">
        <v>151.09999999999982</v>
      </c>
      <c r="S4775" s="22">
        <f>IF(ISNUMBER(R4775),SUMIFS(R$1:$R4775,A$1:$A4775,A4775,K$1:$K4775,K4775,E$1:$E4775,E4775),"")</f>
        <v>658.2999999999995</v>
      </c>
      <c r="AC4775" s="2" t="str">
        <f t="shared" si="433"/>
        <v/>
      </c>
      <c r="AL4775" s="2" t="str">
        <f t="shared" si="436"/>
        <v/>
      </c>
      <c r="AT4775" s="2" t="str">
        <f t="shared" si="441"/>
        <v/>
      </c>
      <c r="AU4775" s="2" t="str">
        <f>IF(ISNUMBER(AT4775),SUMIFS($AT$1:AT4775,$A$1:A4775,A4775,$K$1:K4775,K4775,$E$1:E4775,E4775),"")</f>
        <v/>
      </c>
      <c r="AV4775">
        <f t="shared" si="434"/>
        <v>3</v>
      </c>
    </row>
    <row r="4776" spans="1:48" x14ac:dyDescent="0.3">
      <c r="A4776" t="s">
        <v>158</v>
      </c>
      <c r="B4776" t="s">
        <v>153</v>
      </c>
      <c r="C4776" t="s">
        <v>152</v>
      </c>
      <c r="D4776" s="3">
        <v>40953</v>
      </c>
      <c r="E4776">
        <v>3</v>
      </c>
      <c r="J4776" t="s">
        <v>151</v>
      </c>
      <c r="K4776" t="s">
        <v>76</v>
      </c>
      <c r="O4776" s="2" t="str">
        <f t="shared" si="435"/>
        <v/>
      </c>
      <c r="R4776"/>
      <c r="S4776" s="22" t="str">
        <f>IF(ISNUMBER(R4776),SUMIFS(R$1:$R4776,A$1:$A4776,A4776,K$1:$K4776,K4776,E$1:$E4776,E4776),"")</f>
        <v/>
      </c>
      <c r="AC4776" s="2" t="str">
        <f t="shared" si="433"/>
        <v/>
      </c>
      <c r="AE4776">
        <v>86.217390224126575</v>
      </c>
      <c r="AF4776">
        <v>12.235270500853151</v>
      </c>
      <c r="AG4776">
        <v>87.764729499146853</v>
      </c>
      <c r="AH4776">
        <v>22.97577098350315</v>
      </c>
      <c r="AI4776">
        <v>31.792421338068504</v>
      </c>
      <c r="AJ4776">
        <v>15.768149318011119</v>
      </c>
      <c r="AK4776">
        <v>13.833672086720847</v>
      </c>
      <c r="AL4776" s="2">
        <f t="shared" si="436"/>
        <v>2.2133875338753356E-2</v>
      </c>
      <c r="AM4776">
        <v>2.2133875338753356E-2</v>
      </c>
      <c r="AN4776">
        <v>66.098292790171513</v>
      </c>
      <c r="AO4776">
        <v>10.774021724797956</v>
      </c>
      <c r="AT4776" s="2" t="str">
        <f t="shared" si="441"/>
        <v/>
      </c>
      <c r="AU4776" s="2" t="str">
        <f>IF(ISNUMBER(AT4776),SUMIFS($AT$1:AT4776,$A$1:A4776,A4776,$K$1:K4776,K4776,$E$1:E4776,E4776),"")</f>
        <v/>
      </c>
      <c r="AV4776">
        <f t="shared" si="434"/>
        <v>11</v>
      </c>
    </row>
    <row r="4777" spans="1:48" x14ac:dyDescent="0.3">
      <c r="A4777" t="s">
        <v>158</v>
      </c>
      <c r="B4777" t="s">
        <v>153</v>
      </c>
      <c r="C4777" t="s">
        <v>152</v>
      </c>
      <c r="D4777" s="3">
        <v>40954</v>
      </c>
      <c r="E4777">
        <v>3</v>
      </c>
      <c r="J4777" t="s">
        <v>151</v>
      </c>
      <c r="K4777" t="s">
        <v>76</v>
      </c>
      <c r="O4777" s="2" t="str">
        <f t="shared" si="435"/>
        <v/>
      </c>
      <c r="Q4777" s="32">
        <v>268.79999999999984</v>
      </c>
      <c r="R4777">
        <v>268.79999999999984</v>
      </c>
      <c r="S4777" s="22">
        <f>IF(ISNUMBER(R4777),SUMIFS(R$1:$R4777,A$1:$A4777,A4777,K$1:$K4777,K4777,E$1:$E4777,E4777),"")</f>
        <v>469.59999999999968</v>
      </c>
      <c r="AC4777" s="2" t="str">
        <f t="shared" si="433"/>
        <v/>
      </c>
      <c r="AL4777" s="2" t="str">
        <f t="shared" si="436"/>
        <v/>
      </c>
      <c r="AT4777" s="2" t="str">
        <f t="shared" si="441"/>
        <v/>
      </c>
      <c r="AU4777" s="2" t="str">
        <f>IF(ISNUMBER(AT4777),SUMIFS($AT$1:AT4777,$A$1:A4777,A4777,$K$1:K4777,K4777,$E$1:E4777,E4777),"")</f>
        <v/>
      </c>
      <c r="AV4777">
        <f t="shared" si="434"/>
        <v>3</v>
      </c>
    </row>
    <row r="4778" spans="1:48" x14ac:dyDescent="0.3">
      <c r="A4778" t="s">
        <v>158</v>
      </c>
      <c r="B4778" t="s">
        <v>153</v>
      </c>
      <c r="C4778" t="s">
        <v>152</v>
      </c>
      <c r="D4778" s="3">
        <v>40953</v>
      </c>
      <c r="E4778">
        <v>4</v>
      </c>
      <c r="J4778" t="s">
        <v>151</v>
      </c>
      <c r="K4778" t="s">
        <v>76</v>
      </c>
      <c r="O4778" s="2" t="str">
        <f t="shared" si="435"/>
        <v/>
      </c>
      <c r="R4778"/>
      <c r="S4778" s="22" t="str">
        <f>IF(ISNUMBER(R4778),SUMIFS(R$1:$R4778,A$1:$A4778,A4778,K$1:$K4778,K4778,E$1:$E4778,E4778),"")</f>
        <v/>
      </c>
      <c r="AC4778" s="2" t="str">
        <f t="shared" ref="AC4778:AC4826" si="442">IF(ISNUMBER(AD4778),AD4778*10,"")</f>
        <v/>
      </c>
      <c r="AE4778">
        <v>86.56924997502729</v>
      </c>
      <c r="AF4778">
        <v>12.91154917948189</v>
      </c>
      <c r="AG4778">
        <v>87.088450820518119</v>
      </c>
      <c r="AH4778">
        <v>20.724436200241612</v>
      </c>
      <c r="AI4778">
        <v>29.630285932397697</v>
      </c>
      <c r="AJ4778">
        <v>16.383481238970454</v>
      </c>
      <c r="AK4778">
        <v>14.120863221178686</v>
      </c>
      <c r="AL4778" s="2">
        <f t="shared" si="436"/>
        <v>2.25933811538859E-2</v>
      </c>
      <c r="AM4778">
        <v>2.25933811538859E-2</v>
      </c>
      <c r="AN4778">
        <v>68.45428299219671</v>
      </c>
      <c r="AO4778">
        <v>11.158048127728064</v>
      </c>
      <c r="AT4778" s="2" t="str">
        <f t="shared" si="441"/>
        <v/>
      </c>
      <c r="AU4778" s="2" t="str">
        <f>IF(ISNUMBER(AT4778),SUMIFS($AT$1:AT4778,$A$1:A4778,A4778,$K$1:K4778,K4778,$E$1:E4778,E4778),"")</f>
        <v/>
      </c>
      <c r="AV4778">
        <f t="shared" ref="AV4778:AV4826" si="443">COUNT(P4778:AU4778)</f>
        <v>11</v>
      </c>
    </row>
    <row r="4779" spans="1:48" x14ac:dyDescent="0.3">
      <c r="A4779" t="s">
        <v>158</v>
      </c>
      <c r="B4779" t="s">
        <v>153</v>
      </c>
      <c r="C4779" t="s">
        <v>152</v>
      </c>
      <c r="D4779" s="3">
        <v>40954</v>
      </c>
      <c r="E4779">
        <v>4</v>
      </c>
      <c r="J4779" t="s">
        <v>151</v>
      </c>
      <c r="K4779" t="s">
        <v>76</v>
      </c>
      <c r="O4779" s="2" t="str">
        <f t="shared" si="435"/>
        <v/>
      </c>
      <c r="Q4779" s="32">
        <v>187.20000000000019</v>
      </c>
      <c r="R4779">
        <v>187.20000000000019</v>
      </c>
      <c r="S4779" s="22">
        <f>IF(ISNUMBER(R4779),SUMIFS(R$1:$R4779,A$1:$A4779,A4779,K$1:$K4779,K4779,E$1:$E4779,E4779),"")</f>
        <v>553.85000000000048</v>
      </c>
      <c r="AC4779" s="2" t="str">
        <f t="shared" si="442"/>
        <v/>
      </c>
      <c r="AL4779" s="2" t="str">
        <f t="shared" si="436"/>
        <v/>
      </c>
      <c r="AT4779" s="2" t="str">
        <f t="shared" si="441"/>
        <v/>
      </c>
      <c r="AU4779" s="2" t="str">
        <f>IF(ISNUMBER(AT4779),SUMIFS($AT$1:AT4779,$A$1:A4779,A4779,$K$1:K4779,K4779,$E$1:E4779,E4779),"")</f>
        <v/>
      </c>
      <c r="AV4779">
        <f t="shared" si="443"/>
        <v>3</v>
      </c>
    </row>
    <row r="4780" spans="1:48" x14ac:dyDescent="0.3">
      <c r="A4780" t="s">
        <v>158</v>
      </c>
      <c r="B4780" t="s">
        <v>153</v>
      </c>
      <c r="C4780" t="s">
        <v>152</v>
      </c>
      <c r="D4780" s="3">
        <v>40953</v>
      </c>
      <c r="E4780">
        <v>5</v>
      </c>
      <c r="J4780" t="s">
        <v>151</v>
      </c>
      <c r="K4780" t="s">
        <v>76</v>
      </c>
      <c r="O4780" s="2" t="str">
        <f t="shared" si="435"/>
        <v/>
      </c>
      <c r="R4780"/>
      <c r="S4780" s="22" t="str">
        <f>IF(ISNUMBER(R4780),SUMIFS(R$1:$R4780,A$1:$A4780,A4780,K$1:$K4780,K4780,E$1:$E4780,E4780),"")</f>
        <v/>
      </c>
      <c r="AC4780" s="2" t="str">
        <f t="shared" si="442"/>
        <v/>
      </c>
      <c r="AE4780">
        <v>86.773461735894742</v>
      </c>
      <c r="AF4780">
        <v>13.234988572615967</v>
      </c>
      <c r="AG4780">
        <v>86.765011427384025</v>
      </c>
      <c r="AH4780">
        <v>18.005935694278293</v>
      </c>
      <c r="AI4780">
        <v>25.168459910464875</v>
      </c>
      <c r="AJ4780">
        <v>15.393243311138932</v>
      </c>
      <c r="AK4780">
        <v>17.683108248493632</v>
      </c>
      <c r="AL4780" s="2">
        <f t="shared" si="436"/>
        <v>2.8292973197589812E-2</v>
      </c>
      <c r="AM4780">
        <v>2.8292973197589812E-2</v>
      </c>
      <c r="AN4780">
        <v>70.30093629831191</v>
      </c>
      <c r="AO4780">
        <v>11.459052616624842</v>
      </c>
      <c r="AT4780" s="2" t="str">
        <f t="shared" si="441"/>
        <v/>
      </c>
      <c r="AU4780" s="2" t="str">
        <f>IF(ISNUMBER(AT4780),SUMIFS($AT$1:AT4780,$A$1:A4780,A4780,$K$1:K4780,K4780,$E$1:E4780,E4780),"")</f>
        <v/>
      </c>
      <c r="AV4780">
        <f t="shared" si="443"/>
        <v>11</v>
      </c>
    </row>
    <row r="4781" spans="1:48" x14ac:dyDescent="0.3">
      <c r="A4781" t="s">
        <v>158</v>
      </c>
      <c r="B4781" t="s">
        <v>153</v>
      </c>
      <c r="C4781" t="s">
        <v>152</v>
      </c>
      <c r="D4781" s="3">
        <v>40954</v>
      </c>
      <c r="E4781">
        <v>5</v>
      </c>
      <c r="J4781" t="s">
        <v>151</v>
      </c>
      <c r="K4781" t="s">
        <v>76</v>
      </c>
      <c r="O4781" s="2" t="str">
        <f t="shared" si="435"/>
        <v/>
      </c>
      <c r="Q4781" s="32">
        <v>243.34999999999974</v>
      </c>
      <c r="R4781">
        <v>243.34999999999974</v>
      </c>
      <c r="S4781" s="22">
        <f>IF(ISNUMBER(R4781),SUMIFS(R$1:$R4781,A$1:$A4781,A4781,K$1:$K4781,K4781,E$1:$E4781,E4781),"")</f>
        <v>641.34999999999923</v>
      </c>
      <c r="AC4781" s="2" t="str">
        <f t="shared" si="442"/>
        <v/>
      </c>
      <c r="AL4781" s="2" t="str">
        <f t="shared" si="436"/>
        <v/>
      </c>
      <c r="AT4781" s="2" t="str">
        <f t="shared" si="441"/>
        <v/>
      </c>
      <c r="AU4781" s="2" t="str">
        <f>IF(ISNUMBER(AT4781),SUMIFS($AT$1:AT4781,$A$1:A4781,A4781,$K$1:K4781,K4781,$E$1:E4781,E4781),"")</f>
        <v/>
      </c>
      <c r="AV4781">
        <f t="shared" si="443"/>
        <v>3</v>
      </c>
    </row>
    <row r="4782" spans="1:48" x14ac:dyDescent="0.3">
      <c r="A4782" t="s">
        <v>158</v>
      </c>
      <c r="B4782" t="s">
        <v>153</v>
      </c>
      <c r="C4782" t="s">
        <v>152</v>
      </c>
      <c r="D4782" s="3">
        <v>40981</v>
      </c>
      <c r="E4782">
        <v>1</v>
      </c>
      <c r="J4782" t="s">
        <v>151</v>
      </c>
      <c r="K4782" t="s">
        <v>76</v>
      </c>
      <c r="O4782" s="2" t="str">
        <f t="shared" si="435"/>
        <v/>
      </c>
      <c r="R4782"/>
      <c r="S4782" s="22" t="str">
        <f>IF(ISNUMBER(R4782),SUMIFS(R$1:$R4782,A$1:$A4782,A4782,K$1:$K4782,K4782,E$1:$E4782,E4782),"")</f>
        <v/>
      </c>
      <c r="X4782">
        <v>0.9780210142258241</v>
      </c>
      <c r="Y4782">
        <v>2.1978985774175896E-2</v>
      </c>
      <c r="AC4782" s="2" t="str">
        <f t="shared" si="442"/>
        <v/>
      </c>
      <c r="AL4782" s="2" t="str">
        <f t="shared" si="436"/>
        <v/>
      </c>
      <c r="AT4782" s="2" t="str">
        <f t="shared" si="441"/>
        <v/>
      </c>
      <c r="AU4782" s="2" t="str">
        <f>IF(ISNUMBER(AT4782),SUMIFS($AT$1:AT4782,$A$1:A4782,A4782,$K$1:K4782,K4782,$E$1:E4782,E4782),"")</f>
        <v/>
      </c>
      <c r="AV4782">
        <f t="shared" si="443"/>
        <v>2</v>
      </c>
    </row>
    <row r="4783" spans="1:48" x14ac:dyDescent="0.3">
      <c r="A4783" t="s">
        <v>158</v>
      </c>
      <c r="B4783" t="s">
        <v>153</v>
      </c>
      <c r="C4783" t="s">
        <v>152</v>
      </c>
      <c r="D4783" s="3">
        <v>40982</v>
      </c>
      <c r="E4783">
        <v>1</v>
      </c>
      <c r="J4783" t="s">
        <v>151</v>
      </c>
      <c r="K4783" t="s">
        <v>76</v>
      </c>
      <c r="O4783" s="2" t="str">
        <f t="shared" si="435"/>
        <v/>
      </c>
      <c r="Q4783" s="32">
        <v>112.34999999999982</v>
      </c>
      <c r="R4783">
        <v>112.34999999999982</v>
      </c>
      <c r="S4783" s="22">
        <f>IF(ISNUMBER(R4783),SUMIFS(R$1:$R4783,A$1:$A4783,A4783,K$1:$K4783,K4783,E$1:$E4783,E4783),"")</f>
        <v>613.44999999999982</v>
      </c>
      <c r="AC4783" s="2" t="str">
        <f t="shared" si="442"/>
        <v/>
      </c>
      <c r="AL4783" s="2" t="str">
        <f t="shared" si="436"/>
        <v/>
      </c>
      <c r="AT4783" s="2" t="str">
        <f t="shared" si="441"/>
        <v/>
      </c>
      <c r="AU4783" s="2" t="str">
        <f>IF(ISNUMBER(AT4783),SUMIFS($AT$1:AT4783,$A$1:A4783,A4783,$K$1:K4783,K4783,$E$1:E4783,E4783),"")</f>
        <v/>
      </c>
      <c r="AV4783">
        <f t="shared" si="443"/>
        <v>3</v>
      </c>
    </row>
    <row r="4784" spans="1:48" x14ac:dyDescent="0.3">
      <c r="A4784" t="s">
        <v>158</v>
      </c>
      <c r="B4784" t="s">
        <v>153</v>
      </c>
      <c r="C4784" t="s">
        <v>152</v>
      </c>
      <c r="D4784" s="3">
        <v>40981</v>
      </c>
      <c r="E4784">
        <v>2</v>
      </c>
      <c r="J4784" t="s">
        <v>151</v>
      </c>
      <c r="K4784" t="s">
        <v>76</v>
      </c>
      <c r="O4784" s="2" t="str">
        <f t="shared" si="435"/>
        <v/>
      </c>
      <c r="R4784"/>
      <c r="S4784" s="22" t="str">
        <f>IF(ISNUMBER(R4784),SUMIFS(R$1:$R4784,A$1:$A4784,A4784,K$1:$K4784,K4784,E$1:$E4784,E4784),"")</f>
        <v/>
      </c>
      <c r="X4784">
        <v>0.87617622818312813</v>
      </c>
      <c r="Y4784">
        <v>0.12382377181687187</v>
      </c>
      <c r="AC4784" s="2" t="str">
        <f t="shared" si="442"/>
        <v/>
      </c>
      <c r="AL4784" s="2" t="str">
        <f t="shared" si="436"/>
        <v/>
      </c>
      <c r="AT4784" s="2" t="str">
        <f t="shared" si="441"/>
        <v/>
      </c>
      <c r="AU4784" s="2" t="str">
        <f>IF(ISNUMBER(AT4784),SUMIFS($AT$1:AT4784,$A$1:A4784,A4784,$K$1:K4784,K4784,$E$1:E4784,E4784),"")</f>
        <v/>
      </c>
      <c r="AV4784">
        <f t="shared" si="443"/>
        <v>2</v>
      </c>
    </row>
    <row r="4785" spans="1:48" x14ac:dyDescent="0.3">
      <c r="A4785" t="s">
        <v>158</v>
      </c>
      <c r="B4785" t="s">
        <v>153</v>
      </c>
      <c r="C4785" t="s">
        <v>152</v>
      </c>
      <c r="D4785" s="3">
        <v>40982</v>
      </c>
      <c r="E4785">
        <v>2</v>
      </c>
      <c r="J4785" t="s">
        <v>151</v>
      </c>
      <c r="K4785" t="s">
        <v>76</v>
      </c>
      <c r="O4785" s="2" t="str">
        <f t="shared" si="435"/>
        <v/>
      </c>
      <c r="Q4785" s="32">
        <v>144.45000000000022</v>
      </c>
      <c r="R4785">
        <v>144.45000000000022</v>
      </c>
      <c r="S4785" s="22">
        <f>IF(ISNUMBER(R4785),SUMIFS(R$1:$R4785,A$1:$A4785,A4785,K$1:$K4785,K4785,E$1:$E4785,E4785),"")</f>
        <v>802.74999999999977</v>
      </c>
      <c r="AC4785" s="2" t="str">
        <f t="shared" si="442"/>
        <v/>
      </c>
      <c r="AL4785" s="2" t="str">
        <f t="shared" si="436"/>
        <v/>
      </c>
      <c r="AT4785" s="2" t="str">
        <f t="shared" si="441"/>
        <v/>
      </c>
      <c r="AU4785" s="2" t="str">
        <f>IF(ISNUMBER(AT4785),SUMIFS($AT$1:AT4785,$A$1:A4785,A4785,$K$1:K4785,K4785,$E$1:E4785,E4785),"")</f>
        <v/>
      </c>
      <c r="AV4785">
        <f t="shared" si="443"/>
        <v>3</v>
      </c>
    </row>
    <row r="4786" spans="1:48" x14ac:dyDescent="0.3">
      <c r="A4786" t="s">
        <v>158</v>
      </c>
      <c r="B4786" t="s">
        <v>153</v>
      </c>
      <c r="C4786" t="s">
        <v>152</v>
      </c>
      <c r="D4786" s="3">
        <v>40981</v>
      </c>
      <c r="E4786">
        <v>3</v>
      </c>
      <c r="J4786" t="s">
        <v>151</v>
      </c>
      <c r="K4786" t="s">
        <v>76</v>
      </c>
      <c r="O4786" s="2" t="str">
        <f t="shared" si="435"/>
        <v/>
      </c>
      <c r="R4786"/>
      <c r="S4786" s="22" t="str">
        <f>IF(ISNUMBER(R4786),SUMIFS(R$1:$R4786,A$1:$A4786,A4786,K$1:$K4786,K4786,E$1:$E4786,E4786),"")</f>
        <v/>
      </c>
      <c r="X4786">
        <v>0.81378435628168133</v>
      </c>
      <c r="Y4786">
        <v>0.18621564371831867</v>
      </c>
      <c r="AC4786" s="2" t="str">
        <f t="shared" si="442"/>
        <v/>
      </c>
      <c r="AL4786" s="2" t="str">
        <f t="shared" si="436"/>
        <v/>
      </c>
      <c r="AT4786" s="2" t="str">
        <f t="shared" si="441"/>
        <v/>
      </c>
      <c r="AU4786" s="2" t="str">
        <f>IF(ISNUMBER(AT4786),SUMIFS($AT$1:AT4786,$A$1:A4786,A4786,$K$1:K4786,K4786,$E$1:E4786,E4786),"")</f>
        <v/>
      </c>
      <c r="AV4786">
        <f t="shared" si="443"/>
        <v>2</v>
      </c>
    </row>
    <row r="4787" spans="1:48" x14ac:dyDescent="0.3">
      <c r="A4787" t="s">
        <v>158</v>
      </c>
      <c r="B4787" t="s">
        <v>153</v>
      </c>
      <c r="C4787" t="s">
        <v>152</v>
      </c>
      <c r="D4787" s="3">
        <v>40982</v>
      </c>
      <c r="E4787">
        <v>3</v>
      </c>
      <c r="J4787" t="s">
        <v>151</v>
      </c>
      <c r="K4787" t="s">
        <v>76</v>
      </c>
      <c r="O4787" s="2" t="str">
        <f t="shared" si="435"/>
        <v/>
      </c>
      <c r="Q4787" s="32">
        <v>117.50000000000037</v>
      </c>
      <c r="R4787">
        <v>117.50000000000037</v>
      </c>
      <c r="S4787" s="22">
        <f>IF(ISNUMBER(R4787),SUMIFS(R$1:$R4787,A$1:$A4787,A4787,K$1:$K4787,K4787,E$1:$E4787,E4787),"")</f>
        <v>587.1</v>
      </c>
      <c r="AC4787" s="2" t="str">
        <f t="shared" si="442"/>
        <v/>
      </c>
      <c r="AL4787" s="2" t="str">
        <f t="shared" si="436"/>
        <v/>
      </c>
      <c r="AT4787" s="2" t="str">
        <f t="shared" si="441"/>
        <v/>
      </c>
      <c r="AU4787" s="2" t="str">
        <f>IF(ISNUMBER(AT4787),SUMIFS($AT$1:AT4787,$A$1:A4787,A4787,$K$1:K4787,K4787,$E$1:E4787,E4787),"")</f>
        <v/>
      </c>
      <c r="AV4787">
        <f t="shared" si="443"/>
        <v>3</v>
      </c>
    </row>
    <row r="4788" spans="1:48" x14ac:dyDescent="0.3">
      <c r="A4788" t="s">
        <v>158</v>
      </c>
      <c r="B4788" t="s">
        <v>153</v>
      </c>
      <c r="C4788" t="s">
        <v>152</v>
      </c>
      <c r="D4788" s="3">
        <v>40981</v>
      </c>
      <c r="E4788">
        <v>4</v>
      </c>
      <c r="J4788" t="s">
        <v>151</v>
      </c>
      <c r="K4788" t="s">
        <v>76</v>
      </c>
      <c r="O4788" s="2" t="str">
        <f t="shared" si="435"/>
        <v/>
      </c>
      <c r="R4788"/>
      <c r="S4788" s="22" t="str">
        <f>IF(ISNUMBER(R4788),SUMIFS(R$1:$R4788,A$1:$A4788,A4788,K$1:$K4788,K4788,E$1:$E4788,E4788),"")</f>
        <v/>
      </c>
      <c r="X4788">
        <v>0.7543956007803011</v>
      </c>
      <c r="Y4788">
        <v>0.2456043992196989</v>
      </c>
      <c r="AC4788" s="2" t="str">
        <f t="shared" si="442"/>
        <v/>
      </c>
      <c r="AL4788" s="2" t="str">
        <f t="shared" si="436"/>
        <v/>
      </c>
      <c r="AT4788" s="2" t="str">
        <f t="shared" si="441"/>
        <v/>
      </c>
      <c r="AU4788" s="2" t="str">
        <f>IF(ISNUMBER(AT4788),SUMIFS($AT$1:AT4788,$A$1:A4788,A4788,$K$1:K4788,K4788,$E$1:E4788,E4788),"")</f>
        <v/>
      </c>
      <c r="AV4788">
        <f t="shared" si="443"/>
        <v>2</v>
      </c>
    </row>
    <row r="4789" spans="1:48" x14ac:dyDescent="0.3">
      <c r="A4789" t="s">
        <v>158</v>
      </c>
      <c r="B4789" t="s">
        <v>153</v>
      </c>
      <c r="C4789" t="s">
        <v>152</v>
      </c>
      <c r="D4789" s="3">
        <v>40982</v>
      </c>
      <c r="E4789">
        <v>4</v>
      </c>
      <c r="J4789" t="s">
        <v>151</v>
      </c>
      <c r="K4789" t="s">
        <v>76</v>
      </c>
      <c r="O4789" s="2" t="str">
        <f t="shared" si="435"/>
        <v/>
      </c>
      <c r="Q4789" s="32">
        <v>180.25000000000037</v>
      </c>
      <c r="R4789">
        <v>180.25000000000037</v>
      </c>
      <c r="S4789" s="22">
        <f>IF(ISNUMBER(R4789),SUMIFS(R$1:$R4789,A$1:$A4789,A4789,K$1:$K4789,K4789,E$1:$E4789,E4789),"")</f>
        <v>734.10000000000082</v>
      </c>
      <c r="AC4789" s="2" t="str">
        <f t="shared" si="442"/>
        <v/>
      </c>
      <c r="AL4789" s="2" t="str">
        <f t="shared" si="436"/>
        <v/>
      </c>
      <c r="AT4789" s="2" t="str">
        <f t="shared" si="441"/>
        <v/>
      </c>
      <c r="AU4789" s="2" t="str">
        <f>IF(ISNUMBER(AT4789),SUMIFS($AT$1:AT4789,$A$1:A4789,A4789,$K$1:K4789,K4789,$E$1:E4789,E4789),"")</f>
        <v/>
      </c>
      <c r="AV4789">
        <f t="shared" si="443"/>
        <v>3</v>
      </c>
    </row>
    <row r="4790" spans="1:48" x14ac:dyDescent="0.3">
      <c r="A4790" t="s">
        <v>158</v>
      </c>
      <c r="B4790" t="s">
        <v>153</v>
      </c>
      <c r="C4790" t="s">
        <v>152</v>
      </c>
      <c r="D4790" s="3">
        <v>40981</v>
      </c>
      <c r="E4790">
        <v>5</v>
      </c>
      <c r="J4790" t="s">
        <v>151</v>
      </c>
      <c r="K4790" t="s">
        <v>76</v>
      </c>
      <c r="O4790" s="2" t="str">
        <f t="shared" si="435"/>
        <v/>
      </c>
      <c r="R4790"/>
      <c r="S4790" s="22" t="str">
        <f>IF(ISNUMBER(R4790),SUMIFS(R$1:$R4790,A$1:$A4790,A4790,K$1:$K4790,K4790,E$1:$E4790,E4790),"")</f>
        <v/>
      </c>
      <c r="X4790">
        <v>0.74276076549894776</v>
      </c>
      <c r="Y4790">
        <v>0.25723923450105224</v>
      </c>
      <c r="AC4790" s="2" t="str">
        <f t="shared" si="442"/>
        <v/>
      </c>
      <c r="AL4790" s="2" t="str">
        <f t="shared" si="436"/>
        <v/>
      </c>
      <c r="AT4790" s="2" t="str">
        <f t="shared" si="441"/>
        <v/>
      </c>
      <c r="AU4790" s="2" t="str">
        <f>IF(ISNUMBER(AT4790),SUMIFS($AT$1:AT4790,$A$1:A4790,A4790,$K$1:K4790,K4790,$E$1:E4790,E4790),"")</f>
        <v/>
      </c>
      <c r="AV4790">
        <f t="shared" si="443"/>
        <v>2</v>
      </c>
    </row>
    <row r="4791" spans="1:48" x14ac:dyDescent="0.3">
      <c r="A4791" t="s">
        <v>158</v>
      </c>
      <c r="B4791" t="s">
        <v>153</v>
      </c>
      <c r="C4791" t="s">
        <v>152</v>
      </c>
      <c r="D4791" s="3">
        <v>40982</v>
      </c>
      <c r="E4791">
        <v>5</v>
      </c>
      <c r="J4791" t="s">
        <v>151</v>
      </c>
      <c r="K4791" t="s">
        <v>76</v>
      </c>
      <c r="O4791" s="2" t="str">
        <f t="shared" si="435"/>
        <v/>
      </c>
      <c r="Q4791" s="32">
        <v>180.64999999999958</v>
      </c>
      <c r="R4791">
        <v>180.64999999999958</v>
      </c>
      <c r="S4791" s="22">
        <f>IF(ISNUMBER(R4791),SUMIFS(R$1:$R4791,A$1:$A4791,A4791,K$1:$K4791,K4791,E$1:$E4791,E4791),"")</f>
        <v>821.99999999999886</v>
      </c>
      <c r="AC4791" s="2" t="str">
        <f t="shared" si="442"/>
        <v/>
      </c>
      <c r="AL4791" s="2" t="str">
        <f t="shared" si="436"/>
        <v/>
      </c>
      <c r="AT4791" s="2" t="str">
        <f t="shared" si="441"/>
        <v/>
      </c>
      <c r="AU4791" s="2" t="str">
        <f>IF(ISNUMBER(AT4791),SUMIFS($AT$1:AT4791,$A$1:A4791,A4791,$K$1:K4791,K4791,$E$1:E4791,E4791),"")</f>
        <v/>
      </c>
      <c r="AV4791">
        <f t="shared" si="443"/>
        <v>3</v>
      </c>
    </row>
    <row r="4792" spans="1:48" x14ac:dyDescent="0.3">
      <c r="A4792" t="s">
        <v>158</v>
      </c>
      <c r="B4792" t="s">
        <v>153</v>
      </c>
      <c r="C4792" t="s">
        <v>152</v>
      </c>
      <c r="D4792" s="3">
        <v>41011</v>
      </c>
      <c r="E4792">
        <v>1</v>
      </c>
      <c r="J4792" t="s">
        <v>151</v>
      </c>
      <c r="K4792" t="s">
        <v>76</v>
      </c>
      <c r="O4792" s="2" t="str">
        <f t="shared" si="435"/>
        <v/>
      </c>
      <c r="Q4792" s="32">
        <v>305.2</v>
      </c>
      <c r="R4792">
        <v>305.2</v>
      </c>
      <c r="S4792" s="22">
        <f>IF(ISNUMBER(R4792),SUMIFS(R$1:$R4792,A$1:$A4792,A4792,K$1:$K4792,K4792,E$1:$E4792,E4792),"")</f>
        <v>918.64999999999986</v>
      </c>
      <c r="AC4792" s="2" t="str">
        <f t="shared" si="442"/>
        <v/>
      </c>
      <c r="AL4792" s="2" t="str">
        <f t="shared" si="436"/>
        <v/>
      </c>
      <c r="AT4792" s="2" t="str">
        <f t="shared" si="441"/>
        <v/>
      </c>
      <c r="AU4792" s="2" t="str">
        <f>IF(ISNUMBER(AT4792),SUMIFS($AT$1:AT4792,$A$1:A4792,A4792,$K$1:K4792,K4792,$E$1:E4792,E4792),"")</f>
        <v/>
      </c>
      <c r="AV4792">
        <f t="shared" si="443"/>
        <v>3</v>
      </c>
    </row>
    <row r="4793" spans="1:48" x14ac:dyDescent="0.3">
      <c r="A4793" t="s">
        <v>158</v>
      </c>
      <c r="B4793" t="s">
        <v>153</v>
      </c>
      <c r="C4793" t="s">
        <v>152</v>
      </c>
      <c r="D4793" s="3">
        <v>41011</v>
      </c>
      <c r="E4793">
        <v>2</v>
      </c>
      <c r="J4793" t="s">
        <v>151</v>
      </c>
      <c r="K4793" t="s">
        <v>76</v>
      </c>
      <c r="O4793" s="2" t="str">
        <f t="shared" ref="O4793:O4837" si="444">IF(ISNUMBER(P4793),P4793*10,"")</f>
        <v/>
      </c>
      <c r="Q4793" s="32">
        <v>53.800000000000047</v>
      </c>
      <c r="R4793">
        <v>53.800000000000047</v>
      </c>
      <c r="S4793" s="22">
        <f>IF(ISNUMBER(R4793),SUMIFS(R$1:$R4793,A$1:$A4793,A4793,K$1:$K4793,K4793,E$1:$E4793,E4793),"")</f>
        <v>856.54999999999984</v>
      </c>
      <c r="AC4793" s="2" t="str">
        <f t="shared" si="442"/>
        <v/>
      </c>
      <c r="AL4793" s="2" t="str">
        <f t="shared" ref="AL4793:AL4837" si="445">IF(ISNUMBER(AM4793),AM4793,"")</f>
        <v/>
      </c>
      <c r="AT4793" s="2" t="str">
        <f t="shared" si="441"/>
        <v/>
      </c>
      <c r="AU4793" s="2" t="str">
        <f>IF(ISNUMBER(AT4793),SUMIFS($AT$1:AT4793,$A$1:A4793,A4793,$K$1:K4793,K4793,$E$1:E4793,E4793),"")</f>
        <v/>
      </c>
      <c r="AV4793">
        <f t="shared" si="443"/>
        <v>3</v>
      </c>
    </row>
    <row r="4794" spans="1:48" x14ac:dyDescent="0.3">
      <c r="A4794" t="s">
        <v>158</v>
      </c>
      <c r="B4794" t="s">
        <v>153</v>
      </c>
      <c r="C4794" t="s">
        <v>152</v>
      </c>
      <c r="D4794" s="3">
        <v>41011</v>
      </c>
      <c r="E4794">
        <v>3</v>
      </c>
      <c r="J4794" t="s">
        <v>151</v>
      </c>
      <c r="K4794" t="s">
        <v>76</v>
      </c>
      <c r="O4794" s="2" t="str">
        <f t="shared" si="444"/>
        <v/>
      </c>
      <c r="Q4794" s="32">
        <v>152.9</v>
      </c>
      <c r="R4794">
        <v>152.9</v>
      </c>
      <c r="S4794" s="22">
        <f>IF(ISNUMBER(R4794),SUMIFS(R$1:$R4794,A$1:$A4794,A4794,K$1:$K4794,K4794,E$1:$E4794,E4794),"")</f>
        <v>740</v>
      </c>
      <c r="AC4794" s="2" t="str">
        <f t="shared" si="442"/>
        <v/>
      </c>
      <c r="AL4794" s="2" t="str">
        <f t="shared" si="445"/>
        <v/>
      </c>
      <c r="AT4794" s="2" t="str">
        <f t="shared" si="441"/>
        <v/>
      </c>
      <c r="AU4794" s="2" t="str">
        <f>IF(ISNUMBER(AT4794),SUMIFS($AT$1:AT4794,$A$1:A4794,A4794,$K$1:K4794,K4794,$E$1:E4794,E4794),"")</f>
        <v/>
      </c>
      <c r="AV4794">
        <f t="shared" si="443"/>
        <v>3</v>
      </c>
    </row>
    <row r="4795" spans="1:48" x14ac:dyDescent="0.3">
      <c r="A4795" t="s">
        <v>158</v>
      </c>
      <c r="B4795" t="s">
        <v>153</v>
      </c>
      <c r="C4795" t="s">
        <v>152</v>
      </c>
      <c r="D4795" s="3">
        <v>41011</v>
      </c>
      <c r="E4795">
        <v>4</v>
      </c>
      <c r="J4795" t="s">
        <v>151</v>
      </c>
      <c r="K4795" t="s">
        <v>76</v>
      </c>
      <c r="O4795" s="2" t="str">
        <f t="shared" si="444"/>
        <v/>
      </c>
      <c r="Q4795" s="32">
        <v>250.65</v>
      </c>
      <c r="R4795">
        <v>250.65</v>
      </c>
      <c r="S4795" s="22">
        <f>IF(ISNUMBER(R4795),SUMIFS(R$1:$R4795,A$1:$A4795,A4795,K$1:$K4795,K4795,E$1:$E4795,E4795),"")</f>
        <v>984.7500000000008</v>
      </c>
      <c r="AC4795" s="2" t="str">
        <f t="shared" si="442"/>
        <v/>
      </c>
      <c r="AL4795" s="2" t="str">
        <f t="shared" si="445"/>
        <v/>
      </c>
      <c r="AT4795" s="2" t="str">
        <f t="shared" si="441"/>
        <v/>
      </c>
      <c r="AU4795" s="2" t="str">
        <f>IF(ISNUMBER(AT4795),SUMIFS($AT$1:AT4795,$A$1:A4795,A4795,$K$1:K4795,K4795,$E$1:E4795,E4795),"")</f>
        <v/>
      </c>
      <c r="AV4795">
        <f t="shared" si="443"/>
        <v>3</v>
      </c>
    </row>
    <row r="4796" spans="1:48" x14ac:dyDescent="0.3">
      <c r="A4796" t="s">
        <v>158</v>
      </c>
      <c r="B4796" t="s">
        <v>153</v>
      </c>
      <c r="C4796" t="s">
        <v>152</v>
      </c>
      <c r="D4796" s="3">
        <v>41011</v>
      </c>
      <c r="E4796">
        <v>5</v>
      </c>
      <c r="J4796" t="s">
        <v>151</v>
      </c>
      <c r="K4796" t="s">
        <v>76</v>
      </c>
      <c r="O4796" s="2" t="str">
        <f t="shared" si="444"/>
        <v/>
      </c>
      <c r="Q4796" s="32">
        <v>72.5</v>
      </c>
      <c r="R4796">
        <v>72.5</v>
      </c>
      <c r="S4796" s="22">
        <f>IF(ISNUMBER(R4796),SUMIFS(R$1:$R4796,A$1:$A4796,A4796,K$1:$K4796,K4796,E$1:$E4796,E4796),"")</f>
        <v>894.49999999999886</v>
      </c>
      <c r="AC4796" s="2" t="str">
        <f t="shared" si="442"/>
        <v/>
      </c>
      <c r="AL4796" s="2" t="str">
        <f t="shared" si="445"/>
        <v/>
      </c>
      <c r="AT4796" s="2" t="str">
        <f t="shared" si="441"/>
        <v/>
      </c>
      <c r="AU4796" s="2" t="str">
        <f>IF(ISNUMBER(AT4796),SUMIFS($AT$1:AT4796,$A$1:A4796,A4796,$K$1:K4796,K4796,$E$1:E4796,E4796),"")</f>
        <v/>
      </c>
      <c r="AV4796">
        <f t="shared" si="443"/>
        <v>3</v>
      </c>
    </row>
    <row r="4797" spans="1:48" x14ac:dyDescent="0.3">
      <c r="A4797" t="s">
        <v>158</v>
      </c>
      <c r="B4797" t="s">
        <v>153</v>
      </c>
      <c r="C4797" t="s">
        <v>152</v>
      </c>
      <c r="D4797" s="3">
        <v>41037</v>
      </c>
      <c r="E4797">
        <v>1</v>
      </c>
      <c r="J4797" t="s">
        <v>151</v>
      </c>
      <c r="K4797" t="s">
        <v>76</v>
      </c>
      <c r="O4797" s="2" t="str">
        <f t="shared" si="444"/>
        <v/>
      </c>
      <c r="R4797"/>
      <c r="S4797" s="22" t="str">
        <f>IF(ISNUMBER(R4797),SUMIFS(R$1:$R4797,A$1:$A4797,A4797,K$1:$K4797,K4797,E$1:$E4797,E4797),"")</f>
        <v/>
      </c>
      <c r="X4797">
        <v>0.79303348476767588</v>
      </c>
      <c r="Y4797">
        <v>0.20696651523232412</v>
      </c>
      <c r="AC4797" s="2" t="str">
        <f t="shared" si="442"/>
        <v/>
      </c>
      <c r="AE4797">
        <v>86.464184936028445</v>
      </c>
      <c r="AF4797">
        <v>15.002539360081288</v>
      </c>
      <c r="AG4797">
        <v>84.997460639918714</v>
      </c>
      <c r="AH4797">
        <v>11.647262358240091</v>
      </c>
      <c r="AI4797">
        <v>17.246305070362652</v>
      </c>
      <c r="AJ4797">
        <v>12.433251154794114</v>
      </c>
      <c r="AK4797">
        <v>20.882290502793282</v>
      </c>
      <c r="AL4797" s="2">
        <f t="shared" si="445"/>
        <v>3.3411664804469249E-2</v>
      </c>
      <c r="AM4797">
        <v>3.3411664804469249E-2</v>
      </c>
      <c r="AN4797">
        <v>69.721413661078458</v>
      </c>
      <c r="AO4797">
        <v>11.36459042675579</v>
      </c>
      <c r="AT4797" s="2" t="str">
        <f t="shared" si="441"/>
        <v/>
      </c>
      <c r="AU4797" s="2" t="str">
        <f>IF(ISNUMBER(AT4797),SUMIFS($AT$1:AT4797,$A$1:A4797,A4797,$K$1:K4797,K4797,$E$1:E4797,E4797),"")</f>
        <v/>
      </c>
      <c r="AV4797">
        <f t="shared" si="443"/>
        <v>13</v>
      </c>
    </row>
    <row r="4798" spans="1:48" x14ac:dyDescent="0.3">
      <c r="A4798" t="s">
        <v>158</v>
      </c>
      <c r="B4798" t="s">
        <v>153</v>
      </c>
      <c r="C4798" t="s">
        <v>152</v>
      </c>
      <c r="D4798" s="3">
        <v>41038</v>
      </c>
      <c r="E4798">
        <v>1</v>
      </c>
      <c r="J4798" t="s">
        <v>151</v>
      </c>
      <c r="K4798" t="s">
        <v>76</v>
      </c>
      <c r="O4798" s="2" t="str">
        <f t="shared" si="444"/>
        <v/>
      </c>
      <c r="Q4798" s="32">
        <v>51.35</v>
      </c>
      <c r="R4798">
        <v>51.35</v>
      </c>
      <c r="S4798" s="22">
        <f>IF(ISNUMBER(R4798),SUMIFS(R$1:$R4798,A$1:$A4798,A4798,K$1:$K4798,K4798,E$1:$E4798,E4798),"")</f>
        <v>969.99999999999989</v>
      </c>
      <c r="AC4798" s="2" t="str">
        <f t="shared" si="442"/>
        <v/>
      </c>
      <c r="AL4798" s="2" t="str">
        <f t="shared" si="445"/>
        <v/>
      </c>
      <c r="AT4798" s="2" t="str">
        <f t="shared" si="441"/>
        <v/>
      </c>
      <c r="AU4798" s="2" t="str">
        <f>IF(ISNUMBER(AT4798),SUMIFS($AT$1:AT4798,$A$1:A4798,A4798,$K$1:K4798,K4798,$E$1:E4798,E4798),"")</f>
        <v/>
      </c>
      <c r="AV4798">
        <f t="shared" si="443"/>
        <v>3</v>
      </c>
    </row>
    <row r="4799" spans="1:48" x14ac:dyDescent="0.3">
      <c r="A4799" t="s">
        <v>158</v>
      </c>
      <c r="B4799" t="s">
        <v>153</v>
      </c>
      <c r="C4799" t="s">
        <v>152</v>
      </c>
      <c r="D4799" s="3">
        <v>41037</v>
      </c>
      <c r="E4799">
        <v>2</v>
      </c>
      <c r="J4799" t="s">
        <v>151</v>
      </c>
      <c r="K4799" t="s">
        <v>76</v>
      </c>
      <c r="O4799" s="2" t="str">
        <f t="shared" si="444"/>
        <v/>
      </c>
      <c r="R4799"/>
      <c r="S4799" s="22" t="str">
        <f>IF(ISNUMBER(R4799),SUMIFS(R$1:$R4799,A$1:$A4799,A4799,K$1:$K4799,K4799,E$1:$E4799,E4799),"")</f>
        <v/>
      </c>
      <c r="X4799">
        <v>0.81139129700484425</v>
      </c>
      <c r="Y4799">
        <v>0.18860870299515575</v>
      </c>
      <c r="AC4799" s="2" t="str">
        <f t="shared" si="442"/>
        <v/>
      </c>
      <c r="AE4799">
        <v>86.555275865622605</v>
      </c>
      <c r="AF4799">
        <v>15.906947500786073</v>
      </c>
      <c r="AG4799">
        <v>84.093052499213925</v>
      </c>
      <c r="AH4799">
        <v>14.342086263914206</v>
      </c>
      <c r="AI4799">
        <v>18.989301577937898</v>
      </c>
      <c r="AJ4799">
        <v>12.394817089005645</v>
      </c>
      <c r="AK4799">
        <v>17.923650188619931</v>
      </c>
      <c r="AL4799" s="2">
        <f t="shared" si="445"/>
        <v>2.867784030179189E-2</v>
      </c>
      <c r="AM4799">
        <v>2.867784030179189E-2</v>
      </c>
      <c r="AN4799">
        <v>75.018525314131864</v>
      </c>
      <c r="AO4799">
        <v>12.228019626203494</v>
      </c>
      <c r="AT4799" s="2" t="str">
        <f t="shared" si="441"/>
        <v/>
      </c>
      <c r="AU4799" s="2" t="str">
        <f>IF(ISNUMBER(AT4799),SUMIFS($AT$1:AT4799,$A$1:A4799,A4799,$K$1:K4799,K4799,$E$1:E4799,E4799),"")</f>
        <v/>
      </c>
      <c r="AV4799">
        <f t="shared" si="443"/>
        <v>13</v>
      </c>
    </row>
    <row r="4800" spans="1:48" x14ac:dyDescent="0.3">
      <c r="A4800" t="s">
        <v>158</v>
      </c>
      <c r="B4800" t="s">
        <v>153</v>
      </c>
      <c r="C4800" t="s">
        <v>152</v>
      </c>
      <c r="D4800" s="3">
        <v>41038</v>
      </c>
      <c r="E4800">
        <v>2</v>
      </c>
      <c r="J4800" t="s">
        <v>151</v>
      </c>
      <c r="K4800" t="s">
        <v>76</v>
      </c>
      <c r="O4800" s="2" t="str">
        <f t="shared" si="444"/>
        <v/>
      </c>
      <c r="Q4800" s="32">
        <v>0</v>
      </c>
      <c r="R4800">
        <v>0</v>
      </c>
      <c r="S4800" s="22">
        <f>IF(ISNUMBER(R4800),SUMIFS(R$1:$R4800,A$1:$A4800,A4800,K$1:$K4800,K4800,E$1:$E4800,E4800),"")</f>
        <v>856.54999999999984</v>
      </c>
      <c r="AC4800" s="2" t="str">
        <f t="shared" si="442"/>
        <v/>
      </c>
      <c r="AL4800" s="2" t="str">
        <f t="shared" si="445"/>
        <v/>
      </c>
      <c r="AT4800" s="2" t="str">
        <f t="shared" si="441"/>
        <v/>
      </c>
      <c r="AU4800" s="2" t="str">
        <f>IF(ISNUMBER(AT4800),SUMIFS($AT$1:AT4800,$A$1:A4800,A4800,$K$1:K4800,K4800,$E$1:E4800,E4800),"")</f>
        <v/>
      </c>
      <c r="AV4800">
        <f t="shared" si="443"/>
        <v>3</v>
      </c>
    </row>
    <row r="4801" spans="1:48" x14ac:dyDescent="0.3">
      <c r="A4801" t="s">
        <v>158</v>
      </c>
      <c r="B4801" t="s">
        <v>153</v>
      </c>
      <c r="C4801" t="s">
        <v>152</v>
      </c>
      <c r="D4801" s="3">
        <v>41037</v>
      </c>
      <c r="E4801">
        <v>3</v>
      </c>
      <c r="J4801" t="s">
        <v>151</v>
      </c>
      <c r="K4801" t="s">
        <v>76</v>
      </c>
      <c r="O4801" s="2" t="str">
        <f t="shared" si="444"/>
        <v/>
      </c>
      <c r="R4801"/>
      <c r="S4801" s="22" t="str">
        <f>IF(ISNUMBER(R4801),SUMIFS(R$1:$R4801,A$1:$A4801,A4801,K$1:$K4801,K4801,E$1:$E4801,E4801),"")</f>
        <v/>
      </c>
      <c r="X4801">
        <v>0.86453239877988863</v>
      </c>
      <c r="Y4801">
        <v>0.13546760122011137</v>
      </c>
      <c r="AC4801" s="2" t="str">
        <f t="shared" si="442"/>
        <v/>
      </c>
      <c r="AE4801">
        <v>86.900233492997728</v>
      </c>
      <c r="AF4801">
        <v>14.782755733880551</v>
      </c>
      <c r="AG4801">
        <v>85.217244266119451</v>
      </c>
      <c r="AH4801">
        <v>13.676548962703775</v>
      </c>
      <c r="AI4801">
        <v>18.486390141493786</v>
      </c>
      <c r="AJ4801">
        <v>11.763389415139731</v>
      </c>
      <c r="AK4801">
        <v>20.545785598459027</v>
      </c>
      <c r="AL4801" s="2">
        <f t="shared" si="445"/>
        <v>3.2873256957534444E-2</v>
      </c>
      <c r="AM4801">
        <v>3.2873256957534444E-2</v>
      </c>
      <c r="AN4801">
        <v>72.20515649196247</v>
      </c>
      <c r="AO4801">
        <v>11.769440508189883</v>
      </c>
      <c r="AT4801" s="2" t="str">
        <f t="shared" si="441"/>
        <v/>
      </c>
      <c r="AU4801" s="2" t="str">
        <f>IF(ISNUMBER(AT4801),SUMIFS($AT$1:AT4801,$A$1:A4801,A4801,$K$1:K4801,K4801,$E$1:E4801,E4801),"")</f>
        <v/>
      </c>
      <c r="AV4801">
        <f t="shared" si="443"/>
        <v>13</v>
      </c>
    </row>
    <row r="4802" spans="1:48" x14ac:dyDescent="0.3">
      <c r="A4802" t="s">
        <v>158</v>
      </c>
      <c r="B4802" t="s">
        <v>153</v>
      </c>
      <c r="C4802" t="s">
        <v>152</v>
      </c>
      <c r="D4802" s="3">
        <v>41038</v>
      </c>
      <c r="E4802">
        <v>3</v>
      </c>
      <c r="J4802" t="s">
        <v>151</v>
      </c>
      <c r="K4802" t="s">
        <v>76</v>
      </c>
      <c r="O4802" s="2" t="str">
        <f t="shared" si="444"/>
        <v/>
      </c>
      <c r="Q4802" s="32">
        <v>64.900000000000006</v>
      </c>
      <c r="R4802">
        <v>64.900000000000006</v>
      </c>
      <c r="S4802" s="22">
        <f>IF(ISNUMBER(R4802),SUMIFS(R$1:$R4802,A$1:$A4802,A4802,K$1:$K4802,K4802,E$1:$E4802,E4802),"")</f>
        <v>804.9</v>
      </c>
      <c r="AC4802" s="2" t="str">
        <f t="shared" si="442"/>
        <v/>
      </c>
      <c r="AL4802" s="2" t="str">
        <f t="shared" si="445"/>
        <v/>
      </c>
      <c r="AT4802" s="2" t="str">
        <f t="shared" si="441"/>
        <v/>
      </c>
      <c r="AU4802" s="2" t="str">
        <f>IF(ISNUMBER(AT4802),SUMIFS($AT$1:AT4802,$A$1:A4802,A4802,$K$1:K4802,K4802,$E$1:E4802,E4802),"")</f>
        <v/>
      </c>
      <c r="AV4802">
        <f t="shared" si="443"/>
        <v>3</v>
      </c>
    </row>
    <row r="4803" spans="1:48" x14ac:dyDescent="0.3">
      <c r="A4803" t="s">
        <v>158</v>
      </c>
      <c r="B4803" t="s">
        <v>153</v>
      </c>
      <c r="C4803" t="s">
        <v>152</v>
      </c>
      <c r="D4803" s="3">
        <v>41037</v>
      </c>
      <c r="E4803">
        <v>4</v>
      </c>
      <c r="J4803" t="s">
        <v>151</v>
      </c>
      <c r="K4803" t="s">
        <v>76</v>
      </c>
      <c r="O4803" s="2" t="str">
        <f t="shared" si="444"/>
        <v/>
      </c>
      <c r="R4803"/>
      <c r="S4803" s="22" t="str">
        <f>IF(ISNUMBER(R4803),SUMIFS(R$1:$R4803,A$1:$A4803,A4803,K$1:$K4803,K4803,E$1:$E4803,E4803),"")</f>
        <v/>
      </c>
      <c r="X4803">
        <v>0.83299085200257916</v>
      </c>
      <c r="Y4803">
        <v>0.16700914799742084</v>
      </c>
      <c r="AC4803" s="2" t="str">
        <f t="shared" si="442"/>
        <v/>
      </c>
      <c r="AE4803">
        <v>87.068011003554261</v>
      </c>
      <c r="AF4803">
        <v>15.089672232529331</v>
      </c>
      <c r="AG4803">
        <v>84.910327767470676</v>
      </c>
      <c r="AH4803">
        <v>14.561552897657409</v>
      </c>
      <c r="AI4803">
        <v>19.498910976934724</v>
      </c>
      <c r="AJ4803">
        <v>13.65056037430209</v>
      </c>
      <c r="AK4803">
        <v>18.849331323438431</v>
      </c>
      <c r="AL4803" s="2">
        <f t="shared" si="445"/>
        <v>3.0158930117501492E-2</v>
      </c>
      <c r="AM4803">
        <v>3.0158930117501492E-2</v>
      </c>
      <c r="AN4803">
        <v>74.63452210257438</v>
      </c>
      <c r="AO4803">
        <v>12.165427102719624</v>
      </c>
      <c r="AT4803" s="2" t="str">
        <f t="shared" si="441"/>
        <v/>
      </c>
      <c r="AU4803" s="2" t="str">
        <f>IF(ISNUMBER(AT4803),SUMIFS($AT$1:AT4803,$A$1:A4803,A4803,$K$1:K4803,K4803,$E$1:E4803,E4803),"")</f>
        <v/>
      </c>
      <c r="AV4803">
        <f t="shared" si="443"/>
        <v>13</v>
      </c>
    </row>
    <row r="4804" spans="1:48" x14ac:dyDescent="0.3">
      <c r="A4804" t="s">
        <v>158</v>
      </c>
      <c r="B4804" t="s">
        <v>153</v>
      </c>
      <c r="C4804" t="s">
        <v>152</v>
      </c>
      <c r="D4804" s="3">
        <v>41038</v>
      </c>
      <c r="E4804">
        <v>4</v>
      </c>
      <c r="J4804" t="s">
        <v>151</v>
      </c>
      <c r="K4804" t="s">
        <v>76</v>
      </c>
      <c r="O4804" s="2" t="str">
        <f t="shared" si="444"/>
        <v/>
      </c>
      <c r="Q4804" s="32">
        <v>58.1</v>
      </c>
      <c r="R4804">
        <v>58.1</v>
      </c>
      <c r="S4804" s="22">
        <f>IF(ISNUMBER(R4804),SUMIFS(R$1:$R4804,A$1:$A4804,A4804,K$1:$K4804,K4804,E$1:$E4804,E4804),"")</f>
        <v>1042.8500000000008</v>
      </c>
      <c r="AC4804" s="2" t="str">
        <f t="shared" si="442"/>
        <v/>
      </c>
      <c r="AL4804" s="2" t="str">
        <f t="shared" si="445"/>
        <v/>
      </c>
      <c r="AT4804" s="2" t="str">
        <f t="shared" si="441"/>
        <v/>
      </c>
      <c r="AU4804" s="2" t="str">
        <f>IF(ISNUMBER(AT4804),SUMIFS($AT$1:AT4804,$A$1:A4804,A4804,$K$1:K4804,K4804,$E$1:E4804,E4804),"")</f>
        <v/>
      </c>
      <c r="AV4804">
        <f t="shared" si="443"/>
        <v>3</v>
      </c>
    </row>
    <row r="4805" spans="1:48" x14ac:dyDescent="0.3">
      <c r="A4805" t="s">
        <v>158</v>
      </c>
      <c r="B4805" t="s">
        <v>153</v>
      </c>
      <c r="C4805" t="s">
        <v>152</v>
      </c>
      <c r="D4805" s="3">
        <v>41037</v>
      </c>
      <c r="E4805">
        <v>5</v>
      </c>
      <c r="J4805" t="s">
        <v>151</v>
      </c>
      <c r="K4805" t="s">
        <v>76</v>
      </c>
      <c r="O4805" s="2" t="str">
        <f t="shared" si="444"/>
        <v/>
      </c>
      <c r="R4805"/>
      <c r="S4805" s="22" t="str">
        <f>IF(ISNUMBER(R4805),SUMIFS(R$1:$R4805,A$1:$A4805,A4805,K$1:$K4805,K4805,E$1:$E4805,E4805),"")</f>
        <v/>
      </c>
      <c r="X4805">
        <v>0.65621692263087084</v>
      </c>
      <c r="Y4805">
        <v>0.34378307736912916</v>
      </c>
      <c r="AC4805" s="2" t="str">
        <f t="shared" si="442"/>
        <v/>
      </c>
      <c r="AE4805">
        <v>88.418333488762897</v>
      </c>
      <c r="AF4805">
        <v>16.368259349507245</v>
      </c>
      <c r="AG4805">
        <v>83.631740650492759</v>
      </c>
      <c r="AH4805">
        <v>13.856456787533736</v>
      </c>
      <c r="AI4805">
        <v>18.237696528221218</v>
      </c>
      <c r="AJ4805">
        <v>11.866197913376309</v>
      </c>
      <c r="AK4805">
        <v>21.658391381502291</v>
      </c>
      <c r="AL4805" s="2">
        <f t="shared" si="445"/>
        <v>3.4653426210403661E-2</v>
      </c>
      <c r="AM4805">
        <v>3.4653426210403661E-2</v>
      </c>
      <c r="AN4805">
        <v>72.831005376023953</v>
      </c>
      <c r="AO4805">
        <v>11.871453876291906</v>
      </c>
      <c r="AT4805" s="2" t="str">
        <f t="shared" si="441"/>
        <v/>
      </c>
      <c r="AU4805" s="2" t="str">
        <f>IF(ISNUMBER(AT4805),SUMIFS($AT$1:AT4805,$A$1:A4805,A4805,$K$1:K4805,K4805,$E$1:E4805,E4805),"")</f>
        <v/>
      </c>
      <c r="AV4805">
        <f t="shared" si="443"/>
        <v>13</v>
      </c>
    </row>
    <row r="4806" spans="1:48" x14ac:dyDescent="0.3">
      <c r="A4806" t="s">
        <v>158</v>
      </c>
      <c r="B4806" t="s">
        <v>153</v>
      </c>
      <c r="C4806" t="s">
        <v>152</v>
      </c>
      <c r="D4806" s="3">
        <v>41038</v>
      </c>
      <c r="E4806">
        <v>5</v>
      </c>
      <c r="J4806" t="s">
        <v>151</v>
      </c>
      <c r="K4806" t="s">
        <v>76</v>
      </c>
      <c r="O4806" s="2" t="str">
        <f t="shared" si="444"/>
        <v/>
      </c>
      <c r="Q4806" s="32">
        <v>42.35</v>
      </c>
      <c r="R4806">
        <v>42.35</v>
      </c>
      <c r="S4806" s="22">
        <f>IF(ISNUMBER(R4806),SUMIFS(R$1:$R4806,A$1:$A4806,A4806,K$1:$K4806,K4806,E$1:$E4806,E4806),"")</f>
        <v>936.84999999999889</v>
      </c>
      <c r="AC4806" s="2" t="str">
        <f t="shared" si="442"/>
        <v/>
      </c>
      <c r="AL4806" s="2" t="str">
        <f t="shared" si="445"/>
        <v/>
      </c>
      <c r="AT4806" s="2" t="str">
        <f t="shared" si="441"/>
        <v/>
      </c>
      <c r="AU4806" s="2" t="str">
        <f>IF(ISNUMBER(AT4806),SUMIFS($AT$1:AT4806,$A$1:A4806,A4806,$K$1:K4806,K4806,$E$1:E4806,E4806),"")</f>
        <v/>
      </c>
      <c r="AV4806">
        <f t="shared" si="443"/>
        <v>3</v>
      </c>
    </row>
    <row r="4807" spans="1:48" x14ac:dyDescent="0.3">
      <c r="A4807" t="s">
        <v>158</v>
      </c>
      <c r="B4807" t="s">
        <v>153</v>
      </c>
      <c r="C4807" t="s">
        <v>152</v>
      </c>
      <c r="D4807" s="3">
        <v>41066</v>
      </c>
      <c r="E4807">
        <v>1</v>
      </c>
      <c r="J4807" t="s">
        <v>151</v>
      </c>
      <c r="K4807" t="s">
        <v>76</v>
      </c>
      <c r="O4807" s="2" t="str">
        <f t="shared" si="444"/>
        <v/>
      </c>
      <c r="Q4807" s="32">
        <v>30.45</v>
      </c>
      <c r="R4807">
        <v>30.45</v>
      </c>
      <c r="S4807" s="22">
        <f>IF(ISNUMBER(R4807),SUMIFS(R$1:$R4807,A$1:$A4807,A4807,K$1:$K4807,K4807,E$1:$E4807,E4807),"")</f>
        <v>1000.4499999999999</v>
      </c>
      <c r="AC4807" s="2" t="str">
        <f t="shared" si="442"/>
        <v/>
      </c>
      <c r="AL4807" s="2" t="str">
        <f t="shared" si="445"/>
        <v/>
      </c>
      <c r="AT4807" s="2" t="str">
        <f t="shared" si="441"/>
        <v/>
      </c>
      <c r="AU4807" s="2" t="str">
        <f>IF(ISNUMBER(AT4807),SUMIFS($AT$1:AT4807,$A$1:A4807,A4807,$K$1:K4807,K4807,$E$1:E4807,E4807),"")</f>
        <v/>
      </c>
      <c r="AV4807">
        <f t="shared" si="443"/>
        <v>3</v>
      </c>
    </row>
    <row r="4808" spans="1:48" x14ac:dyDescent="0.3">
      <c r="A4808" t="s">
        <v>158</v>
      </c>
      <c r="B4808" t="s">
        <v>153</v>
      </c>
      <c r="C4808" t="s">
        <v>152</v>
      </c>
      <c r="D4808" s="3">
        <v>41066</v>
      </c>
      <c r="E4808">
        <v>2</v>
      </c>
      <c r="J4808" t="s">
        <v>151</v>
      </c>
      <c r="K4808" t="s">
        <v>76</v>
      </c>
      <c r="O4808" s="2" t="str">
        <f t="shared" si="444"/>
        <v/>
      </c>
      <c r="Q4808" s="32">
        <v>99</v>
      </c>
      <c r="R4808">
        <v>99</v>
      </c>
      <c r="S4808" s="22">
        <f>IF(ISNUMBER(R4808),SUMIFS(R$1:$R4808,A$1:$A4808,A4808,K$1:$K4808,K4808,E$1:$E4808,E4808),"")</f>
        <v>955.54999999999984</v>
      </c>
      <c r="AC4808" s="2" t="str">
        <f t="shared" si="442"/>
        <v/>
      </c>
      <c r="AL4808" s="2" t="str">
        <f t="shared" si="445"/>
        <v/>
      </c>
      <c r="AT4808" s="2" t="str">
        <f t="shared" si="441"/>
        <v/>
      </c>
      <c r="AU4808" s="2" t="str">
        <f>IF(ISNUMBER(AT4808),SUMIFS($AT$1:AT4808,$A$1:A4808,A4808,$K$1:K4808,K4808,$E$1:E4808,E4808),"")</f>
        <v/>
      </c>
      <c r="AV4808">
        <f t="shared" si="443"/>
        <v>3</v>
      </c>
    </row>
    <row r="4809" spans="1:48" x14ac:dyDescent="0.3">
      <c r="A4809" t="s">
        <v>158</v>
      </c>
      <c r="B4809" t="s">
        <v>153</v>
      </c>
      <c r="C4809" t="s">
        <v>152</v>
      </c>
      <c r="D4809" s="3">
        <v>41066</v>
      </c>
      <c r="E4809">
        <v>3</v>
      </c>
      <c r="J4809" t="s">
        <v>151</v>
      </c>
      <c r="K4809" t="s">
        <v>76</v>
      </c>
      <c r="O4809" s="2" t="str">
        <f t="shared" si="444"/>
        <v/>
      </c>
      <c r="Q4809" s="32">
        <v>126.2</v>
      </c>
      <c r="R4809">
        <v>126.2</v>
      </c>
      <c r="S4809" s="22">
        <f>IF(ISNUMBER(R4809),SUMIFS(R$1:$R4809,A$1:$A4809,A4809,K$1:$K4809,K4809,E$1:$E4809,E4809),"")</f>
        <v>931.1</v>
      </c>
      <c r="AC4809" s="2" t="str">
        <f t="shared" si="442"/>
        <v/>
      </c>
      <c r="AL4809" s="2" t="str">
        <f t="shared" si="445"/>
        <v/>
      </c>
      <c r="AT4809" s="2" t="str">
        <f t="shared" si="441"/>
        <v/>
      </c>
      <c r="AU4809" s="2" t="str">
        <f>IF(ISNUMBER(AT4809),SUMIFS($AT$1:AT4809,$A$1:A4809,A4809,$K$1:K4809,K4809,$E$1:E4809,E4809),"")</f>
        <v/>
      </c>
      <c r="AV4809">
        <f t="shared" si="443"/>
        <v>3</v>
      </c>
    </row>
    <row r="4810" spans="1:48" x14ac:dyDescent="0.3">
      <c r="A4810" t="s">
        <v>158</v>
      </c>
      <c r="B4810" t="s">
        <v>153</v>
      </c>
      <c r="C4810" t="s">
        <v>152</v>
      </c>
      <c r="D4810" s="3">
        <v>41066</v>
      </c>
      <c r="E4810">
        <v>4</v>
      </c>
      <c r="J4810" t="s">
        <v>151</v>
      </c>
      <c r="K4810" t="s">
        <v>76</v>
      </c>
      <c r="O4810" s="2" t="str">
        <f t="shared" si="444"/>
        <v/>
      </c>
      <c r="Q4810" s="32">
        <v>122.55</v>
      </c>
      <c r="R4810">
        <v>122.55</v>
      </c>
      <c r="S4810" s="22">
        <f>IF(ISNUMBER(R4810),SUMIFS(R$1:$R4810,A$1:$A4810,A4810,K$1:$K4810,K4810,E$1:$E4810,E4810),"")</f>
        <v>1165.4000000000008</v>
      </c>
      <c r="AC4810" s="2" t="str">
        <f t="shared" si="442"/>
        <v/>
      </c>
      <c r="AL4810" s="2" t="str">
        <f t="shared" si="445"/>
        <v/>
      </c>
      <c r="AT4810" s="2" t="str">
        <f t="shared" si="441"/>
        <v/>
      </c>
      <c r="AU4810" s="2" t="str">
        <f>IF(ISNUMBER(AT4810),SUMIFS($AT$1:AT4810,$A$1:A4810,A4810,$K$1:K4810,K4810,$E$1:E4810,E4810),"")</f>
        <v/>
      </c>
      <c r="AV4810">
        <f t="shared" si="443"/>
        <v>3</v>
      </c>
    </row>
    <row r="4811" spans="1:48" x14ac:dyDescent="0.3">
      <c r="A4811" t="s">
        <v>158</v>
      </c>
      <c r="B4811" t="s">
        <v>153</v>
      </c>
      <c r="C4811" t="s">
        <v>152</v>
      </c>
      <c r="D4811" s="3">
        <v>41066</v>
      </c>
      <c r="E4811">
        <v>5</v>
      </c>
      <c r="J4811" t="s">
        <v>151</v>
      </c>
      <c r="K4811" t="s">
        <v>76</v>
      </c>
      <c r="O4811" s="2" t="str">
        <f t="shared" si="444"/>
        <v/>
      </c>
      <c r="Q4811" s="32">
        <v>86.85</v>
      </c>
      <c r="R4811">
        <v>86.85</v>
      </c>
      <c r="S4811" s="22">
        <f>IF(ISNUMBER(R4811),SUMIFS(R$1:$R4811,A$1:$A4811,A4811,K$1:$K4811,K4811,E$1:$E4811,E4811),"")</f>
        <v>1023.6999999999989</v>
      </c>
      <c r="AC4811" s="2" t="str">
        <f t="shared" si="442"/>
        <v/>
      </c>
      <c r="AL4811" s="2" t="str">
        <f t="shared" si="445"/>
        <v/>
      </c>
      <c r="AT4811" s="2" t="str">
        <f t="shared" si="441"/>
        <v/>
      </c>
      <c r="AU4811" s="2" t="str">
        <f>IF(ISNUMBER(AT4811),SUMIFS($AT$1:AT4811,$A$1:A4811,A4811,$K$1:K4811,K4811,$E$1:E4811,E4811),"")</f>
        <v/>
      </c>
      <c r="AV4811">
        <f t="shared" si="443"/>
        <v>3</v>
      </c>
    </row>
    <row r="4812" spans="1:48" x14ac:dyDescent="0.3">
      <c r="A4812" t="s">
        <v>158</v>
      </c>
      <c r="B4812" t="s">
        <v>153</v>
      </c>
      <c r="C4812" t="s">
        <v>152</v>
      </c>
      <c r="D4812" s="3">
        <v>41142</v>
      </c>
      <c r="E4812">
        <v>1</v>
      </c>
      <c r="J4812" t="s">
        <v>151</v>
      </c>
      <c r="K4812" t="s">
        <v>136</v>
      </c>
      <c r="O4812" s="2" t="str">
        <f t="shared" si="444"/>
        <v/>
      </c>
      <c r="R4812"/>
      <c r="S4812" s="22" t="str">
        <f>IF(ISNUMBER(R4812),SUMIFS(R$1:$R4812,A$1:$A4812,A4812,K$1:$K4812,K4812,E$1:$E4812,E4812),"")</f>
        <v/>
      </c>
      <c r="X4812">
        <v>0.80091841858073942</v>
      </c>
      <c r="Y4812">
        <v>0.19908158141926058</v>
      </c>
      <c r="AC4812" s="2" t="str">
        <f t="shared" si="442"/>
        <v/>
      </c>
      <c r="AE4812">
        <v>87.854016897502049</v>
      </c>
      <c r="AF4812">
        <v>12.373394591207841</v>
      </c>
      <c r="AG4812">
        <v>87.626605408792159</v>
      </c>
      <c r="AH4812">
        <v>24.879946304180621</v>
      </c>
      <c r="AI4812">
        <v>31.769777588415149</v>
      </c>
      <c r="AJ4812">
        <v>15.049191714298122</v>
      </c>
      <c r="AK4812">
        <v>22.420144617312328</v>
      </c>
      <c r="AL4812" s="2">
        <f t="shared" si="445"/>
        <v>3.5872231387699724E-2</v>
      </c>
      <c r="AM4812">
        <v>3.5872231387699724E-2</v>
      </c>
      <c r="AN4812">
        <v>68.82199046102869</v>
      </c>
      <c r="AO4812">
        <v>11.217984445147676</v>
      </c>
      <c r="AT4812" s="2" t="str">
        <f t="shared" si="441"/>
        <v/>
      </c>
      <c r="AU4812" s="2" t="str">
        <f>IF(ISNUMBER(AT4812),SUMIFS($AT$1:AT4812,$A$1:A4812,A4812,$K$1:K4812,K4812,$E$1:E4812,E4812),"")</f>
        <v/>
      </c>
      <c r="AV4812">
        <f t="shared" si="443"/>
        <v>13</v>
      </c>
    </row>
    <row r="4813" spans="1:48" x14ac:dyDescent="0.3">
      <c r="A4813" t="s">
        <v>158</v>
      </c>
      <c r="B4813" t="s">
        <v>153</v>
      </c>
      <c r="C4813" t="s">
        <v>152</v>
      </c>
      <c r="D4813" s="3">
        <v>41143</v>
      </c>
      <c r="E4813">
        <v>1</v>
      </c>
      <c r="J4813" t="s">
        <v>151</v>
      </c>
      <c r="K4813" t="s">
        <v>136</v>
      </c>
      <c r="O4813" s="2" t="str">
        <f t="shared" si="444"/>
        <v/>
      </c>
      <c r="Q4813" s="32">
        <v>48.099999999999866</v>
      </c>
      <c r="R4813">
        <v>48.099999999999866</v>
      </c>
      <c r="S4813" s="22">
        <f>IF(ISNUMBER(R4813),SUMIFS(R$1:$R4813,A$1:$A4813,A4813,K$1:$K4813,K4813,E$1:$E4813,E4813),"")</f>
        <v>48.099999999999866</v>
      </c>
      <c r="AC4813" s="2" t="str">
        <f t="shared" si="442"/>
        <v/>
      </c>
      <c r="AL4813" s="2" t="str">
        <f t="shared" si="445"/>
        <v/>
      </c>
      <c r="AT4813" s="2" t="str">
        <f t="shared" si="441"/>
        <v/>
      </c>
      <c r="AU4813" s="2" t="str">
        <f>IF(ISNUMBER(AT4813),SUMIFS($AT$1:AT4813,$A$1:A4813,A4813,$K$1:K4813,K4813,$E$1:E4813,E4813),"")</f>
        <v/>
      </c>
      <c r="AV4813">
        <f t="shared" si="443"/>
        <v>3</v>
      </c>
    </row>
    <row r="4814" spans="1:48" x14ac:dyDescent="0.3">
      <c r="A4814" t="s">
        <v>158</v>
      </c>
      <c r="B4814" t="s">
        <v>153</v>
      </c>
      <c r="C4814" t="s">
        <v>152</v>
      </c>
      <c r="D4814" s="3">
        <v>41142</v>
      </c>
      <c r="E4814">
        <v>2</v>
      </c>
      <c r="J4814" t="s">
        <v>151</v>
      </c>
      <c r="K4814" t="s">
        <v>136</v>
      </c>
      <c r="O4814" s="2" t="str">
        <f t="shared" si="444"/>
        <v/>
      </c>
      <c r="R4814"/>
      <c r="S4814" s="22" t="str">
        <f>IF(ISNUMBER(R4814),SUMIFS(R$1:$R4814,A$1:$A4814,A4814,K$1:$K4814,K4814,E$1:$E4814,E4814),"")</f>
        <v/>
      </c>
      <c r="X4814">
        <v>0.7715674024711926</v>
      </c>
      <c r="Y4814">
        <v>0.2284325975288074</v>
      </c>
      <c r="AC4814" s="2" t="str">
        <f t="shared" si="442"/>
        <v/>
      </c>
      <c r="AE4814">
        <v>87.670108278744337</v>
      </c>
      <c r="AF4814">
        <v>12.709666804783446</v>
      </c>
      <c r="AG4814">
        <v>87.290333195216562</v>
      </c>
      <c r="AH4814">
        <v>23.691321921829601</v>
      </c>
      <c r="AI4814">
        <v>37.177987291091164</v>
      </c>
      <c r="AJ4814">
        <v>12.413781206308551</v>
      </c>
      <c r="AK4814">
        <v>20.119250633039528</v>
      </c>
      <c r="AL4814" s="2">
        <f t="shared" si="445"/>
        <v>3.2190801012863243E-2</v>
      </c>
      <c r="AM4814">
        <v>3.2190801012863243E-2</v>
      </c>
      <c r="AN4814">
        <v>71.859571246547588</v>
      </c>
      <c r="AO4814">
        <v>11.713110113187257</v>
      </c>
      <c r="AT4814" s="2" t="str">
        <f t="shared" si="441"/>
        <v/>
      </c>
      <c r="AU4814" s="2" t="str">
        <f>IF(ISNUMBER(AT4814),SUMIFS($AT$1:AT4814,$A$1:A4814,A4814,$K$1:K4814,K4814,$E$1:E4814,E4814),"")</f>
        <v/>
      </c>
      <c r="AV4814">
        <f t="shared" si="443"/>
        <v>13</v>
      </c>
    </row>
    <row r="4815" spans="1:48" x14ac:dyDescent="0.3">
      <c r="A4815" t="s">
        <v>158</v>
      </c>
      <c r="B4815" t="s">
        <v>153</v>
      </c>
      <c r="C4815" t="s">
        <v>152</v>
      </c>
      <c r="D4815" s="3">
        <v>41143</v>
      </c>
      <c r="E4815">
        <v>2</v>
      </c>
      <c r="J4815" t="s">
        <v>151</v>
      </c>
      <c r="K4815" t="s">
        <v>136</v>
      </c>
      <c r="O4815" s="2" t="str">
        <f t="shared" si="444"/>
        <v/>
      </c>
      <c r="Q4815" s="32">
        <v>53.549999999999912</v>
      </c>
      <c r="R4815">
        <v>53.549999999999912</v>
      </c>
      <c r="S4815" s="22">
        <f>IF(ISNUMBER(R4815),SUMIFS(R$1:$R4815,A$1:$A4815,A4815,K$1:$K4815,K4815,E$1:$E4815,E4815),"")</f>
        <v>53.549999999999912</v>
      </c>
      <c r="AC4815" s="2" t="str">
        <f t="shared" si="442"/>
        <v/>
      </c>
      <c r="AL4815" s="2" t="str">
        <f t="shared" si="445"/>
        <v/>
      </c>
      <c r="AT4815" s="2" t="str">
        <f t="shared" si="441"/>
        <v/>
      </c>
      <c r="AU4815" s="2" t="str">
        <f>IF(ISNUMBER(AT4815),SUMIFS($AT$1:AT4815,$A$1:A4815,A4815,$K$1:K4815,K4815,$E$1:E4815,E4815),"")</f>
        <v/>
      </c>
      <c r="AV4815">
        <f t="shared" si="443"/>
        <v>3</v>
      </c>
    </row>
    <row r="4816" spans="1:48" x14ac:dyDescent="0.3">
      <c r="A4816" t="s">
        <v>158</v>
      </c>
      <c r="B4816" t="s">
        <v>153</v>
      </c>
      <c r="C4816" t="s">
        <v>152</v>
      </c>
      <c r="D4816" s="3">
        <v>41142</v>
      </c>
      <c r="E4816">
        <v>3</v>
      </c>
      <c r="J4816" t="s">
        <v>151</v>
      </c>
      <c r="K4816" t="s">
        <v>136</v>
      </c>
      <c r="O4816" s="2" t="str">
        <f t="shared" si="444"/>
        <v/>
      </c>
      <c r="R4816"/>
      <c r="S4816" s="22" t="str">
        <f>IF(ISNUMBER(R4816),SUMIFS(R$1:$R4816,A$1:$A4816,A4816,K$1:$K4816,K4816,E$1:$E4816,E4816),"")</f>
        <v/>
      </c>
      <c r="X4816">
        <v>0.76997808000654844</v>
      </c>
      <c r="Y4816">
        <v>0.23002191999345156</v>
      </c>
      <c r="AC4816" s="2" t="str">
        <f t="shared" si="442"/>
        <v/>
      </c>
      <c r="AE4816">
        <v>86.948766649756493</v>
      </c>
      <c r="AF4816">
        <v>10.445468509984847</v>
      </c>
      <c r="AG4816">
        <v>89.554531490015151</v>
      </c>
      <c r="AH4816">
        <v>19.468342308867562</v>
      </c>
      <c r="AI4816">
        <v>28.043162741537113</v>
      </c>
      <c r="AJ4816">
        <v>15.540825160649597</v>
      </c>
      <c r="AK4816">
        <v>20.882241606319937</v>
      </c>
      <c r="AL4816" s="2">
        <f t="shared" si="445"/>
        <v>3.3411586570111902E-2</v>
      </c>
      <c r="AM4816">
        <v>3.3411586570111902E-2</v>
      </c>
      <c r="AN4816">
        <v>74.62544009835014</v>
      </c>
      <c r="AO4816">
        <v>12.163946736031074</v>
      </c>
      <c r="AT4816" s="2" t="str">
        <f t="shared" ref="AT4816:AT4863" si="446">IF(AND(ISNUMBER(AL4816),ISNUMBER(R4816)),ROUND(R4816*AL4816,3),"")</f>
        <v/>
      </c>
      <c r="AU4816" s="2" t="str">
        <f>IF(ISNUMBER(AT4816),SUMIFS($AT$1:AT4816,$A$1:A4816,A4816,$K$1:K4816,K4816,$E$1:E4816,E4816),"")</f>
        <v/>
      </c>
      <c r="AV4816">
        <f t="shared" si="443"/>
        <v>13</v>
      </c>
    </row>
    <row r="4817" spans="1:48" x14ac:dyDescent="0.3">
      <c r="A4817" t="s">
        <v>158</v>
      </c>
      <c r="B4817" t="s">
        <v>153</v>
      </c>
      <c r="C4817" t="s">
        <v>152</v>
      </c>
      <c r="D4817" s="3">
        <v>41143</v>
      </c>
      <c r="E4817">
        <v>3</v>
      </c>
      <c r="J4817" t="s">
        <v>151</v>
      </c>
      <c r="K4817" t="s">
        <v>136</v>
      </c>
      <c r="O4817" s="2" t="str">
        <f t="shared" si="444"/>
        <v/>
      </c>
      <c r="Q4817" s="32">
        <v>0</v>
      </c>
      <c r="R4817">
        <v>0</v>
      </c>
      <c r="S4817" s="22">
        <f>IF(ISNUMBER(R4817),SUMIFS(R$1:$R4817,A$1:$A4817,A4817,K$1:$K4817,K4817,E$1:$E4817,E4817),"")</f>
        <v>0</v>
      </c>
      <c r="AC4817" s="2" t="str">
        <f t="shared" si="442"/>
        <v/>
      </c>
      <c r="AL4817" s="2" t="str">
        <f t="shared" si="445"/>
        <v/>
      </c>
      <c r="AT4817" s="2" t="str">
        <f t="shared" si="446"/>
        <v/>
      </c>
      <c r="AU4817" s="2" t="str">
        <f>IF(ISNUMBER(AT4817),SUMIFS($AT$1:AT4817,$A$1:A4817,A4817,$K$1:K4817,K4817,$E$1:E4817,E4817),"")</f>
        <v/>
      </c>
      <c r="AV4817">
        <f t="shared" si="443"/>
        <v>3</v>
      </c>
    </row>
    <row r="4818" spans="1:48" x14ac:dyDescent="0.3">
      <c r="A4818" t="s">
        <v>158</v>
      </c>
      <c r="B4818" t="s">
        <v>153</v>
      </c>
      <c r="C4818" t="s">
        <v>152</v>
      </c>
      <c r="D4818" s="3">
        <v>41142</v>
      </c>
      <c r="E4818">
        <v>4</v>
      </c>
      <c r="J4818" t="s">
        <v>151</v>
      </c>
      <c r="K4818" t="s">
        <v>136</v>
      </c>
      <c r="O4818" s="2" t="str">
        <f t="shared" si="444"/>
        <v/>
      </c>
      <c r="R4818"/>
      <c r="S4818" s="22" t="str">
        <f>IF(ISNUMBER(R4818),SUMIFS(R$1:$R4818,A$1:$A4818,A4818,K$1:$K4818,K4818,E$1:$E4818,E4818),"")</f>
        <v/>
      </c>
      <c r="X4818">
        <v>0.90143919400064665</v>
      </c>
      <c r="Y4818">
        <v>9.8560805999353351E-2</v>
      </c>
      <c r="AC4818" s="2" t="str">
        <f t="shared" si="442"/>
        <v/>
      </c>
      <c r="AE4818">
        <v>86.709150515994153</v>
      </c>
      <c r="AF4818">
        <v>11.095204008589793</v>
      </c>
      <c r="AG4818">
        <v>88.904795991410211</v>
      </c>
      <c r="AH4818">
        <v>19.358031518460038</v>
      </c>
      <c r="AI4818">
        <v>27.159809753344614</v>
      </c>
      <c r="AJ4818">
        <v>15.683728553376053</v>
      </c>
      <c r="AK4818">
        <v>22.071020809898805</v>
      </c>
      <c r="AL4818" s="2">
        <f t="shared" si="445"/>
        <v>3.5313633295838087E-2</v>
      </c>
      <c r="AM4818">
        <v>3.5313633295838087E-2</v>
      </c>
      <c r="AN4818">
        <v>75.434299381141869</v>
      </c>
      <c r="AO4818">
        <v>12.295790799126125</v>
      </c>
      <c r="AT4818" s="2" t="str">
        <f t="shared" si="446"/>
        <v/>
      </c>
      <c r="AU4818" s="2" t="str">
        <f>IF(ISNUMBER(AT4818),SUMIFS($AT$1:AT4818,$A$1:A4818,A4818,$K$1:K4818,K4818,$E$1:E4818,E4818),"")</f>
        <v/>
      </c>
      <c r="AV4818">
        <f t="shared" si="443"/>
        <v>13</v>
      </c>
    </row>
    <row r="4819" spans="1:48" x14ac:dyDescent="0.3">
      <c r="A4819" t="s">
        <v>158</v>
      </c>
      <c r="B4819" t="s">
        <v>153</v>
      </c>
      <c r="C4819" t="s">
        <v>152</v>
      </c>
      <c r="D4819" s="3">
        <v>41143</v>
      </c>
      <c r="E4819">
        <v>4</v>
      </c>
      <c r="J4819" t="s">
        <v>151</v>
      </c>
      <c r="K4819" t="s">
        <v>136</v>
      </c>
      <c r="O4819" s="2" t="str">
        <f t="shared" si="444"/>
        <v/>
      </c>
      <c r="Q4819" s="32">
        <v>3.5500000000001819</v>
      </c>
      <c r="R4819">
        <v>3.5500000000001819</v>
      </c>
      <c r="S4819" s="22">
        <f>IF(ISNUMBER(R4819),SUMIFS(R$1:$R4819,A$1:$A4819,A4819,K$1:$K4819,K4819,E$1:$E4819,E4819),"")</f>
        <v>3.5500000000001819</v>
      </c>
      <c r="AC4819" s="2" t="str">
        <f t="shared" si="442"/>
        <v/>
      </c>
      <c r="AL4819" s="2" t="str">
        <f t="shared" si="445"/>
        <v/>
      </c>
      <c r="AT4819" s="2" t="str">
        <f t="shared" si="446"/>
        <v/>
      </c>
      <c r="AU4819" s="2" t="str">
        <f>IF(ISNUMBER(AT4819),SUMIFS($AT$1:AT4819,$A$1:A4819,A4819,$K$1:K4819,K4819,$E$1:E4819,E4819),"")</f>
        <v/>
      </c>
      <c r="AV4819">
        <f t="shared" si="443"/>
        <v>3</v>
      </c>
    </row>
    <row r="4820" spans="1:48" x14ac:dyDescent="0.3">
      <c r="A4820" t="s">
        <v>158</v>
      </c>
      <c r="B4820" t="s">
        <v>153</v>
      </c>
      <c r="C4820" t="s">
        <v>152</v>
      </c>
      <c r="D4820" s="3">
        <v>41142</v>
      </c>
      <c r="E4820">
        <v>5</v>
      </c>
      <c r="J4820" t="s">
        <v>151</v>
      </c>
      <c r="K4820" t="s">
        <v>136</v>
      </c>
      <c r="O4820" s="2" t="str">
        <f t="shared" si="444"/>
        <v/>
      </c>
      <c r="R4820"/>
      <c r="S4820" s="22" t="str">
        <f>IF(ISNUMBER(R4820),SUMIFS(R$1:$R4820,A$1:$A4820,A4820,K$1:$K4820,K4820,E$1:$E4820,E4820),"")</f>
        <v/>
      </c>
      <c r="X4820">
        <v>0.91742073359656162</v>
      </c>
      <c r="Y4820">
        <v>8.2579266403438378E-2</v>
      </c>
      <c r="AC4820" s="2" t="str">
        <f t="shared" si="442"/>
        <v/>
      </c>
      <c r="AL4820" s="2" t="str">
        <f t="shared" si="445"/>
        <v/>
      </c>
      <c r="AT4820" s="2" t="str">
        <f t="shared" si="446"/>
        <v/>
      </c>
      <c r="AU4820" s="2" t="str">
        <f>IF(ISNUMBER(AT4820),SUMIFS($AT$1:AT4820,$A$1:A4820,A4820,$K$1:K4820,K4820,$E$1:E4820,E4820),"")</f>
        <v/>
      </c>
      <c r="AV4820">
        <f t="shared" si="443"/>
        <v>2</v>
      </c>
    </row>
    <row r="4821" spans="1:48" x14ac:dyDescent="0.3">
      <c r="A4821" t="s">
        <v>158</v>
      </c>
      <c r="B4821" t="s">
        <v>153</v>
      </c>
      <c r="C4821" t="s">
        <v>152</v>
      </c>
      <c r="D4821" s="3">
        <v>41143</v>
      </c>
      <c r="E4821">
        <v>5</v>
      </c>
      <c r="J4821" t="s">
        <v>151</v>
      </c>
      <c r="K4821" t="s">
        <v>136</v>
      </c>
      <c r="O4821" s="2" t="str">
        <f t="shared" si="444"/>
        <v/>
      </c>
      <c r="Q4821" s="32">
        <v>56.399999999999139</v>
      </c>
      <c r="R4821">
        <v>56.399999999999139</v>
      </c>
      <c r="S4821" s="22">
        <f>IF(ISNUMBER(R4821),SUMIFS(R$1:$R4821,A$1:$A4821,A4821,K$1:$K4821,K4821,E$1:$E4821,E4821),"")</f>
        <v>56.399999999999139</v>
      </c>
      <c r="AC4821" s="2" t="str">
        <f t="shared" si="442"/>
        <v/>
      </c>
      <c r="AL4821" s="2" t="str">
        <f t="shared" si="445"/>
        <v/>
      </c>
      <c r="AT4821" s="2" t="str">
        <f t="shared" si="446"/>
        <v/>
      </c>
      <c r="AU4821" s="2" t="str">
        <f>IF(ISNUMBER(AT4821),SUMIFS($AT$1:AT4821,$A$1:A4821,A4821,$K$1:K4821,K4821,$E$1:E4821,E4821),"")</f>
        <v/>
      </c>
      <c r="AV4821">
        <f t="shared" si="443"/>
        <v>3</v>
      </c>
    </row>
    <row r="4822" spans="1:48" x14ac:dyDescent="0.3">
      <c r="A4822" t="s">
        <v>158</v>
      </c>
      <c r="B4822" t="s">
        <v>153</v>
      </c>
      <c r="C4822" t="s">
        <v>152</v>
      </c>
      <c r="D4822" s="3">
        <v>41171</v>
      </c>
      <c r="E4822">
        <v>1</v>
      </c>
      <c r="J4822" t="s">
        <v>151</v>
      </c>
      <c r="K4822" t="s">
        <v>136</v>
      </c>
      <c r="O4822" s="2" t="str">
        <f t="shared" si="444"/>
        <v/>
      </c>
      <c r="Q4822" s="32">
        <v>205.35</v>
      </c>
      <c r="R4822">
        <v>205.35</v>
      </c>
      <c r="S4822" s="22">
        <f>IF(ISNUMBER(R4822),SUMIFS(R$1:$R4822,A$1:$A4822,A4822,K$1:$K4822,K4822,E$1:$E4822,E4822),"")</f>
        <v>253.44999999999987</v>
      </c>
      <c r="AC4822" s="2" t="str">
        <f t="shared" si="442"/>
        <v/>
      </c>
      <c r="AL4822" s="2" t="str">
        <f t="shared" si="445"/>
        <v/>
      </c>
      <c r="AT4822" s="2" t="str">
        <f t="shared" si="446"/>
        <v/>
      </c>
      <c r="AU4822" s="2" t="str">
        <f>IF(ISNUMBER(AT4822),SUMIFS($AT$1:AT4822,$A$1:A4822,A4822,$K$1:K4822,K4822,$E$1:E4822,E4822),"")</f>
        <v/>
      </c>
      <c r="AV4822">
        <f t="shared" si="443"/>
        <v>3</v>
      </c>
    </row>
    <row r="4823" spans="1:48" x14ac:dyDescent="0.3">
      <c r="A4823" t="s">
        <v>158</v>
      </c>
      <c r="B4823" t="s">
        <v>153</v>
      </c>
      <c r="C4823" t="s">
        <v>152</v>
      </c>
      <c r="D4823" s="3">
        <v>41171</v>
      </c>
      <c r="E4823">
        <v>2</v>
      </c>
      <c r="J4823" t="s">
        <v>151</v>
      </c>
      <c r="K4823" t="s">
        <v>136</v>
      </c>
      <c r="O4823" s="2" t="str">
        <f t="shared" si="444"/>
        <v/>
      </c>
      <c r="Q4823" s="32">
        <v>98.15</v>
      </c>
      <c r="R4823">
        <v>98.15</v>
      </c>
      <c r="S4823" s="22">
        <f>IF(ISNUMBER(R4823),SUMIFS(R$1:$R4823,A$1:$A4823,A4823,K$1:$K4823,K4823,E$1:$E4823,E4823),"")</f>
        <v>151.69999999999993</v>
      </c>
      <c r="AC4823" s="2" t="str">
        <f t="shared" si="442"/>
        <v/>
      </c>
      <c r="AL4823" s="2" t="str">
        <f t="shared" si="445"/>
        <v/>
      </c>
      <c r="AT4823" s="2" t="str">
        <f t="shared" si="446"/>
        <v/>
      </c>
      <c r="AU4823" s="2" t="str">
        <f>IF(ISNUMBER(AT4823),SUMIFS($AT$1:AT4823,$A$1:A4823,A4823,$K$1:K4823,K4823,$E$1:E4823,E4823),"")</f>
        <v/>
      </c>
      <c r="AV4823">
        <f t="shared" si="443"/>
        <v>3</v>
      </c>
    </row>
    <row r="4824" spans="1:48" x14ac:dyDescent="0.3">
      <c r="A4824" t="s">
        <v>158</v>
      </c>
      <c r="B4824" t="s">
        <v>153</v>
      </c>
      <c r="C4824" t="s">
        <v>152</v>
      </c>
      <c r="D4824" s="3">
        <v>41171</v>
      </c>
      <c r="E4824">
        <v>3</v>
      </c>
      <c r="J4824" t="s">
        <v>151</v>
      </c>
      <c r="K4824" t="s">
        <v>136</v>
      </c>
      <c r="O4824" s="2" t="str">
        <f t="shared" si="444"/>
        <v/>
      </c>
      <c r="Q4824" s="32">
        <v>127.2</v>
      </c>
      <c r="R4824">
        <v>127.2</v>
      </c>
      <c r="S4824" s="22">
        <f>IF(ISNUMBER(R4824),SUMIFS(R$1:$R4824,A$1:$A4824,A4824,K$1:$K4824,K4824,E$1:$E4824,E4824),"")</f>
        <v>127.2</v>
      </c>
      <c r="AC4824" s="2" t="str">
        <f t="shared" si="442"/>
        <v/>
      </c>
      <c r="AL4824" s="2" t="str">
        <f t="shared" si="445"/>
        <v/>
      </c>
      <c r="AT4824" s="2" t="str">
        <f t="shared" si="446"/>
        <v/>
      </c>
      <c r="AU4824" s="2" t="str">
        <f>IF(ISNUMBER(AT4824),SUMIFS($AT$1:AT4824,$A$1:A4824,A4824,$K$1:K4824,K4824,$E$1:E4824,E4824),"")</f>
        <v/>
      </c>
      <c r="AV4824">
        <f t="shared" si="443"/>
        <v>3</v>
      </c>
    </row>
    <row r="4825" spans="1:48" x14ac:dyDescent="0.3">
      <c r="A4825" t="s">
        <v>158</v>
      </c>
      <c r="B4825" t="s">
        <v>153</v>
      </c>
      <c r="C4825" t="s">
        <v>152</v>
      </c>
      <c r="D4825" s="3">
        <v>41171</v>
      </c>
      <c r="E4825">
        <v>4</v>
      </c>
      <c r="J4825" t="s">
        <v>151</v>
      </c>
      <c r="K4825" t="s">
        <v>136</v>
      </c>
      <c r="O4825" s="2" t="str">
        <f t="shared" si="444"/>
        <v/>
      </c>
      <c r="Q4825" s="32">
        <v>73.8</v>
      </c>
      <c r="R4825">
        <v>73.8</v>
      </c>
      <c r="S4825" s="22">
        <f>IF(ISNUMBER(R4825),SUMIFS(R$1:$R4825,A$1:$A4825,A4825,K$1:$K4825,K4825,E$1:$E4825,E4825),"")</f>
        <v>77.350000000000179</v>
      </c>
      <c r="AC4825" s="2" t="str">
        <f t="shared" si="442"/>
        <v/>
      </c>
      <c r="AL4825" s="2" t="str">
        <f t="shared" si="445"/>
        <v/>
      </c>
      <c r="AT4825" s="2" t="str">
        <f t="shared" si="446"/>
        <v/>
      </c>
      <c r="AU4825" s="2" t="str">
        <f>IF(ISNUMBER(AT4825),SUMIFS($AT$1:AT4825,$A$1:A4825,A4825,$K$1:K4825,K4825,$E$1:E4825,E4825),"")</f>
        <v/>
      </c>
      <c r="AV4825">
        <f t="shared" si="443"/>
        <v>3</v>
      </c>
    </row>
    <row r="4826" spans="1:48" x14ac:dyDescent="0.3">
      <c r="A4826" t="s">
        <v>158</v>
      </c>
      <c r="B4826" t="s">
        <v>153</v>
      </c>
      <c r="C4826" t="s">
        <v>152</v>
      </c>
      <c r="D4826" s="3">
        <v>41171</v>
      </c>
      <c r="E4826">
        <v>5</v>
      </c>
      <c r="J4826" t="s">
        <v>151</v>
      </c>
      <c r="K4826" t="s">
        <v>136</v>
      </c>
      <c r="O4826" s="2" t="str">
        <f t="shared" si="444"/>
        <v/>
      </c>
      <c r="Q4826" s="32">
        <v>230.75</v>
      </c>
      <c r="R4826">
        <v>230.75</v>
      </c>
      <c r="S4826" s="22">
        <f>IF(ISNUMBER(R4826),SUMIFS(R$1:$R4826,A$1:$A4826,A4826,K$1:$K4826,K4826,E$1:$E4826,E4826),"")</f>
        <v>287.14999999999912</v>
      </c>
      <c r="AC4826" s="2" t="str">
        <f t="shared" si="442"/>
        <v/>
      </c>
      <c r="AL4826" s="2" t="str">
        <f t="shared" si="445"/>
        <v/>
      </c>
      <c r="AT4826" s="2" t="str">
        <f t="shared" si="446"/>
        <v/>
      </c>
      <c r="AU4826" s="2" t="str">
        <f>IF(ISNUMBER(AT4826),SUMIFS($AT$1:AT4826,$A$1:A4826,A4826,$K$1:K4826,K4826,$E$1:E4826,E4826),"")</f>
        <v/>
      </c>
      <c r="AV4826">
        <f t="shared" si="443"/>
        <v>3</v>
      </c>
    </row>
    <row r="4827" spans="1:48" x14ac:dyDescent="0.3">
      <c r="A4827" t="s">
        <v>158</v>
      </c>
      <c r="B4827" t="s">
        <v>153</v>
      </c>
      <c r="C4827" t="s">
        <v>152</v>
      </c>
      <c r="D4827" s="3">
        <v>41199</v>
      </c>
      <c r="E4827">
        <v>1</v>
      </c>
      <c r="J4827" t="s">
        <v>151</v>
      </c>
      <c r="K4827" t="s">
        <v>136</v>
      </c>
      <c r="O4827" s="2" t="str">
        <f t="shared" si="444"/>
        <v/>
      </c>
      <c r="Q4827" s="32">
        <v>387.15</v>
      </c>
      <c r="R4827">
        <v>387.15</v>
      </c>
      <c r="S4827" s="22">
        <f>IF(ISNUMBER(R4827),SUMIFS(R$1:$R4827,A$1:$A4827,A4827,K$1:$K4827,K4827,E$1:$E4827,E4827),"")</f>
        <v>640.59999999999991</v>
      </c>
      <c r="AC4827" s="2" t="str">
        <f t="shared" ref="AC4827:AC4872" si="447">IF(ISNUMBER(AD4827),AD4827*10,"")</f>
        <v/>
      </c>
      <c r="AL4827" s="2" t="str">
        <f t="shared" si="445"/>
        <v/>
      </c>
      <c r="AT4827" s="2" t="str">
        <f t="shared" si="446"/>
        <v/>
      </c>
      <c r="AU4827" s="2" t="str">
        <f>IF(ISNUMBER(AT4827),SUMIFS($AT$1:AT4827,$A$1:A4827,A4827,$K$1:K4827,K4827,$E$1:E4827,E4827),"")</f>
        <v/>
      </c>
      <c r="AV4827">
        <f t="shared" ref="AV4827:AV4872" si="448">COUNT(P4827:AU4827)</f>
        <v>3</v>
      </c>
    </row>
    <row r="4828" spans="1:48" x14ac:dyDescent="0.3">
      <c r="A4828" t="s">
        <v>158</v>
      </c>
      <c r="B4828" t="s">
        <v>153</v>
      </c>
      <c r="C4828" t="s">
        <v>152</v>
      </c>
      <c r="D4828" s="3">
        <v>41199</v>
      </c>
      <c r="E4828">
        <v>2</v>
      </c>
      <c r="J4828" t="s">
        <v>151</v>
      </c>
      <c r="K4828" t="s">
        <v>136</v>
      </c>
      <c r="O4828" s="2" t="str">
        <f t="shared" si="444"/>
        <v/>
      </c>
      <c r="Q4828" s="32">
        <v>231.55</v>
      </c>
      <c r="R4828">
        <v>231.55</v>
      </c>
      <c r="S4828" s="22">
        <f>IF(ISNUMBER(R4828),SUMIFS(R$1:$R4828,A$1:$A4828,A4828,K$1:$K4828,K4828,E$1:$E4828,E4828),"")</f>
        <v>383.24999999999994</v>
      </c>
      <c r="AC4828" s="2" t="str">
        <f t="shared" si="447"/>
        <v/>
      </c>
      <c r="AL4828" s="2" t="str">
        <f t="shared" si="445"/>
        <v/>
      </c>
      <c r="AT4828" s="2" t="str">
        <f t="shared" si="446"/>
        <v/>
      </c>
      <c r="AU4828" s="2" t="str">
        <f>IF(ISNUMBER(AT4828),SUMIFS($AT$1:AT4828,$A$1:A4828,A4828,$K$1:K4828,K4828,$E$1:E4828,E4828),"")</f>
        <v/>
      </c>
      <c r="AV4828">
        <f t="shared" si="448"/>
        <v>3</v>
      </c>
    </row>
    <row r="4829" spans="1:48" x14ac:dyDescent="0.3">
      <c r="A4829" t="s">
        <v>158</v>
      </c>
      <c r="B4829" t="s">
        <v>153</v>
      </c>
      <c r="C4829" t="s">
        <v>152</v>
      </c>
      <c r="D4829" s="3">
        <v>41199</v>
      </c>
      <c r="E4829">
        <v>3</v>
      </c>
      <c r="J4829" t="s">
        <v>151</v>
      </c>
      <c r="K4829" t="s">
        <v>136</v>
      </c>
      <c r="O4829" s="2" t="str">
        <f t="shared" si="444"/>
        <v/>
      </c>
      <c r="Q4829" s="32">
        <v>100.55</v>
      </c>
      <c r="R4829">
        <v>100.55</v>
      </c>
      <c r="S4829" s="22">
        <f>IF(ISNUMBER(R4829),SUMIFS(R$1:$R4829,A$1:$A4829,A4829,K$1:$K4829,K4829,E$1:$E4829,E4829),"")</f>
        <v>227.75</v>
      </c>
      <c r="AC4829" s="2" t="str">
        <f t="shared" si="447"/>
        <v/>
      </c>
      <c r="AL4829" s="2" t="str">
        <f t="shared" si="445"/>
        <v/>
      </c>
      <c r="AT4829" s="2" t="str">
        <f t="shared" si="446"/>
        <v/>
      </c>
      <c r="AU4829" s="2" t="str">
        <f>IF(ISNUMBER(AT4829),SUMIFS($AT$1:AT4829,$A$1:A4829,A4829,$K$1:K4829,K4829,$E$1:E4829,E4829),"")</f>
        <v/>
      </c>
      <c r="AV4829">
        <f t="shared" si="448"/>
        <v>3</v>
      </c>
    </row>
    <row r="4830" spans="1:48" x14ac:dyDescent="0.3">
      <c r="A4830" t="s">
        <v>158</v>
      </c>
      <c r="B4830" t="s">
        <v>153</v>
      </c>
      <c r="C4830" t="s">
        <v>152</v>
      </c>
      <c r="D4830" s="3">
        <v>41199</v>
      </c>
      <c r="E4830">
        <v>4</v>
      </c>
      <c r="J4830" t="s">
        <v>151</v>
      </c>
      <c r="K4830" t="s">
        <v>136</v>
      </c>
      <c r="O4830" s="2" t="str">
        <f t="shared" si="444"/>
        <v/>
      </c>
      <c r="Q4830" s="32">
        <v>143.69999999999999</v>
      </c>
      <c r="R4830">
        <v>143.69999999999999</v>
      </c>
      <c r="S4830" s="22">
        <f>IF(ISNUMBER(R4830),SUMIFS(R$1:$R4830,A$1:$A4830,A4830,K$1:$K4830,K4830,E$1:$E4830,E4830),"")</f>
        <v>221.05000000000018</v>
      </c>
      <c r="AC4830" s="2" t="str">
        <f t="shared" si="447"/>
        <v/>
      </c>
      <c r="AL4830" s="2" t="str">
        <f t="shared" si="445"/>
        <v/>
      </c>
      <c r="AT4830" s="2" t="str">
        <f t="shared" si="446"/>
        <v/>
      </c>
      <c r="AU4830" s="2" t="str">
        <f>IF(ISNUMBER(AT4830),SUMIFS($AT$1:AT4830,$A$1:A4830,A4830,$K$1:K4830,K4830,$E$1:E4830,E4830),"")</f>
        <v/>
      </c>
      <c r="AV4830">
        <f t="shared" si="448"/>
        <v>3</v>
      </c>
    </row>
    <row r="4831" spans="1:48" x14ac:dyDescent="0.3">
      <c r="A4831" t="s">
        <v>158</v>
      </c>
      <c r="B4831" t="s">
        <v>153</v>
      </c>
      <c r="C4831" t="s">
        <v>152</v>
      </c>
      <c r="D4831" s="3">
        <v>41199</v>
      </c>
      <c r="E4831">
        <v>5</v>
      </c>
      <c r="J4831" t="s">
        <v>151</v>
      </c>
      <c r="K4831" t="s">
        <v>136</v>
      </c>
      <c r="O4831" s="2" t="str">
        <f t="shared" si="444"/>
        <v/>
      </c>
      <c r="Q4831" s="32">
        <v>40.75</v>
      </c>
      <c r="R4831">
        <v>40.75</v>
      </c>
      <c r="S4831" s="22">
        <f>IF(ISNUMBER(R4831),SUMIFS(R$1:$R4831,A$1:$A4831,A4831,K$1:$K4831,K4831,E$1:$E4831,E4831),"")</f>
        <v>327.89999999999912</v>
      </c>
      <c r="AC4831" s="2" t="str">
        <f t="shared" si="447"/>
        <v/>
      </c>
      <c r="AL4831" s="2" t="str">
        <f t="shared" si="445"/>
        <v/>
      </c>
      <c r="AT4831" s="2" t="str">
        <f t="shared" si="446"/>
        <v/>
      </c>
      <c r="AU4831" s="2" t="str">
        <f>IF(ISNUMBER(AT4831),SUMIFS($AT$1:AT4831,$A$1:A4831,A4831,$K$1:K4831,K4831,$E$1:E4831,E4831),"")</f>
        <v/>
      </c>
      <c r="AV4831">
        <f t="shared" si="448"/>
        <v>3</v>
      </c>
    </row>
    <row r="4832" spans="1:48" x14ac:dyDescent="0.3">
      <c r="A4832" t="s">
        <v>158</v>
      </c>
      <c r="B4832" t="s">
        <v>153</v>
      </c>
      <c r="C4832" t="s">
        <v>152</v>
      </c>
      <c r="D4832" s="3">
        <v>41226</v>
      </c>
      <c r="E4832">
        <v>1</v>
      </c>
      <c r="J4832" t="s">
        <v>151</v>
      </c>
      <c r="K4832" t="s">
        <v>136</v>
      </c>
      <c r="O4832" s="2" t="str">
        <f t="shared" si="444"/>
        <v/>
      </c>
      <c r="R4832"/>
      <c r="S4832" s="22" t="str">
        <f>IF(ISNUMBER(R4832),SUMIFS(R$1:$R4832,A$1:$A4832,A4832,K$1:$K4832,K4832,E$1:$E4832,E4832),"")</f>
        <v/>
      </c>
      <c r="X4832">
        <v>0.78495415058250539</v>
      </c>
      <c r="Y4832">
        <v>0.21504584941749461</v>
      </c>
      <c r="AC4832" s="2" t="str">
        <f t="shared" si="447"/>
        <v/>
      </c>
      <c r="AL4832" s="2" t="str">
        <f t="shared" si="445"/>
        <v/>
      </c>
      <c r="AT4832" s="2" t="str">
        <f t="shared" si="446"/>
        <v/>
      </c>
      <c r="AU4832" s="2" t="str">
        <f>IF(ISNUMBER(AT4832),SUMIFS($AT$1:AT4832,$A$1:A4832,A4832,$K$1:K4832,K4832,$E$1:E4832,E4832),"")</f>
        <v/>
      </c>
      <c r="AV4832">
        <f t="shared" si="448"/>
        <v>2</v>
      </c>
    </row>
    <row r="4833" spans="1:48" x14ac:dyDescent="0.3">
      <c r="A4833" t="s">
        <v>158</v>
      </c>
      <c r="B4833" t="s">
        <v>153</v>
      </c>
      <c r="C4833" t="s">
        <v>152</v>
      </c>
      <c r="D4833" s="3">
        <v>41227</v>
      </c>
      <c r="E4833">
        <v>1</v>
      </c>
      <c r="J4833" t="s">
        <v>151</v>
      </c>
      <c r="K4833" t="s">
        <v>136</v>
      </c>
      <c r="O4833" s="2" t="str">
        <f t="shared" si="444"/>
        <v/>
      </c>
      <c r="Q4833" s="32">
        <v>132.30000000000001</v>
      </c>
      <c r="R4833">
        <v>132.30000000000001</v>
      </c>
      <c r="S4833" s="22">
        <f>IF(ISNUMBER(R4833),SUMIFS(R$1:$R4833,A$1:$A4833,A4833,K$1:$K4833,K4833,E$1:$E4833,E4833),"")</f>
        <v>772.89999999999986</v>
      </c>
      <c r="AC4833" s="2" t="str">
        <f t="shared" si="447"/>
        <v/>
      </c>
      <c r="AL4833" s="2" t="str">
        <f t="shared" si="445"/>
        <v/>
      </c>
      <c r="AT4833" s="2" t="str">
        <f t="shared" si="446"/>
        <v/>
      </c>
      <c r="AU4833" s="2" t="str">
        <f>IF(ISNUMBER(AT4833),SUMIFS($AT$1:AT4833,$A$1:A4833,A4833,$K$1:K4833,K4833,$E$1:E4833,E4833),"")</f>
        <v/>
      </c>
      <c r="AV4833">
        <f t="shared" si="448"/>
        <v>3</v>
      </c>
    </row>
    <row r="4834" spans="1:48" x14ac:dyDescent="0.3">
      <c r="A4834" t="s">
        <v>158</v>
      </c>
      <c r="B4834" t="s">
        <v>153</v>
      </c>
      <c r="C4834" t="s">
        <v>152</v>
      </c>
      <c r="D4834" s="3">
        <v>41226</v>
      </c>
      <c r="E4834">
        <v>2</v>
      </c>
      <c r="J4834" t="s">
        <v>151</v>
      </c>
      <c r="K4834" t="s">
        <v>136</v>
      </c>
      <c r="O4834" s="2" t="str">
        <f t="shared" si="444"/>
        <v/>
      </c>
      <c r="R4834"/>
      <c r="S4834" s="22" t="str">
        <f>IF(ISNUMBER(R4834),SUMIFS(R$1:$R4834,A$1:$A4834,A4834,K$1:$K4834,K4834,E$1:$E4834,E4834),"")</f>
        <v/>
      </c>
      <c r="X4834">
        <v>0.64402360006321435</v>
      </c>
      <c r="Y4834">
        <v>0.35597639993678565</v>
      </c>
      <c r="AC4834" s="2" t="str">
        <f t="shared" si="447"/>
        <v/>
      </c>
      <c r="AL4834" s="2" t="str">
        <f t="shared" si="445"/>
        <v/>
      </c>
      <c r="AT4834" s="2" t="str">
        <f t="shared" si="446"/>
        <v/>
      </c>
      <c r="AU4834" s="2" t="str">
        <f>IF(ISNUMBER(AT4834),SUMIFS($AT$1:AT4834,$A$1:A4834,A4834,$K$1:K4834,K4834,$E$1:E4834,E4834),"")</f>
        <v/>
      </c>
      <c r="AV4834">
        <f t="shared" si="448"/>
        <v>2</v>
      </c>
    </row>
    <row r="4835" spans="1:48" x14ac:dyDescent="0.3">
      <c r="A4835" t="s">
        <v>158</v>
      </c>
      <c r="B4835" t="s">
        <v>153</v>
      </c>
      <c r="C4835" t="s">
        <v>152</v>
      </c>
      <c r="D4835" s="3">
        <v>41227</v>
      </c>
      <c r="E4835">
        <v>2</v>
      </c>
      <c r="J4835" t="s">
        <v>151</v>
      </c>
      <c r="K4835" t="s">
        <v>136</v>
      </c>
      <c r="O4835" s="2" t="str">
        <f t="shared" si="444"/>
        <v/>
      </c>
      <c r="Q4835" s="32">
        <v>260.79999999999995</v>
      </c>
      <c r="R4835">
        <v>260.79999999999995</v>
      </c>
      <c r="S4835" s="22">
        <f>IF(ISNUMBER(R4835),SUMIFS(R$1:$R4835,A$1:$A4835,A4835,K$1:$K4835,K4835,E$1:$E4835,E4835),"")</f>
        <v>644.04999999999995</v>
      </c>
      <c r="AC4835" s="2" t="str">
        <f t="shared" si="447"/>
        <v/>
      </c>
      <c r="AL4835" s="2" t="str">
        <f t="shared" si="445"/>
        <v/>
      </c>
      <c r="AT4835" s="2" t="str">
        <f t="shared" si="446"/>
        <v/>
      </c>
      <c r="AU4835" s="2" t="str">
        <f>IF(ISNUMBER(AT4835),SUMIFS($AT$1:AT4835,$A$1:A4835,A4835,$K$1:K4835,K4835,$E$1:E4835,E4835),"")</f>
        <v/>
      </c>
      <c r="AV4835">
        <f t="shared" si="448"/>
        <v>3</v>
      </c>
    </row>
    <row r="4836" spans="1:48" x14ac:dyDescent="0.3">
      <c r="A4836" t="s">
        <v>158</v>
      </c>
      <c r="B4836" t="s">
        <v>153</v>
      </c>
      <c r="C4836" t="s">
        <v>152</v>
      </c>
      <c r="D4836" s="3">
        <v>41226</v>
      </c>
      <c r="E4836">
        <v>3</v>
      </c>
      <c r="J4836" t="s">
        <v>151</v>
      </c>
      <c r="K4836" t="s">
        <v>136</v>
      </c>
      <c r="O4836" s="2" t="str">
        <f t="shared" si="444"/>
        <v/>
      </c>
      <c r="R4836"/>
      <c r="S4836" s="22" t="str">
        <f>IF(ISNUMBER(R4836),SUMIFS(R$1:$R4836,A$1:$A4836,A4836,K$1:$K4836,K4836,E$1:$E4836,E4836),"")</f>
        <v/>
      </c>
      <c r="X4836">
        <v>0.64170391019852235</v>
      </c>
      <c r="Y4836">
        <v>0.35829608980147765</v>
      </c>
      <c r="AC4836" s="2" t="str">
        <f t="shared" si="447"/>
        <v/>
      </c>
      <c r="AL4836" s="2" t="str">
        <f t="shared" si="445"/>
        <v/>
      </c>
      <c r="AT4836" s="2" t="str">
        <f t="shared" si="446"/>
        <v/>
      </c>
      <c r="AU4836" s="2" t="str">
        <f>IF(ISNUMBER(AT4836),SUMIFS($AT$1:AT4836,$A$1:A4836,A4836,$K$1:K4836,K4836,$E$1:E4836,E4836),"")</f>
        <v/>
      </c>
      <c r="AV4836">
        <f t="shared" si="448"/>
        <v>2</v>
      </c>
    </row>
    <row r="4837" spans="1:48" x14ac:dyDescent="0.3">
      <c r="A4837" t="s">
        <v>158</v>
      </c>
      <c r="B4837" t="s">
        <v>153</v>
      </c>
      <c r="C4837" t="s">
        <v>152</v>
      </c>
      <c r="D4837" s="3">
        <v>41227</v>
      </c>
      <c r="E4837">
        <v>3</v>
      </c>
      <c r="J4837" t="s">
        <v>151</v>
      </c>
      <c r="K4837" t="s">
        <v>136</v>
      </c>
      <c r="O4837" s="2" t="str">
        <f t="shared" si="444"/>
        <v/>
      </c>
      <c r="Q4837" s="32">
        <v>0</v>
      </c>
      <c r="R4837">
        <v>0</v>
      </c>
      <c r="S4837" s="22">
        <f>IF(ISNUMBER(R4837),SUMIFS(R$1:$R4837,A$1:$A4837,A4837,K$1:$K4837,K4837,E$1:$E4837,E4837),"")</f>
        <v>227.75</v>
      </c>
      <c r="AC4837" s="2" t="str">
        <f t="shared" si="447"/>
        <v/>
      </c>
      <c r="AL4837" s="2" t="str">
        <f t="shared" si="445"/>
        <v/>
      </c>
      <c r="AT4837" s="2" t="str">
        <f t="shared" si="446"/>
        <v/>
      </c>
      <c r="AU4837" s="2" t="str">
        <f>IF(ISNUMBER(AT4837),SUMIFS($AT$1:AT4837,$A$1:A4837,A4837,$K$1:K4837,K4837,$E$1:E4837,E4837),"")</f>
        <v/>
      </c>
      <c r="AV4837">
        <f t="shared" si="448"/>
        <v>3</v>
      </c>
    </row>
    <row r="4838" spans="1:48" x14ac:dyDescent="0.3">
      <c r="A4838" t="s">
        <v>158</v>
      </c>
      <c r="B4838" t="s">
        <v>153</v>
      </c>
      <c r="C4838" t="s">
        <v>152</v>
      </c>
      <c r="D4838" s="3">
        <v>41226</v>
      </c>
      <c r="E4838">
        <v>4</v>
      </c>
      <c r="J4838" t="s">
        <v>151</v>
      </c>
      <c r="K4838" t="s">
        <v>136</v>
      </c>
      <c r="O4838" s="2" t="str">
        <f t="shared" ref="O4838:O4880" si="449">IF(ISNUMBER(P4838),P4838*10,"")</f>
        <v/>
      </c>
      <c r="R4838"/>
      <c r="S4838" s="22" t="str">
        <f>IF(ISNUMBER(R4838),SUMIFS(R$1:$R4838,A$1:$A4838,A4838,K$1:$K4838,K4838,E$1:$E4838,E4838),"")</f>
        <v/>
      </c>
      <c r="X4838">
        <v>0.46332857402911298</v>
      </c>
      <c r="Y4838">
        <v>0.53667142597088702</v>
      </c>
      <c r="AC4838" s="2" t="str">
        <f t="shared" si="447"/>
        <v/>
      </c>
      <c r="AL4838" s="2" t="str">
        <f t="shared" ref="AL4838:AL4880" si="450">IF(ISNUMBER(AM4838),AM4838,"")</f>
        <v/>
      </c>
      <c r="AT4838" s="2" t="str">
        <f t="shared" si="446"/>
        <v/>
      </c>
      <c r="AU4838" s="2" t="str">
        <f>IF(ISNUMBER(AT4838),SUMIFS($AT$1:AT4838,$A$1:A4838,A4838,$K$1:K4838,K4838,$E$1:E4838,E4838),"")</f>
        <v/>
      </c>
      <c r="AV4838">
        <f t="shared" si="448"/>
        <v>2</v>
      </c>
    </row>
    <row r="4839" spans="1:48" x14ac:dyDescent="0.3">
      <c r="A4839" t="s">
        <v>158</v>
      </c>
      <c r="B4839" t="s">
        <v>153</v>
      </c>
      <c r="C4839" t="s">
        <v>152</v>
      </c>
      <c r="D4839" s="3">
        <v>41227</v>
      </c>
      <c r="E4839">
        <v>4</v>
      </c>
      <c r="J4839" t="s">
        <v>151</v>
      </c>
      <c r="K4839" t="s">
        <v>136</v>
      </c>
      <c r="O4839" s="2" t="str">
        <f t="shared" si="449"/>
        <v/>
      </c>
      <c r="Q4839" s="32">
        <v>130.9</v>
      </c>
      <c r="R4839">
        <v>130.9</v>
      </c>
      <c r="S4839" s="22">
        <f>IF(ISNUMBER(R4839),SUMIFS(R$1:$R4839,A$1:$A4839,A4839,K$1:$K4839,K4839,E$1:$E4839,E4839),"")</f>
        <v>351.95000000000016</v>
      </c>
      <c r="AC4839" s="2" t="str">
        <f t="shared" si="447"/>
        <v/>
      </c>
      <c r="AL4839" s="2" t="str">
        <f t="shared" si="450"/>
        <v/>
      </c>
      <c r="AT4839" s="2" t="str">
        <f t="shared" si="446"/>
        <v/>
      </c>
      <c r="AU4839" s="2" t="str">
        <f>IF(ISNUMBER(AT4839),SUMIFS($AT$1:AT4839,$A$1:A4839,A4839,$K$1:K4839,K4839,$E$1:E4839,E4839),"")</f>
        <v/>
      </c>
      <c r="AV4839">
        <f t="shared" si="448"/>
        <v>3</v>
      </c>
    </row>
    <row r="4840" spans="1:48" x14ac:dyDescent="0.3">
      <c r="A4840" t="s">
        <v>158</v>
      </c>
      <c r="B4840" t="s">
        <v>153</v>
      </c>
      <c r="C4840" t="s">
        <v>152</v>
      </c>
      <c r="D4840" s="3">
        <v>41226</v>
      </c>
      <c r="E4840">
        <v>5</v>
      </c>
      <c r="J4840" t="s">
        <v>151</v>
      </c>
      <c r="K4840" t="s">
        <v>136</v>
      </c>
      <c r="O4840" s="2" t="str">
        <f t="shared" si="449"/>
        <v/>
      </c>
      <c r="R4840"/>
      <c r="S4840" s="22" t="str">
        <f>IF(ISNUMBER(R4840),SUMIFS(R$1:$R4840,A$1:$A4840,A4840,K$1:$K4840,K4840,E$1:$E4840,E4840),"")</f>
        <v/>
      </c>
      <c r="X4840">
        <v>0.61884185792421664</v>
      </c>
      <c r="Y4840">
        <v>0.38115814207578336</v>
      </c>
      <c r="AC4840" s="2" t="str">
        <f t="shared" si="447"/>
        <v/>
      </c>
      <c r="AL4840" s="2" t="str">
        <f t="shared" si="450"/>
        <v/>
      </c>
      <c r="AT4840" s="2" t="str">
        <f t="shared" si="446"/>
        <v/>
      </c>
      <c r="AU4840" s="2" t="str">
        <f>IF(ISNUMBER(AT4840),SUMIFS($AT$1:AT4840,$A$1:A4840,A4840,$K$1:K4840,K4840,$E$1:E4840,E4840),"")</f>
        <v/>
      </c>
      <c r="AV4840">
        <f t="shared" si="448"/>
        <v>2</v>
      </c>
    </row>
    <row r="4841" spans="1:48" x14ac:dyDescent="0.3">
      <c r="A4841" t="s">
        <v>158</v>
      </c>
      <c r="B4841" t="s">
        <v>153</v>
      </c>
      <c r="C4841" t="s">
        <v>152</v>
      </c>
      <c r="D4841" s="3">
        <v>41227</v>
      </c>
      <c r="E4841">
        <v>5</v>
      </c>
      <c r="J4841" t="s">
        <v>151</v>
      </c>
      <c r="K4841" t="s">
        <v>136</v>
      </c>
      <c r="O4841" s="2" t="str">
        <f t="shared" si="449"/>
        <v/>
      </c>
      <c r="Q4841" s="32">
        <v>86.249999999999957</v>
      </c>
      <c r="R4841">
        <v>86.249999999999957</v>
      </c>
      <c r="S4841" s="22">
        <f>IF(ISNUMBER(R4841),SUMIFS(R$1:$R4841,A$1:$A4841,A4841,K$1:$K4841,K4841,E$1:$E4841,E4841),"")</f>
        <v>414.14999999999907</v>
      </c>
      <c r="AC4841" s="2" t="str">
        <f t="shared" si="447"/>
        <v/>
      </c>
      <c r="AL4841" s="2" t="str">
        <f t="shared" si="450"/>
        <v/>
      </c>
      <c r="AT4841" s="2" t="str">
        <f t="shared" si="446"/>
        <v/>
      </c>
      <c r="AU4841" s="2" t="str">
        <f>IF(ISNUMBER(AT4841),SUMIFS($AT$1:AT4841,$A$1:A4841,A4841,$K$1:K4841,K4841,$E$1:E4841,E4841),"")</f>
        <v/>
      </c>
      <c r="AV4841">
        <f t="shared" si="448"/>
        <v>3</v>
      </c>
    </row>
    <row r="4842" spans="1:48" x14ac:dyDescent="0.3">
      <c r="A4842" t="s">
        <v>158</v>
      </c>
      <c r="B4842" t="s">
        <v>153</v>
      </c>
      <c r="C4842" t="s">
        <v>152</v>
      </c>
      <c r="D4842" s="3">
        <v>41255</v>
      </c>
      <c r="E4842">
        <v>1</v>
      </c>
      <c r="J4842" t="s">
        <v>151</v>
      </c>
      <c r="K4842" t="s">
        <v>136</v>
      </c>
      <c r="O4842" s="2" t="str">
        <f t="shared" si="449"/>
        <v/>
      </c>
      <c r="R4842"/>
      <c r="S4842" s="22" t="str">
        <f>IF(ISNUMBER(R4842),SUMIFS(R$1:$R4842,A$1:$A4842,A4842,K$1:$K4842,K4842,E$1:$E4842,E4842),"")</f>
        <v/>
      </c>
      <c r="AC4842" s="2" t="str">
        <f t="shared" si="447"/>
        <v/>
      </c>
      <c r="AE4842">
        <v>83.8476932106242</v>
      </c>
      <c r="AF4842">
        <v>10.208421948107194</v>
      </c>
      <c r="AG4842">
        <v>89.791578051892799</v>
      </c>
      <c r="AH4842">
        <v>24.748587151143571</v>
      </c>
      <c r="AI4842">
        <v>34.403073890889438</v>
      </c>
      <c r="AJ4842">
        <v>11.407933654983687</v>
      </c>
      <c r="AK4842">
        <v>21.893385793279446</v>
      </c>
      <c r="AL4842" s="2">
        <f t="shared" si="450"/>
        <v>3.5029417269247111E-2</v>
      </c>
      <c r="AM4842">
        <v>3.5029417269247111E-2</v>
      </c>
      <c r="AN4842">
        <v>66.801005939383401</v>
      </c>
      <c r="AO4842">
        <v>10.888563968119495</v>
      </c>
      <c r="AT4842" s="2" t="str">
        <f t="shared" si="446"/>
        <v/>
      </c>
      <c r="AU4842" s="2" t="str">
        <f>IF(ISNUMBER(AT4842),SUMIFS($AT$1:AT4842,$A$1:A4842,A4842,$K$1:K4842,K4842,$E$1:E4842,E4842),"")</f>
        <v/>
      </c>
      <c r="AV4842">
        <f t="shared" si="448"/>
        <v>11</v>
      </c>
    </row>
    <row r="4843" spans="1:48" x14ac:dyDescent="0.3">
      <c r="A4843" t="s">
        <v>158</v>
      </c>
      <c r="B4843" t="s">
        <v>153</v>
      </c>
      <c r="C4843" t="s">
        <v>152</v>
      </c>
      <c r="D4843" s="3">
        <v>41256</v>
      </c>
      <c r="E4843">
        <v>1</v>
      </c>
      <c r="J4843" t="s">
        <v>151</v>
      </c>
      <c r="K4843" t="s">
        <v>136</v>
      </c>
      <c r="O4843" s="2" t="str">
        <f t="shared" si="449"/>
        <v/>
      </c>
      <c r="Q4843" s="32">
        <v>183.1</v>
      </c>
      <c r="R4843">
        <v>183.1</v>
      </c>
      <c r="S4843" s="22">
        <f>IF(ISNUMBER(R4843),SUMIFS(R$1:$R4843,A$1:$A4843,A4843,K$1:$K4843,K4843,E$1:$E4843,E4843),"")</f>
        <v>955.99999999999989</v>
      </c>
      <c r="AC4843" s="2" t="str">
        <f t="shared" si="447"/>
        <v/>
      </c>
      <c r="AL4843" s="2" t="str">
        <f t="shared" si="450"/>
        <v/>
      </c>
      <c r="AT4843" s="2" t="str">
        <f t="shared" si="446"/>
        <v/>
      </c>
      <c r="AU4843" s="2" t="str">
        <f>IF(ISNUMBER(AT4843),SUMIFS($AT$1:AT4843,$A$1:A4843,A4843,$K$1:K4843,K4843,$E$1:E4843,E4843),"")</f>
        <v/>
      </c>
      <c r="AV4843">
        <f t="shared" si="448"/>
        <v>3</v>
      </c>
    </row>
    <row r="4844" spans="1:48" x14ac:dyDescent="0.3">
      <c r="A4844" t="s">
        <v>158</v>
      </c>
      <c r="B4844" t="s">
        <v>153</v>
      </c>
      <c r="C4844" t="s">
        <v>152</v>
      </c>
      <c r="D4844" s="3">
        <v>41255</v>
      </c>
      <c r="E4844">
        <v>2</v>
      </c>
      <c r="J4844" t="s">
        <v>151</v>
      </c>
      <c r="K4844" t="s">
        <v>136</v>
      </c>
      <c r="O4844" s="2" t="str">
        <f t="shared" si="449"/>
        <v/>
      </c>
      <c r="R4844"/>
      <c r="S4844" s="22" t="str">
        <f>IF(ISNUMBER(R4844),SUMIFS(R$1:$R4844,A$1:$A4844,A4844,K$1:$K4844,K4844,E$1:$E4844,E4844),"")</f>
        <v/>
      </c>
      <c r="AC4844" s="2" t="str">
        <f t="shared" si="447"/>
        <v/>
      </c>
      <c r="AE4844">
        <v>84.815321477428185</v>
      </c>
      <c r="AF4844">
        <v>11.69934640522859</v>
      </c>
      <c r="AG4844">
        <v>88.300653594771404</v>
      </c>
      <c r="AH4844">
        <v>24.097158174317062</v>
      </c>
      <c r="AI4844">
        <v>31.901598141584632</v>
      </c>
      <c r="AJ4844">
        <v>12.466129313639508</v>
      </c>
      <c r="AK4844">
        <v>17.82547317538128</v>
      </c>
      <c r="AL4844" s="2">
        <f t="shared" si="450"/>
        <v>2.8520757080610047E-2</v>
      </c>
      <c r="AM4844">
        <v>2.8520757080610047E-2</v>
      </c>
      <c r="AN4844">
        <v>68.451473533569242</v>
      </c>
      <c r="AO4844">
        <v>11.157590185971786</v>
      </c>
      <c r="AT4844" s="2" t="str">
        <f t="shared" si="446"/>
        <v/>
      </c>
      <c r="AU4844" s="2" t="str">
        <f>IF(ISNUMBER(AT4844),SUMIFS($AT$1:AT4844,$A$1:A4844,A4844,$K$1:K4844,K4844,$E$1:E4844,E4844),"")</f>
        <v/>
      </c>
      <c r="AV4844">
        <f t="shared" si="448"/>
        <v>11</v>
      </c>
    </row>
    <row r="4845" spans="1:48" x14ac:dyDescent="0.3">
      <c r="A4845" t="s">
        <v>158</v>
      </c>
      <c r="B4845" t="s">
        <v>153</v>
      </c>
      <c r="C4845" t="s">
        <v>152</v>
      </c>
      <c r="D4845" s="3">
        <v>41256</v>
      </c>
      <c r="E4845">
        <v>2</v>
      </c>
      <c r="J4845" t="s">
        <v>151</v>
      </c>
      <c r="K4845" t="s">
        <v>136</v>
      </c>
      <c r="O4845" s="2" t="str">
        <f t="shared" si="449"/>
        <v/>
      </c>
      <c r="Q4845" s="32">
        <v>79.75</v>
      </c>
      <c r="R4845">
        <v>79.75</v>
      </c>
      <c r="S4845" s="22">
        <f>IF(ISNUMBER(R4845),SUMIFS(R$1:$R4845,A$1:$A4845,A4845,K$1:$K4845,K4845,E$1:$E4845,E4845),"")</f>
        <v>723.8</v>
      </c>
      <c r="AC4845" s="2" t="str">
        <f t="shared" si="447"/>
        <v/>
      </c>
      <c r="AL4845" s="2" t="str">
        <f t="shared" si="450"/>
        <v/>
      </c>
      <c r="AT4845" s="2" t="str">
        <f t="shared" si="446"/>
        <v/>
      </c>
      <c r="AU4845" s="2" t="str">
        <f>IF(ISNUMBER(AT4845),SUMIFS($AT$1:AT4845,$A$1:A4845,A4845,$K$1:K4845,K4845,$E$1:E4845,E4845),"")</f>
        <v/>
      </c>
      <c r="AV4845">
        <f t="shared" si="448"/>
        <v>3</v>
      </c>
    </row>
    <row r="4846" spans="1:48" x14ac:dyDescent="0.3">
      <c r="A4846" t="s">
        <v>158</v>
      </c>
      <c r="B4846" t="s">
        <v>153</v>
      </c>
      <c r="C4846" t="s">
        <v>152</v>
      </c>
      <c r="D4846" s="3">
        <v>41255</v>
      </c>
      <c r="E4846">
        <v>3</v>
      </c>
      <c r="J4846" t="s">
        <v>151</v>
      </c>
      <c r="K4846" t="s">
        <v>136</v>
      </c>
      <c r="O4846" s="2" t="str">
        <f t="shared" si="449"/>
        <v/>
      </c>
      <c r="R4846"/>
      <c r="S4846" s="22" t="str">
        <f>IF(ISNUMBER(R4846),SUMIFS(R$1:$R4846,A$1:$A4846,A4846,K$1:$K4846,K4846,E$1:$E4846,E4846),"")</f>
        <v/>
      </c>
      <c r="AC4846" s="2" t="str">
        <f t="shared" si="447"/>
        <v/>
      </c>
      <c r="AE4846">
        <v>84.364484693340557</v>
      </c>
      <c r="AF4846">
        <v>10.153583617747271</v>
      </c>
      <c r="AG4846">
        <v>89.846416382252727</v>
      </c>
      <c r="AH4846">
        <v>25.883551598142159</v>
      </c>
      <c r="AI4846">
        <v>36.999719006971567</v>
      </c>
      <c r="AJ4846">
        <v>10.994376230760336</v>
      </c>
      <c r="AK4846">
        <v>22.284514985068267</v>
      </c>
      <c r="AL4846" s="2">
        <f t="shared" si="450"/>
        <v>3.5655223976109228E-2</v>
      </c>
      <c r="AM4846">
        <v>3.5655223976109228E-2</v>
      </c>
      <c r="AN4846">
        <v>65.314294429222471</v>
      </c>
      <c r="AO4846">
        <v>10.646229991963263</v>
      </c>
      <c r="AT4846" s="2" t="str">
        <f t="shared" si="446"/>
        <v/>
      </c>
      <c r="AU4846" s="2" t="str">
        <f>IF(ISNUMBER(AT4846),SUMIFS($AT$1:AT4846,$A$1:A4846,A4846,$K$1:K4846,K4846,$E$1:E4846,E4846),"")</f>
        <v/>
      </c>
      <c r="AV4846">
        <f t="shared" si="448"/>
        <v>11</v>
      </c>
    </row>
    <row r="4847" spans="1:48" x14ac:dyDescent="0.3">
      <c r="A4847" t="s">
        <v>158</v>
      </c>
      <c r="B4847" t="s">
        <v>153</v>
      </c>
      <c r="C4847" t="s">
        <v>152</v>
      </c>
      <c r="D4847" s="3">
        <v>41256</v>
      </c>
      <c r="E4847">
        <v>3</v>
      </c>
      <c r="J4847" t="s">
        <v>151</v>
      </c>
      <c r="K4847" t="s">
        <v>136</v>
      </c>
      <c r="O4847" s="2" t="str">
        <f t="shared" si="449"/>
        <v/>
      </c>
      <c r="Q4847" s="32">
        <v>316.89999999999998</v>
      </c>
      <c r="R4847">
        <v>316.89999999999998</v>
      </c>
      <c r="S4847" s="22">
        <f>IF(ISNUMBER(R4847),SUMIFS(R$1:$R4847,A$1:$A4847,A4847,K$1:$K4847,K4847,E$1:$E4847,E4847),"")</f>
        <v>544.65</v>
      </c>
      <c r="AC4847" s="2" t="str">
        <f t="shared" si="447"/>
        <v/>
      </c>
      <c r="AL4847" s="2" t="str">
        <f t="shared" si="450"/>
        <v/>
      </c>
      <c r="AT4847" s="2" t="str">
        <f t="shared" si="446"/>
        <v/>
      </c>
      <c r="AU4847" s="2" t="str">
        <f>IF(ISNUMBER(AT4847),SUMIFS($AT$1:AT4847,$A$1:A4847,A4847,$K$1:K4847,K4847,$E$1:E4847,E4847),"")</f>
        <v/>
      </c>
      <c r="AV4847">
        <f t="shared" si="448"/>
        <v>3</v>
      </c>
    </row>
    <row r="4848" spans="1:48" x14ac:dyDescent="0.3">
      <c r="A4848" t="s">
        <v>158</v>
      </c>
      <c r="B4848" t="s">
        <v>153</v>
      </c>
      <c r="C4848" t="s">
        <v>152</v>
      </c>
      <c r="D4848" s="3">
        <v>41255</v>
      </c>
      <c r="E4848">
        <v>4</v>
      </c>
      <c r="J4848" t="s">
        <v>151</v>
      </c>
      <c r="K4848" t="s">
        <v>136</v>
      </c>
      <c r="O4848" s="2" t="str">
        <f t="shared" si="449"/>
        <v/>
      </c>
      <c r="R4848"/>
      <c r="S4848" s="22" t="str">
        <f>IF(ISNUMBER(R4848),SUMIFS(R$1:$R4848,A$1:$A4848,A4848,K$1:$K4848,K4848,E$1:$E4848,E4848),"")</f>
        <v/>
      </c>
      <c r="AC4848" s="2" t="str">
        <f t="shared" si="447"/>
        <v/>
      </c>
      <c r="AE4848">
        <v>86.571975787664613</v>
      </c>
      <c r="AF4848">
        <v>11.971907077255281</v>
      </c>
      <c r="AG4848">
        <v>88.028092922744719</v>
      </c>
      <c r="AH4848">
        <v>25.684925350169042</v>
      </c>
      <c r="AI4848">
        <v>33.983985463312166</v>
      </c>
      <c r="AJ4848">
        <v>11.061328260700604</v>
      </c>
      <c r="AK4848">
        <v>20.886002160994071</v>
      </c>
      <c r="AL4848" s="2">
        <f t="shared" si="450"/>
        <v>3.3417603457590511E-2</v>
      </c>
      <c r="AM4848">
        <v>3.3417603457590511E-2</v>
      </c>
      <c r="AN4848">
        <v>68.198425981889585</v>
      </c>
      <c r="AO4848">
        <v>11.116343435048003</v>
      </c>
      <c r="AT4848" s="2" t="str">
        <f t="shared" si="446"/>
        <v/>
      </c>
      <c r="AU4848" s="2" t="str">
        <f>IF(ISNUMBER(AT4848),SUMIFS($AT$1:AT4848,$A$1:A4848,A4848,$K$1:K4848,K4848,$E$1:E4848,E4848),"")</f>
        <v/>
      </c>
      <c r="AV4848">
        <f t="shared" si="448"/>
        <v>11</v>
      </c>
    </row>
    <row r="4849" spans="1:48" x14ac:dyDescent="0.3">
      <c r="A4849" t="s">
        <v>158</v>
      </c>
      <c r="B4849" t="s">
        <v>153</v>
      </c>
      <c r="C4849" t="s">
        <v>152</v>
      </c>
      <c r="D4849" s="3">
        <v>41256</v>
      </c>
      <c r="E4849">
        <v>4</v>
      </c>
      <c r="J4849" t="s">
        <v>151</v>
      </c>
      <c r="K4849" t="s">
        <v>136</v>
      </c>
      <c r="O4849" s="2" t="str">
        <f t="shared" si="449"/>
        <v/>
      </c>
      <c r="Q4849" s="32">
        <v>460.4</v>
      </c>
      <c r="R4849">
        <v>460.4</v>
      </c>
      <c r="S4849" s="22">
        <f>IF(ISNUMBER(R4849),SUMIFS(R$1:$R4849,A$1:$A4849,A4849,K$1:$K4849,K4849,E$1:$E4849,E4849),"")</f>
        <v>812.35000000000014</v>
      </c>
      <c r="AC4849" s="2" t="str">
        <f t="shared" si="447"/>
        <v/>
      </c>
      <c r="AL4849" s="2" t="str">
        <f t="shared" si="450"/>
        <v/>
      </c>
      <c r="AT4849" s="2" t="str">
        <f t="shared" si="446"/>
        <v/>
      </c>
      <c r="AU4849" s="2" t="str">
        <f>IF(ISNUMBER(AT4849),SUMIFS($AT$1:AT4849,$A$1:A4849,A4849,$K$1:K4849,K4849,$E$1:E4849,E4849),"")</f>
        <v/>
      </c>
      <c r="AV4849">
        <f t="shared" si="448"/>
        <v>3</v>
      </c>
    </row>
    <row r="4850" spans="1:48" x14ac:dyDescent="0.3">
      <c r="A4850" t="s">
        <v>158</v>
      </c>
      <c r="B4850" t="s">
        <v>153</v>
      </c>
      <c r="C4850" t="s">
        <v>152</v>
      </c>
      <c r="D4850" s="3">
        <v>41256</v>
      </c>
      <c r="E4850">
        <v>5</v>
      </c>
      <c r="J4850" t="s">
        <v>151</v>
      </c>
      <c r="K4850" t="s">
        <v>136</v>
      </c>
      <c r="O4850" s="2" t="str">
        <f t="shared" si="449"/>
        <v/>
      </c>
      <c r="Q4850" s="32">
        <v>294.5</v>
      </c>
      <c r="R4850">
        <v>294.5</v>
      </c>
      <c r="S4850" s="22">
        <f>IF(ISNUMBER(R4850),SUMIFS(R$1:$R4850,A$1:$A4850,A4850,K$1:$K4850,K4850,E$1:$E4850,E4850),"")</f>
        <v>708.64999999999907</v>
      </c>
      <c r="AC4850" s="2" t="str">
        <f t="shared" si="447"/>
        <v/>
      </c>
      <c r="AL4850" s="2" t="str">
        <f t="shared" si="450"/>
        <v/>
      </c>
      <c r="AT4850" s="2" t="str">
        <f t="shared" si="446"/>
        <v/>
      </c>
      <c r="AU4850" s="2" t="str">
        <f>IF(ISNUMBER(AT4850),SUMIFS($AT$1:AT4850,$A$1:A4850,A4850,$K$1:K4850,K4850,$E$1:E4850,E4850),"")</f>
        <v/>
      </c>
      <c r="AV4850">
        <f t="shared" si="448"/>
        <v>3</v>
      </c>
    </row>
    <row r="4851" spans="1:48" x14ac:dyDescent="0.3">
      <c r="A4851" t="s">
        <v>158</v>
      </c>
      <c r="B4851" t="s">
        <v>153</v>
      </c>
      <c r="C4851" t="s">
        <v>152</v>
      </c>
      <c r="D4851" s="3">
        <v>41285</v>
      </c>
      <c r="E4851">
        <v>1</v>
      </c>
      <c r="J4851" t="s">
        <v>151</v>
      </c>
      <c r="K4851" t="s">
        <v>136</v>
      </c>
      <c r="O4851" s="2" t="str">
        <f t="shared" si="449"/>
        <v/>
      </c>
      <c r="Q4851" s="32">
        <v>437.2</v>
      </c>
      <c r="R4851">
        <v>437.2</v>
      </c>
      <c r="S4851" s="22">
        <f>IF(ISNUMBER(R4851),SUMIFS(R$1:$R4851,A$1:$A4851,A4851,K$1:$K4851,K4851,E$1:$E4851,E4851),"")</f>
        <v>1393.1999999999998</v>
      </c>
      <c r="AC4851" s="2" t="str">
        <f t="shared" si="447"/>
        <v/>
      </c>
      <c r="AL4851" s="2" t="str">
        <f t="shared" si="450"/>
        <v/>
      </c>
      <c r="AT4851" s="2" t="str">
        <f t="shared" si="446"/>
        <v/>
      </c>
      <c r="AU4851" s="2" t="str">
        <f>IF(ISNUMBER(AT4851),SUMIFS($AT$1:AT4851,$A$1:A4851,A4851,$K$1:K4851,K4851,$E$1:E4851,E4851),"")</f>
        <v/>
      </c>
      <c r="AV4851">
        <f t="shared" si="448"/>
        <v>3</v>
      </c>
    </row>
    <row r="4852" spans="1:48" x14ac:dyDescent="0.3">
      <c r="A4852" t="s">
        <v>158</v>
      </c>
      <c r="B4852" t="s">
        <v>153</v>
      </c>
      <c r="C4852" t="s">
        <v>152</v>
      </c>
      <c r="D4852" s="3">
        <v>41285</v>
      </c>
      <c r="E4852">
        <v>2</v>
      </c>
      <c r="J4852" t="s">
        <v>151</v>
      </c>
      <c r="K4852" t="s">
        <v>136</v>
      </c>
      <c r="O4852" s="2" t="str">
        <f t="shared" si="449"/>
        <v/>
      </c>
      <c r="Q4852" s="32">
        <v>255.9</v>
      </c>
      <c r="R4852">
        <v>255.9</v>
      </c>
      <c r="S4852" s="22">
        <f>IF(ISNUMBER(R4852),SUMIFS(R$1:$R4852,A$1:$A4852,A4852,K$1:$K4852,K4852,E$1:$E4852,E4852),"")</f>
        <v>979.69999999999993</v>
      </c>
      <c r="AC4852" s="2" t="str">
        <f t="shared" si="447"/>
        <v/>
      </c>
      <c r="AL4852" s="2" t="str">
        <f t="shared" si="450"/>
        <v/>
      </c>
      <c r="AT4852" s="2" t="str">
        <f t="shared" si="446"/>
        <v/>
      </c>
      <c r="AU4852" s="2" t="str">
        <f>IF(ISNUMBER(AT4852),SUMIFS($AT$1:AT4852,$A$1:A4852,A4852,$K$1:K4852,K4852,$E$1:E4852,E4852),"")</f>
        <v/>
      </c>
      <c r="AV4852">
        <f t="shared" si="448"/>
        <v>3</v>
      </c>
    </row>
    <row r="4853" spans="1:48" x14ac:dyDescent="0.3">
      <c r="A4853" t="s">
        <v>158</v>
      </c>
      <c r="B4853" t="s">
        <v>153</v>
      </c>
      <c r="C4853" t="s">
        <v>152</v>
      </c>
      <c r="D4853" s="3">
        <v>41285</v>
      </c>
      <c r="E4853">
        <v>3</v>
      </c>
      <c r="J4853" t="s">
        <v>151</v>
      </c>
      <c r="K4853" t="s">
        <v>136</v>
      </c>
      <c r="O4853" s="2" t="str">
        <f t="shared" si="449"/>
        <v/>
      </c>
      <c r="Q4853" s="32">
        <v>336.9</v>
      </c>
      <c r="R4853">
        <v>336.9</v>
      </c>
      <c r="S4853" s="22">
        <f>IF(ISNUMBER(R4853),SUMIFS(R$1:$R4853,A$1:$A4853,A4853,K$1:$K4853,K4853,E$1:$E4853,E4853),"")</f>
        <v>881.55</v>
      </c>
      <c r="AC4853" s="2" t="str">
        <f t="shared" si="447"/>
        <v/>
      </c>
      <c r="AL4853" s="2" t="str">
        <f t="shared" si="450"/>
        <v/>
      </c>
      <c r="AT4853" s="2" t="str">
        <f t="shared" si="446"/>
        <v/>
      </c>
      <c r="AU4853" s="2" t="str">
        <f>IF(ISNUMBER(AT4853),SUMIFS($AT$1:AT4853,$A$1:A4853,A4853,$K$1:K4853,K4853,$E$1:E4853,E4853),"")</f>
        <v/>
      </c>
      <c r="AV4853">
        <f t="shared" si="448"/>
        <v>3</v>
      </c>
    </row>
    <row r="4854" spans="1:48" x14ac:dyDescent="0.3">
      <c r="A4854" t="s">
        <v>158</v>
      </c>
      <c r="B4854" t="s">
        <v>153</v>
      </c>
      <c r="C4854" t="s">
        <v>152</v>
      </c>
      <c r="D4854" s="3">
        <v>41285</v>
      </c>
      <c r="E4854">
        <v>4</v>
      </c>
      <c r="J4854" t="s">
        <v>151</v>
      </c>
      <c r="K4854" t="s">
        <v>136</v>
      </c>
      <c r="O4854" s="2" t="str">
        <f t="shared" si="449"/>
        <v/>
      </c>
      <c r="Q4854" s="32">
        <v>79.099999999999994</v>
      </c>
      <c r="R4854">
        <v>79.099999999999994</v>
      </c>
      <c r="S4854" s="22">
        <f>IF(ISNUMBER(R4854),SUMIFS(R$1:$R4854,A$1:$A4854,A4854,K$1:$K4854,K4854,E$1:$E4854,E4854),"")</f>
        <v>891.45000000000016</v>
      </c>
      <c r="AC4854" s="2" t="str">
        <f t="shared" si="447"/>
        <v/>
      </c>
      <c r="AL4854" s="2" t="str">
        <f t="shared" si="450"/>
        <v/>
      </c>
      <c r="AT4854" s="2" t="str">
        <f t="shared" si="446"/>
        <v/>
      </c>
      <c r="AU4854" s="2" t="str">
        <f>IF(ISNUMBER(AT4854),SUMIFS($AT$1:AT4854,$A$1:A4854,A4854,$K$1:K4854,K4854,$E$1:E4854,E4854),"")</f>
        <v/>
      </c>
      <c r="AV4854">
        <f t="shared" si="448"/>
        <v>3</v>
      </c>
    </row>
    <row r="4855" spans="1:48" x14ac:dyDescent="0.3">
      <c r="A4855" t="s">
        <v>158</v>
      </c>
      <c r="B4855" t="s">
        <v>153</v>
      </c>
      <c r="C4855" t="s">
        <v>152</v>
      </c>
      <c r="D4855" s="3">
        <v>41285</v>
      </c>
      <c r="E4855">
        <v>5</v>
      </c>
      <c r="J4855" t="s">
        <v>151</v>
      </c>
      <c r="K4855" t="s">
        <v>136</v>
      </c>
      <c r="O4855" s="2" t="str">
        <f t="shared" si="449"/>
        <v/>
      </c>
      <c r="Q4855" s="32">
        <v>177.5</v>
      </c>
      <c r="R4855">
        <v>177.5</v>
      </c>
      <c r="S4855" s="22">
        <f>IF(ISNUMBER(R4855),SUMIFS(R$1:$R4855,A$1:$A4855,A4855,K$1:$K4855,K4855,E$1:$E4855,E4855),"")</f>
        <v>886.14999999999907</v>
      </c>
      <c r="AC4855" s="2" t="str">
        <f t="shared" si="447"/>
        <v/>
      </c>
      <c r="AL4855" s="2" t="str">
        <f t="shared" si="450"/>
        <v/>
      </c>
      <c r="AT4855" s="2" t="str">
        <f t="shared" si="446"/>
        <v/>
      </c>
      <c r="AU4855" s="2" t="str">
        <f>IF(ISNUMBER(AT4855),SUMIFS($AT$1:AT4855,$A$1:A4855,A4855,$K$1:K4855,K4855,$E$1:E4855,E4855),"")</f>
        <v/>
      </c>
      <c r="AV4855">
        <f t="shared" si="448"/>
        <v>3</v>
      </c>
    </row>
    <row r="4856" spans="1:48" x14ac:dyDescent="0.3">
      <c r="A4856" t="s">
        <v>158</v>
      </c>
      <c r="B4856" t="s">
        <v>153</v>
      </c>
      <c r="C4856" t="s">
        <v>152</v>
      </c>
      <c r="D4856" s="3">
        <v>41311</v>
      </c>
      <c r="E4856">
        <v>1</v>
      </c>
      <c r="J4856" t="s">
        <v>151</v>
      </c>
      <c r="K4856" t="s">
        <v>136</v>
      </c>
      <c r="O4856" s="2" t="str">
        <f t="shared" si="449"/>
        <v/>
      </c>
      <c r="R4856"/>
      <c r="S4856" s="22" t="str">
        <f>IF(ISNUMBER(R4856),SUMIFS(R$1:$R4856,A$1:$A4856,A4856,K$1:$K4856,K4856,E$1:$E4856,E4856),"")</f>
        <v/>
      </c>
      <c r="X4856">
        <v>0.56434434795827237</v>
      </c>
      <c r="Y4856">
        <v>0.43565565204172763</v>
      </c>
      <c r="AC4856" s="2" t="str">
        <f t="shared" si="447"/>
        <v/>
      </c>
      <c r="AE4856">
        <v>85.744192032901623</v>
      </c>
      <c r="AF4856">
        <v>12.960332204130786</v>
      </c>
      <c r="AG4856">
        <v>87.039667795869207</v>
      </c>
      <c r="AH4856">
        <v>17.673736452728647</v>
      </c>
      <c r="AI4856">
        <v>25.083217720198199</v>
      </c>
      <c r="AJ4856">
        <v>12.075347407497732</v>
      </c>
      <c r="AK4856">
        <v>23.468381187848351</v>
      </c>
      <c r="AL4856" s="2">
        <f t="shared" si="450"/>
        <v>3.7549409900557357E-2</v>
      </c>
      <c r="AM4856">
        <v>3.7549409900557357E-2</v>
      </c>
      <c r="AN4856">
        <v>71.092237521746029</v>
      </c>
      <c r="AO4856">
        <v>11.588034716044604</v>
      </c>
      <c r="AT4856" s="2" t="str">
        <f t="shared" si="446"/>
        <v/>
      </c>
      <c r="AU4856" s="2" t="str">
        <f>IF(ISNUMBER(AT4856),SUMIFS($AT$1:AT4856,$A$1:A4856,A4856,$K$1:K4856,K4856,$E$1:E4856,E4856),"")</f>
        <v/>
      </c>
      <c r="AV4856">
        <f t="shared" si="448"/>
        <v>13</v>
      </c>
    </row>
    <row r="4857" spans="1:48" x14ac:dyDescent="0.3">
      <c r="A4857" t="s">
        <v>158</v>
      </c>
      <c r="B4857" t="s">
        <v>153</v>
      </c>
      <c r="C4857" t="s">
        <v>152</v>
      </c>
      <c r="D4857" s="3">
        <v>41312</v>
      </c>
      <c r="E4857">
        <v>1</v>
      </c>
      <c r="J4857" t="s">
        <v>151</v>
      </c>
      <c r="K4857" t="s">
        <v>136</v>
      </c>
      <c r="O4857" s="2" t="str">
        <f t="shared" si="449"/>
        <v/>
      </c>
      <c r="Q4857" s="32">
        <v>0</v>
      </c>
      <c r="R4857">
        <v>0</v>
      </c>
      <c r="S4857" s="22">
        <f>IF(ISNUMBER(R4857),SUMIFS(R$1:$R4857,A$1:$A4857,A4857,K$1:$K4857,K4857,E$1:$E4857,E4857),"")</f>
        <v>1393.1999999999998</v>
      </c>
      <c r="AC4857" s="2" t="str">
        <f t="shared" si="447"/>
        <v/>
      </c>
      <c r="AL4857" s="2" t="str">
        <f t="shared" si="450"/>
        <v/>
      </c>
      <c r="AT4857" s="2" t="str">
        <f t="shared" si="446"/>
        <v/>
      </c>
      <c r="AU4857" s="2" t="str">
        <f>IF(ISNUMBER(AT4857),SUMIFS($AT$1:AT4857,$A$1:A4857,A4857,$K$1:K4857,K4857,$E$1:E4857,E4857),"")</f>
        <v/>
      </c>
      <c r="AV4857">
        <f t="shared" si="448"/>
        <v>3</v>
      </c>
    </row>
    <row r="4858" spans="1:48" x14ac:dyDescent="0.3">
      <c r="A4858" t="s">
        <v>158</v>
      </c>
      <c r="B4858" t="s">
        <v>153</v>
      </c>
      <c r="C4858" t="s">
        <v>152</v>
      </c>
      <c r="D4858" s="3">
        <v>41311</v>
      </c>
      <c r="E4858">
        <v>2</v>
      </c>
      <c r="J4858" t="s">
        <v>151</v>
      </c>
      <c r="K4858" t="s">
        <v>136</v>
      </c>
      <c r="O4858" s="2" t="str">
        <f t="shared" si="449"/>
        <v/>
      </c>
      <c r="R4858"/>
      <c r="S4858" s="22" t="str">
        <f>IF(ISNUMBER(R4858),SUMIFS(R$1:$R4858,A$1:$A4858,A4858,K$1:$K4858,K4858,E$1:$E4858,E4858),"")</f>
        <v/>
      </c>
      <c r="X4858">
        <v>0.72833439869021721</v>
      </c>
      <c r="Y4858">
        <v>0.27166560130978279</v>
      </c>
      <c r="AC4858" s="2" t="str">
        <f t="shared" si="447"/>
        <v/>
      </c>
      <c r="AE4858">
        <v>84.917117757225299</v>
      </c>
      <c r="AF4858">
        <v>11.972268211920564</v>
      </c>
      <c r="AG4858">
        <v>88.027731788079436</v>
      </c>
      <c r="AH4858">
        <v>18.46988936320232</v>
      </c>
      <c r="AI4858">
        <v>24.496905892247465</v>
      </c>
      <c r="AJ4858">
        <v>16.35697790500237</v>
      </c>
      <c r="AK4858">
        <v>20.870877095405625</v>
      </c>
      <c r="AL4858" s="2">
        <f t="shared" si="450"/>
        <v>3.3393403352648995E-2</v>
      </c>
      <c r="AM4858">
        <v>3.3393403352648995E-2</v>
      </c>
      <c r="AN4858">
        <v>72.691640413993042</v>
      </c>
      <c r="AO4858">
        <v>11.848737387480867</v>
      </c>
      <c r="AT4858" s="2" t="str">
        <f t="shared" si="446"/>
        <v/>
      </c>
      <c r="AU4858" s="2" t="str">
        <f>IF(ISNUMBER(AT4858),SUMIFS($AT$1:AT4858,$A$1:A4858,A4858,$K$1:K4858,K4858,$E$1:E4858,E4858),"")</f>
        <v/>
      </c>
      <c r="AV4858">
        <f t="shared" si="448"/>
        <v>13</v>
      </c>
    </row>
    <row r="4859" spans="1:48" x14ac:dyDescent="0.3">
      <c r="A4859" t="s">
        <v>158</v>
      </c>
      <c r="B4859" t="s">
        <v>153</v>
      </c>
      <c r="C4859" t="s">
        <v>152</v>
      </c>
      <c r="D4859" s="3">
        <v>41312</v>
      </c>
      <c r="E4859">
        <v>2</v>
      </c>
      <c r="J4859" t="s">
        <v>151</v>
      </c>
      <c r="K4859" t="s">
        <v>136</v>
      </c>
      <c r="O4859" s="2" t="str">
        <f t="shared" si="449"/>
        <v/>
      </c>
      <c r="Q4859" s="32">
        <v>171.19999999999982</v>
      </c>
      <c r="R4859">
        <v>171.19999999999982</v>
      </c>
      <c r="S4859" s="22">
        <f>IF(ISNUMBER(R4859),SUMIFS(R$1:$R4859,A$1:$A4859,A4859,K$1:$K4859,K4859,E$1:$E4859,E4859),"")</f>
        <v>1150.8999999999996</v>
      </c>
      <c r="AC4859" s="2" t="str">
        <f t="shared" si="447"/>
        <v/>
      </c>
      <c r="AL4859" s="2" t="str">
        <f t="shared" si="450"/>
        <v/>
      </c>
      <c r="AT4859" s="2" t="str">
        <f t="shared" si="446"/>
        <v/>
      </c>
      <c r="AU4859" s="2" t="str">
        <f>IF(ISNUMBER(AT4859),SUMIFS($AT$1:AT4859,$A$1:A4859,A4859,$K$1:K4859,K4859,$E$1:E4859,E4859),"")</f>
        <v/>
      </c>
      <c r="AV4859">
        <f t="shared" si="448"/>
        <v>3</v>
      </c>
    </row>
    <row r="4860" spans="1:48" x14ac:dyDescent="0.3">
      <c r="A4860" t="s">
        <v>158</v>
      </c>
      <c r="B4860" t="s">
        <v>153</v>
      </c>
      <c r="C4860" t="s">
        <v>152</v>
      </c>
      <c r="D4860" s="3">
        <v>41311</v>
      </c>
      <c r="E4860">
        <v>3</v>
      </c>
      <c r="J4860" t="s">
        <v>151</v>
      </c>
      <c r="K4860" t="s">
        <v>136</v>
      </c>
      <c r="O4860" s="2" t="str">
        <f t="shared" si="449"/>
        <v/>
      </c>
      <c r="R4860"/>
      <c r="S4860" s="22" t="str">
        <f>IF(ISNUMBER(R4860),SUMIFS(R$1:$R4860,A$1:$A4860,A4860,K$1:$K4860,K4860,E$1:$E4860,E4860),"")</f>
        <v/>
      </c>
      <c r="X4860">
        <v>0.68745512470644432</v>
      </c>
      <c r="Y4860">
        <v>0.31254487529355568</v>
      </c>
      <c r="AC4860" s="2" t="str">
        <f t="shared" si="447"/>
        <v/>
      </c>
      <c r="AE4860">
        <v>84.02695786717554</v>
      </c>
      <c r="AF4860">
        <v>10.819531081953109</v>
      </c>
      <c r="AG4860">
        <v>89.180468918046898</v>
      </c>
      <c r="AH4860">
        <v>22.90256950943391</v>
      </c>
      <c r="AI4860">
        <v>30.536759345911875</v>
      </c>
      <c r="AJ4860">
        <v>13.020042276531415</v>
      </c>
      <c r="AK4860">
        <v>21.329405517315546</v>
      </c>
      <c r="AL4860" s="2">
        <f t="shared" si="450"/>
        <v>3.4127048827704877E-2</v>
      </c>
      <c r="AM4860">
        <v>3.4127048827704877E-2</v>
      </c>
      <c r="AN4860">
        <v>70.950261521357149</v>
      </c>
      <c r="AO4860">
        <v>11.564892627981216</v>
      </c>
      <c r="AT4860" s="2" t="str">
        <f t="shared" si="446"/>
        <v/>
      </c>
      <c r="AU4860" s="2" t="str">
        <f>IF(ISNUMBER(AT4860),SUMIFS($AT$1:AT4860,$A$1:A4860,A4860,$K$1:K4860,K4860,$E$1:E4860,E4860),"")</f>
        <v/>
      </c>
      <c r="AV4860">
        <f t="shared" si="448"/>
        <v>13</v>
      </c>
    </row>
    <row r="4861" spans="1:48" x14ac:dyDescent="0.3">
      <c r="A4861" t="s">
        <v>158</v>
      </c>
      <c r="B4861" t="s">
        <v>153</v>
      </c>
      <c r="C4861" t="s">
        <v>152</v>
      </c>
      <c r="D4861" s="3">
        <v>41312</v>
      </c>
      <c r="E4861">
        <v>3</v>
      </c>
      <c r="J4861" t="s">
        <v>151</v>
      </c>
      <c r="K4861" t="s">
        <v>136</v>
      </c>
      <c r="O4861" s="2" t="str">
        <f t="shared" si="449"/>
        <v/>
      </c>
      <c r="Q4861" s="32">
        <v>129.30000000000001</v>
      </c>
      <c r="R4861">
        <v>129.30000000000001</v>
      </c>
      <c r="S4861" s="22">
        <f>IF(ISNUMBER(R4861),SUMIFS(R$1:$R4861,A$1:$A4861,A4861,K$1:$K4861,K4861,E$1:$E4861,E4861),"")</f>
        <v>1010.8499999999999</v>
      </c>
      <c r="AC4861" s="2" t="str">
        <f t="shared" si="447"/>
        <v/>
      </c>
      <c r="AL4861" s="2" t="str">
        <f t="shared" si="450"/>
        <v/>
      </c>
      <c r="AT4861" s="2" t="str">
        <f t="shared" si="446"/>
        <v/>
      </c>
      <c r="AU4861" s="2" t="str">
        <f>IF(ISNUMBER(AT4861),SUMIFS($AT$1:AT4861,$A$1:A4861,A4861,$K$1:K4861,K4861,$E$1:E4861,E4861),"")</f>
        <v/>
      </c>
      <c r="AV4861">
        <f t="shared" si="448"/>
        <v>3</v>
      </c>
    </row>
    <row r="4862" spans="1:48" x14ac:dyDescent="0.3">
      <c r="A4862" t="s">
        <v>158</v>
      </c>
      <c r="B4862" t="s">
        <v>153</v>
      </c>
      <c r="C4862" t="s">
        <v>152</v>
      </c>
      <c r="D4862" s="3">
        <v>41311</v>
      </c>
      <c r="E4862">
        <v>4</v>
      </c>
      <c r="J4862" t="s">
        <v>151</v>
      </c>
      <c r="K4862" t="s">
        <v>136</v>
      </c>
      <c r="O4862" s="2" t="str">
        <f t="shared" si="449"/>
        <v/>
      </c>
      <c r="R4862"/>
      <c r="S4862" s="22" t="str">
        <f>IF(ISNUMBER(R4862),SUMIFS(R$1:$R4862,A$1:$A4862,A4862,K$1:$K4862,K4862,E$1:$E4862,E4862),"")</f>
        <v/>
      </c>
      <c r="X4862">
        <v>0.63758583848662143</v>
      </c>
      <c r="Y4862">
        <v>0.36241416151337857</v>
      </c>
      <c r="AC4862" s="2" t="str">
        <f t="shared" si="447"/>
        <v/>
      </c>
      <c r="AE4862">
        <v>84.839923463577549</v>
      </c>
      <c r="AF4862">
        <v>12.394305897463347</v>
      </c>
      <c r="AG4862">
        <v>87.60569410253666</v>
      </c>
      <c r="AH4862">
        <v>16.540279683328812</v>
      </c>
      <c r="AI4862">
        <v>22.825585962994058</v>
      </c>
      <c r="AJ4862">
        <v>15.721092938440936</v>
      </c>
      <c r="AK4862">
        <v>19.465901610831629</v>
      </c>
      <c r="AL4862" s="2">
        <f t="shared" si="450"/>
        <v>3.1145442577330606E-2</v>
      </c>
      <c r="AM4862">
        <v>3.1145442577330606E-2</v>
      </c>
      <c r="AN4862">
        <v>72.790754664064977</v>
      </c>
      <c r="AO4862">
        <v>11.864893010242591</v>
      </c>
      <c r="AT4862" s="2" t="str">
        <f t="shared" si="446"/>
        <v/>
      </c>
      <c r="AU4862" s="2" t="str">
        <f>IF(ISNUMBER(AT4862),SUMIFS($AT$1:AT4862,$A$1:A4862,A4862,$K$1:K4862,K4862,$E$1:E4862,E4862),"")</f>
        <v/>
      </c>
      <c r="AV4862">
        <f t="shared" si="448"/>
        <v>13</v>
      </c>
    </row>
    <row r="4863" spans="1:48" x14ac:dyDescent="0.3">
      <c r="A4863" t="s">
        <v>158</v>
      </c>
      <c r="B4863" t="s">
        <v>153</v>
      </c>
      <c r="C4863" t="s">
        <v>152</v>
      </c>
      <c r="D4863" s="3">
        <v>41312</v>
      </c>
      <c r="E4863">
        <v>4</v>
      </c>
      <c r="J4863" t="s">
        <v>151</v>
      </c>
      <c r="K4863" t="s">
        <v>136</v>
      </c>
      <c r="O4863" s="2" t="str">
        <f t="shared" si="449"/>
        <v/>
      </c>
      <c r="Q4863" s="32">
        <v>0</v>
      </c>
      <c r="R4863">
        <v>0</v>
      </c>
      <c r="S4863" s="22">
        <f>IF(ISNUMBER(R4863),SUMIFS(R$1:$R4863,A$1:$A4863,A4863,K$1:$K4863,K4863,E$1:$E4863,E4863),"")</f>
        <v>891.45000000000016</v>
      </c>
      <c r="AC4863" s="2" t="str">
        <f t="shared" si="447"/>
        <v/>
      </c>
      <c r="AL4863" s="2" t="str">
        <f t="shared" si="450"/>
        <v/>
      </c>
      <c r="AT4863" s="2" t="str">
        <f t="shared" si="446"/>
        <v/>
      </c>
      <c r="AU4863" s="2" t="str">
        <f>IF(ISNUMBER(AT4863),SUMIFS($AT$1:AT4863,$A$1:A4863,A4863,$K$1:K4863,K4863,$E$1:E4863,E4863),"")</f>
        <v/>
      </c>
      <c r="AV4863">
        <f t="shared" si="448"/>
        <v>3</v>
      </c>
    </row>
    <row r="4864" spans="1:48" x14ac:dyDescent="0.3">
      <c r="A4864" t="s">
        <v>158</v>
      </c>
      <c r="B4864" t="s">
        <v>153</v>
      </c>
      <c r="C4864" t="s">
        <v>152</v>
      </c>
      <c r="D4864" s="3">
        <v>41311</v>
      </c>
      <c r="E4864">
        <v>5</v>
      </c>
      <c r="J4864" t="s">
        <v>151</v>
      </c>
      <c r="K4864" t="s">
        <v>136</v>
      </c>
      <c r="O4864" s="2" t="str">
        <f t="shared" si="449"/>
        <v/>
      </c>
      <c r="R4864"/>
      <c r="S4864" s="22" t="str">
        <f>IF(ISNUMBER(R4864),SUMIFS(R$1:$R4864,A$1:$A4864,A4864,K$1:$K4864,K4864,E$1:$E4864,E4864),"")</f>
        <v/>
      </c>
      <c r="X4864">
        <v>0.65618618559540443</v>
      </c>
      <c r="Y4864">
        <v>0.34381381440459557</v>
      </c>
      <c r="AC4864" s="2" t="str">
        <f t="shared" si="447"/>
        <v/>
      </c>
      <c r="AL4864" s="2" t="str">
        <f t="shared" si="450"/>
        <v/>
      </c>
      <c r="AT4864" s="2" t="str">
        <f t="shared" ref="AT4864:AT4890" si="451">IF(AND(ISNUMBER(AL4864),ISNUMBER(R4864)),ROUND(R4864*AL4864,3),"")</f>
        <v/>
      </c>
      <c r="AU4864" s="2" t="str">
        <f>IF(ISNUMBER(AT4864),SUMIFS($AT$1:AT4864,$A$1:A4864,A4864,$K$1:K4864,K4864,$E$1:E4864,E4864),"")</f>
        <v/>
      </c>
      <c r="AV4864">
        <f t="shared" si="448"/>
        <v>2</v>
      </c>
    </row>
    <row r="4865" spans="1:48" x14ac:dyDescent="0.3">
      <c r="A4865" t="s">
        <v>158</v>
      </c>
      <c r="B4865" t="s">
        <v>153</v>
      </c>
      <c r="C4865" t="s">
        <v>152</v>
      </c>
      <c r="D4865" s="3">
        <v>41312</v>
      </c>
      <c r="E4865">
        <v>5</v>
      </c>
      <c r="J4865" t="s">
        <v>151</v>
      </c>
      <c r="K4865" t="s">
        <v>136</v>
      </c>
      <c r="O4865" s="2" t="str">
        <f t="shared" si="449"/>
        <v/>
      </c>
      <c r="Q4865" s="32">
        <v>95.000000000000369</v>
      </c>
      <c r="R4865">
        <v>95.000000000000369</v>
      </c>
      <c r="S4865" s="22">
        <f>IF(ISNUMBER(R4865),SUMIFS(R$1:$R4865,A$1:$A4865,A4865,K$1:$K4865,K4865,E$1:$E4865,E4865),"")</f>
        <v>981.14999999999941</v>
      </c>
      <c r="AC4865" s="2" t="str">
        <f t="shared" si="447"/>
        <v/>
      </c>
      <c r="AL4865" s="2" t="str">
        <f t="shared" si="450"/>
        <v/>
      </c>
      <c r="AT4865" s="2" t="str">
        <f t="shared" si="451"/>
        <v/>
      </c>
      <c r="AU4865" s="2" t="str">
        <f>IF(ISNUMBER(AT4865),SUMIFS($AT$1:AT4865,$A$1:A4865,A4865,$K$1:K4865,K4865,$E$1:E4865,E4865),"")</f>
        <v/>
      </c>
      <c r="AV4865">
        <f t="shared" si="448"/>
        <v>3</v>
      </c>
    </row>
    <row r="4866" spans="1:48" x14ac:dyDescent="0.3">
      <c r="A4866" t="s">
        <v>158</v>
      </c>
      <c r="B4866" t="s">
        <v>153</v>
      </c>
      <c r="C4866" t="s">
        <v>152</v>
      </c>
      <c r="D4866" s="3">
        <v>41341</v>
      </c>
      <c r="E4866">
        <v>1</v>
      </c>
      <c r="J4866" t="s">
        <v>151</v>
      </c>
      <c r="K4866" t="s">
        <v>136</v>
      </c>
      <c r="O4866" s="2" t="str">
        <f t="shared" si="449"/>
        <v/>
      </c>
      <c r="Q4866" s="32">
        <v>0</v>
      </c>
      <c r="R4866">
        <v>0</v>
      </c>
      <c r="S4866" s="22">
        <f>IF(ISNUMBER(R4866),SUMIFS(R$1:$R4866,A$1:$A4866,A4866,K$1:$K4866,K4866,E$1:$E4866,E4866),"")</f>
        <v>1393.1999999999998</v>
      </c>
      <c r="AC4866" s="2" t="str">
        <f t="shared" si="447"/>
        <v/>
      </c>
      <c r="AL4866" s="2" t="str">
        <f t="shared" si="450"/>
        <v/>
      </c>
      <c r="AT4866" s="2" t="str">
        <f t="shared" si="451"/>
        <v/>
      </c>
      <c r="AU4866" s="2" t="str">
        <f>IF(ISNUMBER(AT4866),SUMIFS($AT$1:AT4866,$A$1:A4866,A4866,$K$1:K4866,K4866,$E$1:E4866,E4866),"")</f>
        <v/>
      </c>
      <c r="AV4866">
        <f t="shared" si="448"/>
        <v>3</v>
      </c>
    </row>
    <row r="4867" spans="1:48" x14ac:dyDescent="0.3">
      <c r="A4867" t="s">
        <v>158</v>
      </c>
      <c r="B4867" t="s">
        <v>153</v>
      </c>
      <c r="C4867" t="s">
        <v>152</v>
      </c>
      <c r="D4867" s="3">
        <v>41341</v>
      </c>
      <c r="E4867">
        <v>2</v>
      </c>
      <c r="J4867" t="s">
        <v>151</v>
      </c>
      <c r="K4867" t="s">
        <v>136</v>
      </c>
      <c r="O4867" s="2" t="str">
        <f t="shared" si="449"/>
        <v/>
      </c>
      <c r="Q4867" s="32">
        <v>101.85000000000005</v>
      </c>
      <c r="R4867">
        <v>101.85000000000005</v>
      </c>
      <c r="S4867" s="22">
        <f>IF(ISNUMBER(R4867),SUMIFS(R$1:$R4867,A$1:$A4867,A4867,K$1:$K4867,K4867,E$1:$E4867,E4867),"")</f>
        <v>1252.7499999999998</v>
      </c>
      <c r="AC4867" s="2" t="str">
        <f t="shared" si="447"/>
        <v/>
      </c>
      <c r="AL4867" s="2" t="str">
        <f t="shared" si="450"/>
        <v/>
      </c>
      <c r="AT4867" s="2" t="str">
        <f t="shared" si="451"/>
        <v/>
      </c>
      <c r="AU4867" s="2" t="str">
        <f>IF(ISNUMBER(AT4867),SUMIFS($AT$1:AT4867,$A$1:A4867,A4867,$K$1:K4867,K4867,$E$1:E4867,E4867),"")</f>
        <v/>
      </c>
      <c r="AV4867">
        <f t="shared" si="448"/>
        <v>3</v>
      </c>
    </row>
    <row r="4868" spans="1:48" x14ac:dyDescent="0.3">
      <c r="A4868" t="s">
        <v>158</v>
      </c>
      <c r="B4868" t="s">
        <v>153</v>
      </c>
      <c r="C4868" t="s">
        <v>152</v>
      </c>
      <c r="D4868" s="3">
        <v>41341</v>
      </c>
      <c r="E4868">
        <v>3</v>
      </c>
      <c r="J4868" t="s">
        <v>151</v>
      </c>
      <c r="K4868" t="s">
        <v>136</v>
      </c>
      <c r="O4868" s="2" t="str">
        <f t="shared" si="449"/>
        <v/>
      </c>
      <c r="Q4868" s="32">
        <v>146.94999999999999</v>
      </c>
      <c r="R4868">
        <v>146.94999999999999</v>
      </c>
      <c r="S4868" s="22">
        <f>IF(ISNUMBER(R4868),SUMIFS(R$1:$R4868,A$1:$A4868,A4868,K$1:$K4868,K4868,E$1:$E4868,E4868),"")</f>
        <v>1157.8</v>
      </c>
      <c r="AC4868" s="2" t="str">
        <f t="shared" si="447"/>
        <v/>
      </c>
      <c r="AL4868" s="2" t="str">
        <f t="shared" si="450"/>
        <v/>
      </c>
      <c r="AT4868" s="2" t="str">
        <f t="shared" si="451"/>
        <v/>
      </c>
      <c r="AU4868" s="2" t="str">
        <f>IF(ISNUMBER(AT4868),SUMIFS($AT$1:AT4868,$A$1:A4868,A4868,$K$1:K4868,K4868,$E$1:E4868,E4868),"")</f>
        <v/>
      </c>
      <c r="AV4868">
        <f t="shared" si="448"/>
        <v>3</v>
      </c>
    </row>
    <row r="4869" spans="1:48" x14ac:dyDescent="0.3">
      <c r="A4869" t="s">
        <v>158</v>
      </c>
      <c r="B4869" t="s">
        <v>153</v>
      </c>
      <c r="C4869" t="s">
        <v>152</v>
      </c>
      <c r="D4869" s="3">
        <v>41341</v>
      </c>
      <c r="E4869">
        <v>4</v>
      </c>
      <c r="J4869" t="s">
        <v>151</v>
      </c>
      <c r="K4869" t="s">
        <v>136</v>
      </c>
      <c r="O4869" s="2" t="str">
        <f t="shared" si="449"/>
        <v/>
      </c>
      <c r="Q4869" s="32">
        <v>85.2</v>
      </c>
      <c r="R4869">
        <v>85.2</v>
      </c>
      <c r="S4869" s="22">
        <f>IF(ISNUMBER(R4869),SUMIFS(R$1:$R4869,A$1:$A4869,A4869,K$1:$K4869,K4869,E$1:$E4869,E4869),"")</f>
        <v>976.6500000000002</v>
      </c>
      <c r="AC4869" s="2" t="str">
        <f t="shared" si="447"/>
        <v/>
      </c>
      <c r="AL4869" s="2" t="str">
        <f t="shared" si="450"/>
        <v/>
      </c>
      <c r="AT4869" s="2" t="str">
        <f t="shared" si="451"/>
        <v/>
      </c>
      <c r="AU4869" s="2" t="str">
        <f>IF(ISNUMBER(AT4869),SUMIFS($AT$1:AT4869,$A$1:A4869,A4869,$K$1:K4869,K4869,$E$1:E4869,E4869),"")</f>
        <v/>
      </c>
      <c r="AV4869">
        <f t="shared" si="448"/>
        <v>3</v>
      </c>
    </row>
    <row r="4870" spans="1:48" x14ac:dyDescent="0.3">
      <c r="A4870" t="s">
        <v>158</v>
      </c>
      <c r="B4870" t="s">
        <v>153</v>
      </c>
      <c r="C4870" t="s">
        <v>152</v>
      </c>
      <c r="D4870" s="3">
        <v>41341</v>
      </c>
      <c r="E4870">
        <v>5</v>
      </c>
      <c r="J4870" t="s">
        <v>151</v>
      </c>
      <c r="K4870" t="s">
        <v>136</v>
      </c>
      <c r="O4870" s="2" t="str">
        <f t="shared" si="449"/>
        <v/>
      </c>
      <c r="Q4870" s="32">
        <v>317.60000000000002</v>
      </c>
      <c r="R4870">
        <v>317.60000000000002</v>
      </c>
      <c r="S4870" s="22">
        <f>IF(ISNUMBER(R4870),SUMIFS(R$1:$R4870,A$1:$A4870,A4870,K$1:$K4870,K4870,E$1:$E4870,E4870),"")</f>
        <v>1298.7499999999995</v>
      </c>
      <c r="AC4870" s="2" t="str">
        <f t="shared" si="447"/>
        <v/>
      </c>
      <c r="AL4870" s="2" t="str">
        <f t="shared" si="450"/>
        <v/>
      </c>
      <c r="AT4870" s="2" t="str">
        <f t="shared" si="451"/>
        <v/>
      </c>
      <c r="AU4870" s="2" t="str">
        <f>IF(ISNUMBER(AT4870),SUMIFS($AT$1:AT4870,$A$1:A4870,A4870,$K$1:K4870,K4870,$E$1:E4870,E4870),"")</f>
        <v/>
      </c>
      <c r="AV4870">
        <f t="shared" si="448"/>
        <v>3</v>
      </c>
    </row>
    <row r="4871" spans="1:48" x14ac:dyDescent="0.3">
      <c r="A4871" t="s">
        <v>158</v>
      </c>
      <c r="B4871" t="s">
        <v>153</v>
      </c>
      <c r="C4871" t="s">
        <v>152</v>
      </c>
      <c r="D4871" s="3">
        <v>41368</v>
      </c>
      <c r="E4871">
        <v>1</v>
      </c>
      <c r="J4871" t="s">
        <v>151</v>
      </c>
      <c r="K4871" t="s">
        <v>136</v>
      </c>
      <c r="O4871" s="2" t="str">
        <f t="shared" si="449"/>
        <v/>
      </c>
      <c r="Q4871" s="32">
        <v>82.25</v>
      </c>
      <c r="R4871">
        <v>82.25</v>
      </c>
      <c r="S4871" s="22">
        <f>IF(ISNUMBER(R4871),SUMIFS(R$1:$R4871,A$1:$A4871,A4871,K$1:$K4871,K4871,E$1:$E4871,E4871),"")</f>
        <v>1475.4499999999998</v>
      </c>
      <c r="AC4871" s="2" t="str">
        <f t="shared" si="447"/>
        <v/>
      </c>
      <c r="AL4871" s="2" t="str">
        <f t="shared" si="450"/>
        <v/>
      </c>
      <c r="AT4871" s="2" t="str">
        <f t="shared" si="451"/>
        <v/>
      </c>
      <c r="AU4871" s="2" t="str">
        <f>IF(ISNUMBER(AT4871),SUMIFS($AT$1:AT4871,$A$1:A4871,A4871,$K$1:K4871,K4871,$E$1:E4871,E4871),"")</f>
        <v/>
      </c>
      <c r="AV4871">
        <f t="shared" si="448"/>
        <v>3</v>
      </c>
    </row>
    <row r="4872" spans="1:48" x14ac:dyDescent="0.3">
      <c r="A4872" t="s">
        <v>158</v>
      </c>
      <c r="B4872" t="s">
        <v>153</v>
      </c>
      <c r="C4872" t="s">
        <v>152</v>
      </c>
      <c r="D4872" s="3">
        <v>41368</v>
      </c>
      <c r="E4872">
        <v>2</v>
      </c>
      <c r="J4872" t="s">
        <v>151</v>
      </c>
      <c r="K4872" t="s">
        <v>136</v>
      </c>
      <c r="O4872" s="2" t="str">
        <f t="shared" si="449"/>
        <v/>
      </c>
      <c r="Q4872" s="32">
        <v>81.150000000000006</v>
      </c>
      <c r="R4872">
        <v>81.150000000000006</v>
      </c>
      <c r="S4872" s="22">
        <f>IF(ISNUMBER(R4872),SUMIFS(R$1:$R4872,A$1:$A4872,A4872,K$1:$K4872,K4872,E$1:$E4872,E4872),"")</f>
        <v>1333.8999999999999</v>
      </c>
      <c r="AC4872" s="2" t="str">
        <f t="shared" si="447"/>
        <v/>
      </c>
      <c r="AL4872" s="2" t="str">
        <f t="shared" si="450"/>
        <v/>
      </c>
      <c r="AT4872" s="2" t="str">
        <f t="shared" si="451"/>
        <v/>
      </c>
      <c r="AU4872" s="2" t="str">
        <f>IF(ISNUMBER(AT4872),SUMIFS($AT$1:AT4872,$A$1:A4872,A4872,$K$1:K4872,K4872,$E$1:E4872,E4872),"")</f>
        <v/>
      </c>
      <c r="AV4872">
        <f t="shared" si="448"/>
        <v>3</v>
      </c>
    </row>
    <row r="4873" spans="1:48" x14ac:dyDescent="0.3">
      <c r="A4873" t="s">
        <v>158</v>
      </c>
      <c r="B4873" t="s">
        <v>153</v>
      </c>
      <c r="C4873" t="s">
        <v>152</v>
      </c>
      <c r="D4873" s="3">
        <v>41368</v>
      </c>
      <c r="E4873">
        <v>3</v>
      </c>
      <c r="J4873" t="s">
        <v>151</v>
      </c>
      <c r="K4873" t="s">
        <v>136</v>
      </c>
      <c r="O4873" s="2" t="str">
        <f t="shared" si="449"/>
        <v/>
      </c>
      <c r="Q4873" s="32">
        <v>0</v>
      </c>
      <c r="R4873">
        <v>0</v>
      </c>
      <c r="S4873" s="22">
        <f>IF(ISNUMBER(R4873),SUMIFS(R$1:$R4873,A$1:$A4873,A4873,K$1:$K4873,K4873,E$1:$E4873,E4873),"")</f>
        <v>1157.8</v>
      </c>
      <c r="AC4873" s="2" t="str">
        <f t="shared" ref="AC4873:AC4890" si="452">IF(ISNUMBER(AD4873),AD4873*10,"")</f>
        <v/>
      </c>
      <c r="AL4873" s="2" t="str">
        <f t="shared" si="450"/>
        <v/>
      </c>
      <c r="AT4873" s="2" t="str">
        <f t="shared" si="451"/>
        <v/>
      </c>
      <c r="AU4873" s="2" t="str">
        <f>IF(ISNUMBER(AT4873),SUMIFS($AT$1:AT4873,$A$1:A4873,A4873,$K$1:K4873,K4873,$E$1:E4873,E4873),"")</f>
        <v/>
      </c>
      <c r="AV4873">
        <f t="shared" ref="AV4873:AV4890" si="453">COUNT(P4873:AU4873)</f>
        <v>3</v>
      </c>
    </row>
    <row r="4874" spans="1:48" x14ac:dyDescent="0.3">
      <c r="A4874" t="s">
        <v>158</v>
      </c>
      <c r="B4874" t="s">
        <v>153</v>
      </c>
      <c r="C4874" t="s">
        <v>152</v>
      </c>
      <c r="D4874" s="3">
        <v>41368</v>
      </c>
      <c r="E4874">
        <v>4</v>
      </c>
      <c r="J4874" t="s">
        <v>151</v>
      </c>
      <c r="K4874" t="s">
        <v>136</v>
      </c>
      <c r="O4874" s="2" t="str">
        <f t="shared" si="449"/>
        <v/>
      </c>
      <c r="Q4874" s="32">
        <v>310.60000000000002</v>
      </c>
      <c r="R4874">
        <v>310.60000000000002</v>
      </c>
      <c r="S4874" s="22">
        <f>IF(ISNUMBER(R4874),SUMIFS(R$1:$R4874,A$1:$A4874,A4874,K$1:$K4874,K4874,E$1:$E4874,E4874),"")</f>
        <v>1287.2500000000002</v>
      </c>
      <c r="AC4874" s="2" t="str">
        <f t="shared" si="452"/>
        <v/>
      </c>
      <c r="AL4874" s="2" t="str">
        <f t="shared" si="450"/>
        <v/>
      </c>
      <c r="AT4874" s="2" t="str">
        <f t="shared" si="451"/>
        <v/>
      </c>
      <c r="AU4874" s="2" t="str">
        <f>IF(ISNUMBER(AT4874),SUMIFS($AT$1:AT4874,$A$1:A4874,A4874,$K$1:K4874,K4874,$E$1:E4874,E4874),"")</f>
        <v/>
      </c>
      <c r="AV4874">
        <f t="shared" si="453"/>
        <v>3</v>
      </c>
    </row>
    <row r="4875" spans="1:48" x14ac:dyDescent="0.3">
      <c r="A4875" t="s">
        <v>158</v>
      </c>
      <c r="B4875" t="s">
        <v>153</v>
      </c>
      <c r="C4875" t="s">
        <v>152</v>
      </c>
      <c r="D4875" s="3">
        <v>41368</v>
      </c>
      <c r="E4875">
        <v>5</v>
      </c>
      <c r="J4875" t="s">
        <v>151</v>
      </c>
      <c r="K4875" t="s">
        <v>136</v>
      </c>
      <c r="O4875" s="2" t="str">
        <f t="shared" si="449"/>
        <v/>
      </c>
      <c r="Q4875" s="32">
        <v>505.6</v>
      </c>
      <c r="R4875">
        <v>505.6</v>
      </c>
      <c r="S4875" s="22">
        <f>IF(ISNUMBER(R4875),SUMIFS(R$1:$R4875,A$1:$A4875,A4875,K$1:$K4875,K4875,E$1:$E4875,E4875),"")</f>
        <v>1804.3499999999995</v>
      </c>
      <c r="AC4875" s="2" t="str">
        <f t="shared" si="452"/>
        <v/>
      </c>
      <c r="AL4875" s="2" t="str">
        <f t="shared" si="450"/>
        <v/>
      </c>
      <c r="AT4875" s="2" t="str">
        <f t="shared" si="451"/>
        <v/>
      </c>
      <c r="AU4875" s="2" t="str">
        <f>IF(ISNUMBER(AT4875),SUMIFS($AT$1:AT4875,$A$1:A4875,A4875,$K$1:K4875,K4875,$E$1:E4875,E4875),"")</f>
        <v/>
      </c>
      <c r="AV4875">
        <f t="shared" si="453"/>
        <v>3</v>
      </c>
    </row>
    <row r="4876" spans="1:48" x14ac:dyDescent="0.3">
      <c r="A4876" t="s">
        <v>158</v>
      </c>
      <c r="B4876" t="s">
        <v>153</v>
      </c>
      <c r="C4876" t="s">
        <v>152</v>
      </c>
      <c r="D4876" s="3">
        <v>41397</v>
      </c>
      <c r="E4876">
        <v>1</v>
      </c>
      <c r="J4876" t="s">
        <v>151</v>
      </c>
      <c r="K4876" t="s">
        <v>136</v>
      </c>
      <c r="O4876" s="2" t="str">
        <f t="shared" si="449"/>
        <v/>
      </c>
      <c r="Q4876" s="32">
        <v>76.75</v>
      </c>
      <c r="R4876">
        <v>76.75</v>
      </c>
      <c r="S4876" s="22">
        <f>IF(ISNUMBER(R4876),SUMIFS(R$1:$R4876,A$1:$A4876,A4876,K$1:$K4876,K4876,E$1:$E4876,E4876),"")</f>
        <v>1552.1999999999998</v>
      </c>
      <c r="AC4876" s="2" t="str">
        <f t="shared" si="452"/>
        <v/>
      </c>
      <c r="AL4876" s="2" t="str">
        <f t="shared" si="450"/>
        <v/>
      </c>
      <c r="AT4876" s="2" t="str">
        <f t="shared" si="451"/>
        <v/>
      </c>
      <c r="AU4876" s="2" t="str">
        <f>IF(ISNUMBER(AT4876),SUMIFS($AT$1:AT4876,$A$1:A4876,A4876,$K$1:K4876,K4876,$E$1:E4876,E4876),"")</f>
        <v/>
      </c>
      <c r="AV4876">
        <f t="shared" si="453"/>
        <v>3</v>
      </c>
    </row>
    <row r="4877" spans="1:48" x14ac:dyDescent="0.3">
      <c r="A4877" t="s">
        <v>158</v>
      </c>
      <c r="B4877" t="s">
        <v>153</v>
      </c>
      <c r="C4877" t="s">
        <v>152</v>
      </c>
      <c r="D4877" s="3">
        <v>41397</v>
      </c>
      <c r="E4877">
        <v>2</v>
      </c>
      <c r="J4877" t="s">
        <v>151</v>
      </c>
      <c r="K4877" t="s">
        <v>136</v>
      </c>
      <c r="O4877" s="2" t="str">
        <f t="shared" si="449"/>
        <v/>
      </c>
      <c r="Q4877" s="32">
        <v>125.8</v>
      </c>
      <c r="R4877">
        <v>125.8</v>
      </c>
      <c r="S4877" s="22">
        <f>IF(ISNUMBER(R4877),SUMIFS(R$1:$R4877,A$1:$A4877,A4877,K$1:$K4877,K4877,E$1:$E4877,E4877),"")</f>
        <v>1459.6999999999998</v>
      </c>
      <c r="AC4877" s="2" t="str">
        <f t="shared" si="452"/>
        <v/>
      </c>
      <c r="AL4877" s="2" t="str">
        <f t="shared" si="450"/>
        <v/>
      </c>
      <c r="AT4877" s="2" t="str">
        <f t="shared" si="451"/>
        <v/>
      </c>
      <c r="AU4877" s="2" t="str">
        <f>IF(ISNUMBER(AT4877),SUMIFS($AT$1:AT4877,$A$1:A4877,A4877,$K$1:K4877,K4877,$E$1:E4877,E4877),"")</f>
        <v/>
      </c>
      <c r="AV4877">
        <f t="shared" si="453"/>
        <v>3</v>
      </c>
    </row>
    <row r="4878" spans="1:48" x14ac:dyDescent="0.3">
      <c r="A4878" t="s">
        <v>158</v>
      </c>
      <c r="B4878" t="s">
        <v>153</v>
      </c>
      <c r="C4878" t="s">
        <v>152</v>
      </c>
      <c r="D4878" s="3">
        <v>41397</v>
      </c>
      <c r="E4878">
        <v>3</v>
      </c>
      <c r="J4878" t="s">
        <v>151</v>
      </c>
      <c r="K4878" t="s">
        <v>136</v>
      </c>
      <c r="O4878" s="2" t="str">
        <f t="shared" si="449"/>
        <v/>
      </c>
      <c r="Q4878" s="32">
        <v>213.35</v>
      </c>
      <c r="R4878">
        <v>213.35</v>
      </c>
      <c r="S4878" s="22">
        <f>IF(ISNUMBER(R4878),SUMIFS(R$1:$R4878,A$1:$A4878,A4878,K$1:$K4878,K4878,E$1:$E4878,E4878),"")</f>
        <v>1371.1499999999999</v>
      </c>
      <c r="AC4878" s="2" t="str">
        <f t="shared" si="452"/>
        <v/>
      </c>
      <c r="AL4878" s="2" t="str">
        <f t="shared" si="450"/>
        <v/>
      </c>
      <c r="AT4878" s="2" t="str">
        <f t="shared" si="451"/>
        <v/>
      </c>
      <c r="AU4878" s="2" t="str">
        <f>IF(ISNUMBER(AT4878),SUMIFS($AT$1:AT4878,$A$1:A4878,A4878,$K$1:K4878,K4878,$E$1:E4878,E4878),"")</f>
        <v/>
      </c>
      <c r="AV4878">
        <f t="shared" si="453"/>
        <v>3</v>
      </c>
    </row>
    <row r="4879" spans="1:48" x14ac:dyDescent="0.3">
      <c r="A4879" t="s">
        <v>158</v>
      </c>
      <c r="B4879" t="s">
        <v>153</v>
      </c>
      <c r="C4879" t="s">
        <v>152</v>
      </c>
      <c r="D4879" s="3">
        <v>41397</v>
      </c>
      <c r="E4879">
        <v>4</v>
      </c>
      <c r="J4879" t="s">
        <v>151</v>
      </c>
      <c r="K4879" t="s">
        <v>136</v>
      </c>
      <c r="O4879" s="2" t="str">
        <f t="shared" si="449"/>
        <v/>
      </c>
      <c r="Q4879" s="32">
        <v>132.75</v>
      </c>
      <c r="R4879">
        <v>132.75</v>
      </c>
      <c r="S4879" s="22">
        <f>IF(ISNUMBER(R4879),SUMIFS(R$1:$R4879,A$1:$A4879,A4879,K$1:$K4879,K4879,E$1:$E4879,E4879),"")</f>
        <v>1420.0000000000002</v>
      </c>
      <c r="AC4879" s="2" t="str">
        <f t="shared" si="452"/>
        <v/>
      </c>
      <c r="AL4879" s="2" t="str">
        <f t="shared" si="450"/>
        <v/>
      </c>
      <c r="AT4879" s="2" t="str">
        <f t="shared" si="451"/>
        <v/>
      </c>
      <c r="AU4879" s="2" t="str">
        <f>IF(ISNUMBER(AT4879),SUMIFS($AT$1:AT4879,$A$1:A4879,A4879,$K$1:K4879,K4879,$E$1:E4879,E4879),"")</f>
        <v/>
      </c>
      <c r="AV4879">
        <f t="shared" si="453"/>
        <v>3</v>
      </c>
    </row>
    <row r="4880" spans="1:48" x14ac:dyDescent="0.3">
      <c r="A4880" t="s">
        <v>158</v>
      </c>
      <c r="B4880" t="s">
        <v>153</v>
      </c>
      <c r="C4880" t="s">
        <v>152</v>
      </c>
      <c r="D4880" s="3">
        <v>41397</v>
      </c>
      <c r="E4880">
        <v>5</v>
      </c>
      <c r="J4880" t="s">
        <v>151</v>
      </c>
      <c r="K4880" t="s">
        <v>136</v>
      </c>
      <c r="O4880" s="2" t="str">
        <f t="shared" si="449"/>
        <v/>
      </c>
      <c r="Q4880" s="32">
        <v>49</v>
      </c>
      <c r="R4880">
        <v>49</v>
      </c>
      <c r="S4880" s="22">
        <f>IF(ISNUMBER(R4880),SUMIFS(R$1:$R4880,A$1:$A4880,A4880,K$1:$K4880,K4880,E$1:$E4880,E4880),"")</f>
        <v>1853.3499999999995</v>
      </c>
      <c r="AC4880" s="2" t="str">
        <f t="shared" si="452"/>
        <v/>
      </c>
      <c r="AL4880" s="2" t="str">
        <f t="shared" si="450"/>
        <v/>
      </c>
      <c r="AT4880" s="2" t="str">
        <f t="shared" si="451"/>
        <v/>
      </c>
      <c r="AU4880" s="2" t="str">
        <f>IF(ISNUMBER(AT4880),SUMIFS($AT$1:AT4880,$A$1:A4880,A4880,$K$1:K4880,K4880,$E$1:E4880,E4880),"")</f>
        <v/>
      </c>
      <c r="AV4880">
        <f t="shared" si="453"/>
        <v>3</v>
      </c>
    </row>
    <row r="4881" spans="1:48" x14ac:dyDescent="0.3">
      <c r="A4881" t="s">
        <v>158</v>
      </c>
      <c r="B4881" t="s">
        <v>153</v>
      </c>
      <c r="C4881" t="s">
        <v>152</v>
      </c>
      <c r="D4881" s="3">
        <v>41423</v>
      </c>
      <c r="E4881">
        <v>1</v>
      </c>
      <c r="J4881" t="s">
        <v>151</v>
      </c>
      <c r="K4881" t="s">
        <v>136</v>
      </c>
      <c r="O4881" s="2" t="str">
        <f t="shared" ref="O4881:O4890" si="454">IF(ISNUMBER(P4881),P4881*10,"")</f>
        <v/>
      </c>
      <c r="R4881"/>
      <c r="S4881" s="22" t="str">
        <f>IF(ISNUMBER(R4881),SUMIFS(R$1:$R4881,A$1:$A4881,A4881,K$1:$K4881,K4881,E$1:$E4881,E4881),"")</f>
        <v/>
      </c>
      <c r="X4881">
        <v>0.38047276219901904</v>
      </c>
      <c r="Y4881">
        <v>0.61952723780098096</v>
      </c>
      <c r="AC4881" s="2" t="str">
        <f t="shared" si="452"/>
        <v/>
      </c>
      <c r="AE4881">
        <v>90.217823134684096</v>
      </c>
      <c r="AF4881">
        <v>13.525227828406338</v>
      </c>
      <c r="AG4881">
        <v>86.474772171593656</v>
      </c>
      <c r="AH4881">
        <v>14.480167862791502</v>
      </c>
      <c r="AI4881">
        <v>18.295435512309599</v>
      </c>
      <c r="AJ4881">
        <v>8.790551400443734</v>
      </c>
      <c r="AK4881">
        <v>32.068818070682283</v>
      </c>
      <c r="AL4881" s="2">
        <f t="shared" ref="AL4881:AL4890" si="455">IF(ISNUMBER(AM4881),AM4881,"")</f>
        <v>5.1310108913091651E-2</v>
      </c>
      <c r="AM4881">
        <v>5.1310108913091651E-2</v>
      </c>
      <c r="AN4881">
        <v>74.665967167021421</v>
      </c>
      <c r="AO4881">
        <v>12.170552648224492</v>
      </c>
      <c r="AT4881" s="2" t="str">
        <f t="shared" si="451"/>
        <v/>
      </c>
      <c r="AU4881" s="2" t="str">
        <f>IF(ISNUMBER(AT4881),SUMIFS($AT$1:AT4881,$A$1:A4881,A4881,$K$1:K4881,K4881,$E$1:E4881,E4881),"")</f>
        <v/>
      </c>
      <c r="AV4881">
        <f t="shared" si="453"/>
        <v>13</v>
      </c>
    </row>
    <row r="4882" spans="1:48" x14ac:dyDescent="0.3">
      <c r="A4882" t="s">
        <v>158</v>
      </c>
      <c r="B4882" t="s">
        <v>153</v>
      </c>
      <c r="C4882" t="s">
        <v>152</v>
      </c>
      <c r="D4882" s="3">
        <v>41424</v>
      </c>
      <c r="E4882">
        <v>1</v>
      </c>
      <c r="J4882" t="s">
        <v>151</v>
      </c>
      <c r="K4882" t="s">
        <v>136</v>
      </c>
      <c r="O4882" s="2" t="str">
        <f t="shared" si="454"/>
        <v/>
      </c>
      <c r="Q4882" s="32">
        <v>102.04999999999995</v>
      </c>
      <c r="R4882">
        <v>102.04999999999995</v>
      </c>
      <c r="S4882" s="22">
        <f>IF(ISNUMBER(R4882),SUMIFS(R$1:$R4882,A$1:$A4882,A4882,K$1:$K4882,K4882,E$1:$E4882,E4882),"")</f>
        <v>1654.2499999999998</v>
      </c>
      <c r="AC4882" s="2" t="str">
        <f t="shared" si="452"/>
        <v/>
      </c>
      <c r="AL4882" s="2" t="str">
        <f t="shared" si="455"/>
        <v/>
      </c>
      <c r="AT4882" s="2" t="str">
        <f t="shared" si="451"/>
        <v/>
      </c>
      <c r="AU4882" s="2" t="str">
        <f>IF(ISNUMBER(AT4882),SUMIFS($AT$1:AT4882,$A$1:A4882,A4882,$K$1:K4882,K4882,$E$1:E4882,E4882),"")</f>
        <v/>
      </c>
      <c r="AV4882">
        <f t="shared" si="453"/>
        <v>3</v>
      </c>
    </row>
    <row r="4883" spans="1:48" x14ac:dyDescent="0.3">
      <c r="A4883" t="s">
        <v>158</v>
      </c>
      <c r="B4883" t="s">
        <v>153</v>
      </c>
      <c r="C4883" t="s">
        <v>152</v>
      </c>
      <c r="D4883" s="3">
        <v>41423</v>
      </c>
      <c r="E4883">
        <v>2</v>
      </c>
      <c r="J4883" t="s">
        <v>151</v>
      </c>
      <c r="K4883" t="s">
        <v>136</v>
      </c>
      <c r="O4883" s="2" t="str">
        <f t="shared" si="454"/>
        <v/>
      </c>
      <c r="R4883"/>
      <c r="S4883" s="22" t="str">
        <f>IF(ISNUMBER(R4883),SUMIFS(R$1:$R4883,A$1:$A4883,A4883,K$1:$K4883,K4883,E$1:$E4883,E4883),"")</f>
        <v/>
      </c>
      <c r="X4883">
        <v>0.51314869129090457</v>
      </c>
      <c r="Y4883">
        <v>0.48685130870909543</v>
      </c>
      <c r="AC4883" s="2" t="str">
        <f t="shared" si="452"/>
        <v/>
      </c>
      <c r="AE4883">
        <v>89.90571712525167</v>
      </c>
      <c r="AF4883">
        <v>15.092491838955386</v>
      </c>
      <c r="AG4883">
        <v>84.907508161044618</v>
      </c>
      <c r="AH4883">
        <v>15.708862265158194</v>
      </c>
      <c r="AI4883">
        <v>19.990440171725993</v>
      </c>
      <c r="AJ4883">
        <v>7.9279255946206497</v>
      </c>
      <c r="AK4883">
        <v>29.604662676822613</v>
      </c>
      <c r="AL4883" s="2">
        <f t="shared" si="455"/>
        <v>4.7367460282916184E-2</v>
      </c>
      <c r="AM4883">
        <v>4.7367460282916184E-2</v>
      </c>
      <c r="AN4883">
        <v>74.524024528241654</v>
      </c>
      <c r="AO4883">
        <v>12.147415998103391</v>
      </c>
      <c r="AT4883" s="2" t="str">
        <f t="shared" si="451"/>
        <v/>
      </c>
      <c r="AU4883" s="2" t="str">
        <f>IF(ISNUMBER(AT4883),SUMIFS($AT$1:AT4883,$A$1:A4883,A4883,$K$1:K4883,K4883,$E$1:E4883,E4883),"")</f>
        <v/>
      </c>
      <c r="AV4883">
        <f t="shared" si="453"/>
        <v>13</v>
      </c>
    </row>
    <row r="4884" spans="1:48" x14ac:dyDescent="0.3">
      <c r="A4884" t="s">
        <v>158</v>
      </c>
      <c r="B4884" t="s">
        <v>153</v>
      </c>
      <c r="C4884" t="s">
        <v>152</v>
      </c>
      <c r="D4884" s="3">
        <v>41424</v>
      </c>
      <c r="E4884">
        <v>2</v>
      </c>
      <c r="J4884" t="s">
        <v>151</v>
      </c>
      <c r="K4884" t="s">
        <v>136</v>
      </c>
      <c r="O4884" s="2" t="str">
        <f t="shared" si="454"/>
        <v/>
      </c>
      <c r="Q4884" s="32">
        <v>152.1</v>
      </c>
      <c r="R4884">
        <v>152.1</v>
      </c>
      <c r="S4884" s="22">
        <f>IF(ISNUMBER(R4884),SUMIFS(R$1:$R4884,A$1:$A4884,A4884,K$1:$K4884,K4884,E$1:$E4884,E4884),"")</f>
        <v>1611.7999999999997</v>
      </c>
      <c r="AC4884" s="2" t="str">
        <f t="shared" si="452"/>
        <v/>
      </c>
      <c r="AL4884" s="2" t="str">
        <f t="shared" si="455"/>
        <v/>
      </c>
      <c r="AT4884" s="2" t="str">
        <f t="shared" si="451"/>
        <v/>
      </c>
      <c r="AU4884" s="2" t="str">
        <f>IF(ISNUMBER(AT4884),SUMIFS($AT$1:AT4884,$A$1:A4884,A4884,$K$1:K4884,K4884,$E$1:E4884,E4884),"")</f>
        <v/>
      </c>
      <c r="AV4884">
        <f t="shared" si="453"/>
        <v>3</v>
      </c>
    </row>
    <row r="4885" spans="1:48" x14ac:dyDescent="0.3">
      <c r="A4885" t="s">
        <v>158</v>
      </c>
      <c r="B4885" t="s">
        <v>153</v>
      </c>
      <c r="C4885" t="s">
        <v>152</v>
      </c>
      <c r="D4885" s="3">
        <v>41423</v>
      </c>
      <c r="E4885">
        <v>3</v>
      </c>
      <c r="J4885" t="s">
        <v>151</v>
      </c>
      <c r="K4885" t="s">
        <v>136</v>
      </c>
      <c r="O4885" s="2" t="str">
        <f t="shared" si="454"/>
        <v/>
      </c>
      <c r="R4885"/>
      <c r="S4885" s="22" t="str">
        <f>IF(ISNUMBER(R4885),SUMIFS(R$1:$R4885,A$1:$A4885,A4885,K$1:$K4885,K4885,E$1:$E4885,E4885),"")</f>
        <v/>
      </c>
      <c r="X4885">
        <v>0.5922223938958151</v>
      </c>
      <c r="Y4885">
        <v>0.4077776061041849</v>
      </c>
      <c r="AC4885" s="2" t="str">
        <f t="shared" si="452"/>
        <v/>
      </c>
      <c r="AE4885">
        <v>89.3032932528521</v>
      </c>
      <c r="AF4885">
        <v>14.412886816447564</v>
      </c>
      <c r="AG4885">
        <v>85.587113183552432</v>
      </c>
      <c r="AH4885">
        <v>14.313560144323024</v>
      </c>
      <c r="AI4885">
        <v>18.317884400012961</v>
      </c>
      <c r="AJ4885">
        <v>8.9402052152079019</v>
      </c>
      <c r="AK4885">
        <v>27.988969770029669</v>
      </c>
      <c r="AL4885" s="2">
        <f t="shared" si="455"/>
        <v>4.4782351632047475E-2</v>
      </c>
      <c r="AM4885">
        <v>4.4782351632047475E-2</v>
      </c>
      <c r="AN4885">
        <v>74.511217113784681</v>
      </c>
      <c r="AO4885">
        <v>12.145328389546904</v>
      </c>
      <c r="AT4885" s="2" t="str">
        <f t="shared" si="451"/>
        <v/>
      </c>
      <c r="AU4885" s="2" t="str">
        <f>IF(ISNUMBER(AT4885),SUMIFS($AT$1:AT4885,$A$1:A4885,A4885,$K$1:K4885,K4885,$E$1:E4885,E4885),"")</f>
        <v/>
      </c>
      <c r="AV4885">
        <f t="shared" si="453"/>
        <v>13</v>
      </c>
    </row>
    <row r="4886" spans="1:48" x14ac:dyDescent="0.3">
      <c r="A4886" t="s">
        <v>158</v>
      </c>
      <c r="B4886" t="s">
        <v>153</v>
      </c>
      <c r="C4886" t="s">
        <v>152</v>
      </c>
      <c r="D4886" s="3">
        <v>41424</v>
      </c>
      <c r="E4886">
        <v>3</v>
      </c>
      <c r="J4886" t="s">
        <v>151</v>
      </c>
      <c r="K4886" t="s">
        <v>136</v>
      </c>
      <c r="O4886" s="2" t="str">
        <f t="shared" si="454"/>
        <v/>
      </c>
      <c r="Q4886" s="32">
        <v>72.599999999999994</v>
      </c>
      <c r="R4886">
        <v>72.599999999999994</v>
      </c>
      <c r="S4886" s="22">
        <f>IF(ISNUMBER(R4886),SUMIFS(R$1:$R4886,A$1:$A4886,A4886,K$1:$K4886,K4886,E$1:$E4886,E4886),"")</f>
        <v>1443.7499999999998</v>
      </c>
      <c r="AC4886" s="2" t="str">
        <f t="shared" si="452"/>
        <v/>
      </c>
      <c r="AL4886" s="2" t="str">
        <f t="shared" si="455"/>
        <v/>
      </c>
      <c r="AT4886" s="2" t="str">
        <f t="shared" si="451"/>
        <v/>
      </c>
      <c r="AU4886" s="2" t="str">
        <f>IF(ISNUMBER(AT4886),SUMIFS($AT$1:AT4886,$A$1:A4886,A4886,$K$1:K4886,K4886,$E$1:E4886,E4886),"")</f>
        <v/>
      </c>
      <c r="AV4886">
        <f t="shared" si="453"/>
        <v>3</v>
      </c>
    </row>
    <row r="4887" spans="1:48" x14ac:dyDescent="0.3">
      <c r="A4887" t="s">
        <v>158</v>
      </c>
      <c r="B4887" t="s">
        <v>153</v>
      </c>
      <c r="C4887" t="s">
        <v>152</v>
      </c>
      <c r="D4887" s="3">
        <v>41423</v>
      </c>
      <c r="E4887">
        <v>4</v>
      </c>
      <c r="J4887" t="s">
        <v>151</v>
      </c>
      <c r="K4887" t="s">
        <v>136</v>
      </c>
      <c r="O4887" s="2" t="str">
        <f t="shared" si="454"/>
        <v/>
      </c>
      <c r="R4887"/>
      <c r="S4887" s="22" t="str">
        <f>IF(ISNUMBER(R4887),SUMIFS(R$1:$R4887,A$1:$A4887,A4887,K$1:$K4887,K4887,E$1:$E4887,E4887),"")</f>
        <v/>
      </c>
      <c r="X4887">
        <v>0.66974153294554728</v>
      </c>
      <c r="Y4887">
        <v>0.33025846705445272</v>
      </c>
      <c r="AC4887" s="2" t="str">
        <f t="shared" si="452"/>
        <v/>
      </c>
      <c r="AE4887">
        <v>89.979514913360021</v>
      </c>
      <c r="AF4887">
        <v>15.249426918458822</v>
      </c>
      <c r="AG4887">
        <v>84.750573081541177</v>
      </c>
      <c r="AH4887">
        <v>15.046296592740802</v>
      </c>
      <c r="AI4887">
        <v>19.273641326979625</v>
      </c>
      <c r="AJ4887">
        <v>9.0652858879591651</v>
      </c>
      <c r="AK4887">
        <v>29.032939226067018</v>
      </c>
      <c r="AL4887" s="2">
        <f t="shared" si="455"/>
        <v>4.6452702761707231E-2</v>
      </c>
      <c r="AM4887">
        <v>4.6452702761707231E-2</v>
      </c>
      <c r="AN4887">
        <v>74.422358219371318</v>
      </c>
      <c r="AO4887">
        <v>12.130844389757526</v>
      </c>
      <c r="AT4887" s="2" t="str">
        <f t="shared" si="451"/>
        <v/>
      </c>
      <c r="AU4887" s="2" t="str">
        <f>IF(ISNUMBER(AT4887),SUMIFS($AT$1:AT4887,$A$1:A4887,A4887,$K$1:K4887,K4887,$E$1:E4887,E4887),"")</f>
        <v/>
      </c>
      <c r="AV4887">
        <f t="shared" si="453"/>
        <v>13</v>
      </c>
    </row>
    <row r="4888" spans="1:48" x14ac:dyDescent="0.3">
      <c r="A4888" t="s">
        <v>158</v>
      </c>
      <c r="B4888" t="s">
        <v>153</v>
      </c>
      <c r="C4888" t="s">
        <v>152</v>
      </c>
      <c r="D4888" s="3">
        <v>41424</v>
      </c>
      <c r="E4888">
        <v>4</v>
      </c>
      <c r="J4888" t="s">
        <v>151</v>
      </c>
      <c r="K4888" t="s">
        <v>136</v>
      </c>
      <c r="O4888" s="2" t="str">
        <f t="shared" si="454"/>
        <v/>
      </c>
      <c r="Q4888" s="32">
        <v>106.7</v>
      </c>
      <c r="R4888">
        <v>106.7</v>
      </c>
      <c r="S4888" s="22">
        <f>IF(ISNUMBER(R4888),SUMIFS(R$1:$R4888,A$1:$A4888,A4888,K$1:$K4888,K4888,E$1:$E4888,E4888),"")</f>
        <v>1526.7000000000003</v>
      </c>
      <c r="AC4888" s="2" t="str">
        <f t="shared" si="452"/>
        <v/>
      </c>
      <c r="AL4888" s="2" t="str">
        <f t="shared" si="455"/>
        <v/>
      </c>
      <c r="AT4888" s="2" t="str">
        <f t="shared" si="451"/>
        <v/>
      </c>
      <c r="AU4888" s="2" t="str">
        <f>IF(ISNUMBER(AT4888),SUMIFS($AT$1:AT4888,$A$1:A4888,A4888,$K$1:K4888,K4888,$E$1:E4888,E4888),"")</f>
        <v/>
      </c>
      <c r="AV4888">
        <f t="shared" si="453"/>
        <v>3</v>
      </c>
    </row>
    <row r="4889" spans="1:48" x14ac:dyDescent="0.3">
      <c r="A4889" t="s">
        <v>158</v>
      </c>
      <c r="B4889" t="s">
        <v>153</v>
      </c>
      <c r="C4889" t="s">
        <v>152</v>
      </c>
      <c r="D4889" s="3">
        <v>41423</v>
      </c>
      <c r="E4889">
        <v>5</v>
      </c>
      <c r="J4889" t="s">
        <v>151</v>
      </c>
      <c r="K4889" t="s">
        <v>136</v>
      </c>
      <c r="O4889" s="2" t="str">
        <f t="shared" si="454"/>
        <v/>
      </c>
      <c r="R4889"/>
      <c r="S4889" s="22" t="str">
        <f>IF(ISNUMBER(R4889),SUMIFS(R$1:$R4889,A$1:$A4889,A4889,K$1:$K4889,K4889,E$1:$E4889,E4889),"")</f>
        <v/>
      </c>
      <c r="X4889">
        <v>0.72718609166533066</v>
      </c>
      <c r="Y4889">
        <v>0.27281390833466934</v>
      </c>
      <c r="AC4889" s="2" t="str">
        <f t="shared" si="452"/>
        <v/>
      </c>
      <c r="AL4889" s="2" t="str">
        <f t="shared" si="455"/>
        <v/>
      </c>
      <c r="AT4889" s="2" t="str">
        <f t="shared" si="451"/>
        <v/>
      </c>
      <c r="AU4889" s="2" t="str">
        <f>IF(ISNUMBER(AT4889),SUMIFS($AT$1:AT4889,$A$1:A4889,A4889,$K$1:K4889,K4889,$E$1:E4889,E4889),"")</f>
        <v/>
      </c>
      <c r="AV4889">
        <f t="shared" si="453"/>
        <v>2</v>
      </c>
    </row>
    <row r="4890" spans="1:48" x14ac:dyDescent="0.3">
      <c r="A4890" t="s">
        <v>158</v>
      </c>
      <c r="B4890" t="s">
        <v>153</v>
      </c>
      <c r="C4890" t="s">
        <v>152</v>
      </c>
      <c r="D4890" s="3">
        <v>41424</v>
      </c>
      <c r="E4890">
        <v>5</v>
      </c>
      <c r="J4890" t="s">
        <v>151</v>
      </c>
      <c r="K4890" t="s">
        <v>136</v>
      </c>
      <c r="O4890" s="2" t="str">
        <f t="shared" si="454"/>
        <v/>
      </c>
      <c r="Q4890" s="32">
        <v>94.55</v>
      </c>
      <c r="R4890">
        <v>94.55</v>
      </c>
      <c r="S4890" s="22">
        <f>IF(ISNUMBER(R4890),SUMIFS(R$1:$R4890,A$1:$A4890,A4890,K$1:$K4890,K4890,E$1:$E4890,E4890),"")</f>
        <v>1947.8999999999994</v>
      </c>
      <c r="AC4890" s="2" t="str">
        <f t="shared" si="452"/>
        <v/>
      </c>
      <c r="AL4890" s="2" t="str">
        <f t="shared" si="455"/>
        <v/>
      </c>
      <c r="AT4890" s="2" t="str">
        <f t="shared" si="451"/>
        <v/>
      </c>
      <c r="AU4890" s="2" t="str">
        <f>IF(ISNUMBER(AT4890),SUMIFS($AT$1:AT4890,$A$1:A4890,A4890,$K$1:K4890,K4890,$E$1:E4890,E4890),"")</f>
        <v/>
      </c>
      <c r="AV4890">
        <f t="shared" si="453"/>
        <v>3</v>
      </c>
    </row>
    <row r="4891" spans="1:48" x14ac:dyDescent="0.3">
      <c r="A4891" t="str">
        <f>_xlfn.TEXTJOIN("",TRUE,B4891,"Cultivar",I4891)</f>
        <v>SFFFWaikatoCultivarOne</v>
      </c>
      <c r="B4891" t="s">
        <v>163</v>
      </c>
      <c r="D4891" s="36">
        <v>44914</v>
      </c>
      <c r="E4891">
        <v>1</v>
      </c>
      <c r="I4891" t="s">
        <v>164</v>
      </c>
      <c r="K4891" t="s">
        <v>165</v>
      </c>
      <c r="Q4891" s="32">
        <v>190.83932668761926</v>
      </c>
      <c r="S4891" s="22"/>
      <c r="AC4891" s="37">
        <v>30.780536562519238</v>
      </c>
    </row>
    <row r="4892" spans="1:48" x14ac:dyDescent="0.3">
      <c r="A4892" t="str">
        <f t="shared" ref="A4892:A4955" si="456">_xlfn.TEXTJOIN("",TRUE,B4892,"Cultivar",I4892)</f>
        <v>SFFFWaikatoCultivarOne</v>
      </c>
      <c r="B4892" t="s">
        <v>163</v>
      </c>
      <c r="D4892" s="36">
        <v>44914</v>
      </c>
      <c r="E4892">
        <v>2</v>
      </c>
      <c r="I4892" t="s">
        <v>164</v>
      </c>
      <c r="K4892" t="s">
        <v>165</v>
      </c>
      <c r="Q4892" s="32">
        <v>316.85163165543662</v>
      </c>
      <c r="S4892" s="22"/>
      <c r="AC4892" s="37">
        <v>51.105101879909135</v>
      </c>
    </row>
    <row r="4893" spans="1:48" x14ac:dyDescent="0.3">
      <c r="A4893" t="str">
        <f t="shared" si="456"/>
        <v>SFFFWaikatoCultivarOne</v>
      </c>
      <c r="B4893" t="s">
        <v>163</v>
      </c>
      <c r="D4893" s="36">
        <v>44914</v>
      </c>
      <c r="E4893">
        <v>3</v>
      </c>
      <c r="I4893" t="s">
        <v>164</v>
      </c>
      <c r="K4893" t="s">
        <v>165</v>
      </c>
      <c r="Q4893" s="32">
        <v>324.45132420792118</v>
      </c>
      <c r="S4893" s="22"/>
      <c r="AC4893" s="37">
        <v>52.330858743213092</v>
      </c>
    </row>
    <row r="4894" spans="1:48" x14ac:dyDescent="0.3">
      <c r="A4894" t="str">
        <f t="shared" si="456"/>
        <v>SFFFWaikatoCultivarOne</v>
      </c>
      <c r="B4894" t="s">
        <v>163</v>
      </c>
      <c r="D4894" s="36">
        <v>44914</v>
      </c>
      <c r="E4894">
        <v>4</v>
      </c>
      <c r="I4894" t="s">
        <v>164</v>
      </c>
      <c r="K4894" t="s">
        <v>165</v>
      </c>
      <c r="Q4894" s="32">
        <v>372.51222944448165</v>
      </c>
      <c r="S4894" s="22"/>
      <c r="AC4894" s="37">
        <v>60.082617652335749</v>
      </c>
    </row>
    <row r="4895" spans="1:48" x14ac:dyDescent="0.3">
      <c r="A4895" t="str">
        <f t="shared" si="456"/>
        <v>SFFFWaikatoCultivarOne</v>
      </c>
      <c r="B4895" t="s">
        <v>163</v>
      </c>
      <c r="D4895" s="36">
        <v>44914</v>
      </c>
      <c r="E4895">
        <v>5</v>
      </c>
      <c r="I4895" t="s">
        <v>164</v>
      </c>
      <c r="K4895" t="s">
        <v>165</v>
      </c>
      <c r="Q4895" s="32">
        <v>228.86918579861467</v>
      </c>
      <c r="S4895" s="22"/>
      <c r="AC4895" s="37">
        <v>36.914384806228171</v>
      </c>
    </row>
    <row r="4896" spans="1:48" x14ac:dyDescent="0.3">
      <c r="A4896" t="str">
        <f t="shared" si="456"/>
        <v>SFFFWaikatoCultivarOne</v>
      </c>
      <c r="B4896" t="s">
        <v>163</v>
      </c>
      <c r="D4896" s="36">
        <v>44939</v>
      </c>
      <c r="E4896">
        <v>1</v>
      </c>
      <c r="I4896" t="s">
        <v>164</v>
      </c>
      <c r="K4896" t="s">
        <v>165</v>
      </c>
      <c r="Q4896" s="32">
        <v>197.07590626877624</v>
      </c>
      <c r="S4896" s="22"/>
      <c r="AC4896" s="37">
        <v>78.8303625075105</v>
      </c>
    </row>
    <row r="4897" spans="1:29" x14ac:dyDescent="0.3">
      <c r="A4897" t="str">
        <f t="shared" si="456"/>
        <v>SFFFWaikatoCultivarOne</v>
      </c>
      <c r="B4897" t="s">
        <v>163</v>
      </c>
      <c r="D4897" s="36">
        <v>44939</v>
      </c>
      <c r="E4897">
        <v>2</v>
      </c>
      <c r="I4897" t="s">
        <v>164</v>
      </c>
      <c r="K4897" t="s">
        <v>165</v>
      </c>
      <c r="Q4897" s="32">
        <v>286.48670488359045</v>
      </c>
      <c r="S4897" s="22"/>
      <c r="AC4897" s="37">
        <v>114.59468195343618</v>
      </c>
    </row>
    <row r="4898" spans="1:29" x14ac:dyDescent="0.3">
      <c r="A4898" t="str">
        <f t="shared" si="456"/>
        <v>SFFFWaikatoCultivarOne</v>
      </c>
      <c r="B4898" t="s">
        <v>163</v>
      </c>
      <c r="D4898" s="36">
        <v>44939</v>
      </c>
      <c r="E4898">
        <v>3</v>
      </c>
      <c r="I4898" t="s">
        <v>164</v>
      </c>
      <c r="K4898" t="s">
        <v>165</v>
      </c>
      <c r="Q4898" s="32">
        <v>240.2289329015739</v>
      </c>
      <c r="S4898" s="22"/>
      <c r="AC4898" s="37">
        <v>96.091573160629565</v>
      </c>
    </row>
    <row r="4899" spans="1:29" x14ac:dyDescent="0.3">
      <c r="A4899" t="str">
        <f t="shared" si="456"/>
        <v>SFFFWaikatoCultivarOne</v>
      </c>
      <c r="B4899" t="s">
        <v>163</v>
      </c>
      <c r="D4899" s="36">
        <v>44939</v>
      </c>
      <c r="E4899">
        <v>4</v>
      </c>
      <c r="I4899" t="s">
        <v>164</v>
      </c>
      <c r="K4899" t="s">
        <v>165</v>
      </c>
      <c r="Q4899" s="32">
        <v>223.21723691790459</v>
      </c>
      <c r="S4899" s="22"/>
      <c r="AC4899" s="37">
        <v>89.286894767161826</v>
      </c>
    </row>
    <row r="4900" spans="1:29" x14ac:dyDescent="0.3">
      <c r="A4900" t="str">
        <f t="shared" si="456"/>
        <v>SFFFWaikatoCultivarOne</v>
      </c>
      <c r="B4900" t="s">
        <v>163</v>
      </c>
      <c r="D4900" s="36">
        <v>44939</v>
      </c>
      <c r="E4900">
        <v>5</v>
      </c>
      <c r="I4900" t="s">
        <v>164</v>
      </c>
      <c r="K4900" t="s">
        <v>165</v>
      </c>
      <c r="Q4900" s="32">
        <v>172.25576420251963</v>
      </c>
      <c r="S4900" s="22"/>
      <c r="AC4900" s="37">
        <v>68.902305681007846</v>
      </c>
    </row>
    <row r="4901" spans="1:29" x14ac:dyDescent="0.3">
      <c r="A4901" t="str">
        <f t="shared" si="456"/>
        <v>SFFFWaikatoCultivarOne</v>
      </c>
      <c r="B4901" t="s">
        <v>163</v>
      </c>
      <c r="D4901" s="36">
        <v>44959</v>
      </c>
      <c r="E4901">
        <v>1</v>
      </c>
      <c r="I4901" t="s">
        <v>164</v>
      </c>
      <c r="K4901" t="s">
        <v>165</v>
      </c>
      <c r="Q4901" s="32">
        <v>151.11404099519092</v>
      </c>
      <c r="S4901" s="22"/>
      <c r="AC4901" s="37">
        <v>75.55702049759546</v>
      </c>
    </row>
    <row r="4902" spans="1:29" x14ac:dyDescent="0.3">
      <c r="A4902" t="str">
        <f t="shared" si="456"/>
        <v>SFFFWaikatoCultivarOne</v>
      </c>
      <c r="B4902" t="s">
        <v>163</v>
      </c>
      <c r="D4902" s="36">
        <v>44959</v>
      </c>
      <c r="E4902">
        <v>2</v>
      </c>
      <c r="I4902" t="s">
        <v>164</v>
      </c>
      <c r="K4902" t="s">
        <v>165</v>
      </c>
      <c r="Q4902" s="32">
        <v>185.05551736153623</v>
      </c>
      <c r="S4902" s="22"/>
      <c r="AC4902" s="37">
        <v>92.527758680768116</v>
      </c>
    </row>
    <row r="4903" spans="1:29" x14ac:dyDescent="0.3">
      <c r="A4903" t="str">
        <f t="shared" si="456"/>
        <v>SFFFWaikatoCultivarOne</v>
      </c>
      <c r="B4903" t="s">
        <v>163</v>
      </c>
      <c r="D4903" s="36">
        <v>44959</v>
      </c>
      <c r="E4903">
        <v>3</v>
      </c>
      <c r="I4903" t="s">
        <v>164</v>
      </c>
      <c r="K4903" t="s">
        <v>165</v>
      </c>
      <c r="Q4903" s="32">
        <v>145.10411525758326</v>
      </c>
      <c r="S4903" s="22"/>
      <c r="AC4903" s="37">
        <v>72.55205762879163</v>
      </c>
    </row>
    <row r="4904" spans="1:29" x14ac:dyDescent="0.3">
      <c r="A4904" t="str">
        <f t="shared" si="456"/>
        <v>SFFFWaikatoCultivarOne</v>
      </c>
      <c r="B4904" t="s">
        <v>163</v>
      </c>
      <c r="D4904" s="36">
        <v>44959</v>
      </c>
      <c r="E4904">
        <v>4</v>
      </c>
      <c r="I4904" t="s">
        <v>164</v>
      </c>
      <c r="K4904" t="s">
        <v>165</v>
      </c>
      <c r="Q4904" s="32">
        <v>128.72983964352878</v>
      </c>
      <c r="S4904" s="22"/>
      <c r="AC4904" s="37">
        <v>64.364919821764389</v>
      </c>
    </row>
    <row r="4905" spans="1:29" x14ac:dyDescent="0.3">
      <c r="A4905" t="str">
        <f t="shared" si="456"/>
        <v>SFFFWaikatoCultivarOne</v>
      </c>
      <c r="B4905" t="s">
        <v>163</v>
      </c>
      <c r="D4905" s="36">
        <v>44959</v>
      </c>
      <c r="E4905">
        <v>5</v>
      </c>
      <c r="I4905" t="s">
        <v>164</v>
      </c>
      <c r="K4905" t="s">
        <v>165</v>
      </c>
      <c r="Q4905" s="32">
        <v>152.91995122781151</v>
      </c>
      <c r="S4905" s="22"/>
      <c r="AC4905" s="37">
        <v>76.459975613905755</v>
      </c>
    </row>
    <row r="4906" spans="1:29" x14ac:dyDescent="0.3">
      <c r="A4906" t="str">
        <f t="shared" si="456"/>
        <v>SFFFWaikatoCultivarOne</v>
      </c>
      <c r="B4906" t="s">
        <v>163</v>
      </c>
      <c r="D4906" s="36">
        <v>44978</v>
      </c>
      <c r="E4906">
        <v>1</v>
      </c>
      <c r="I4906" t="s">
        <v>164</v>
      </c>
      <c r="K4906" t="s">
        <v>165</v>
      </c>
      <c r="Q4906" s="32">
        <v>182.00608303436064</v>
      </c>
      <c r="S4906" s="22"/>
      <c r="AC4906" s="37">
        <v>95.792675281242438</v>
      </c>
    </row>
    <row r="4907" spans="1:29" x14ac:dyDescent="0.3">
      <c r="A4907" t="str">
        <f t="shared" si="456"/>
        <v>SFFFWaikatoCultivarOne</v>
      </c>
      <c r="B4907" t="s">
        <v>163</v>
      </c>
      <c r="D4907" s="36">
        <v>44978</v>
      </c>
      <c r="E4907">
        <v>2</v>
      </c>
      <c r="I4907" t="s">
        <v>164</v>
      </c>
      <c r="K4907" t="s">
        <v>165</v>
      </c>
      <c r="Q4907" s="32">
        <v>229.35753301927693</v>
      </c>
      <c r="S4907" s="22"/>
      <c r="AC4907" s="37">
        <v>120.71449106277733</v>
      </c>
    </row>
    <row r="4908" spans="1:29" x14ac:dyDescent="0.3">
      <c r="A4908" t="str">
        <f t="shared" si="456"/>
        <v>SFFFWaikatoCultivarOne</v>
      </c>
      <c r="B4908" t="s">
        <v>163</v>
      </c>
      <c r="D4908" s="36">
        <v>44978</v>
      </c>
      <c r="E4908">
        <v>3</v>
      </c>
      <c r="I4908" t="s">
        <v>164</v>
      </c>
      <c r="K4908" t="s">
        <v>165</v>
      </c>
      <c r="Q4908" s="32">
        <v>185.6442809682012</v>
      </c>
      <c r="S4908" s="22"/>
      <c r="AC4908" s="37">
        <v>97.707516299053268</v>
      </c>
    </row>
    <row r="4909" spans="1:29" x14ac:dyDescent="0.3">
      <c r="A4909" t="str">
        <f t="shared" si="456"/>
        <v>SFFFWaikatoCultivarOne</v>
      </c>
      <c r="B4909" t="s">
        <v>163</v>
      </c>
      <c r="D4909" s="36">
        <v>44978</v>
      </c>
      <c r="E4909">
        <v>4</v>
      </c>
      <c r="I4909" t="s">
        <v>164</v>
      </c>
      <c r="K4909" t="s">
        <v>165</v>
      </c>
      <c r="Q4909" s="32">
        <v>176.11088654715687</v>
      </c>
      <c r="S4909" s="22"/>
      <c r="AC4909" s="37">
        <v>92.689940287977294</v>
      </c>
    </row>
    <row r="4910" spans="1:29" x14ac:dyDescent="0.3">
      <c r="A4910" t="str">
        <f t="shared" si="456"/>
        <v>SFFFWaikatoCultivarOne</v>
      </c>
      <c r="B4910" t="s">
        <v>163</v>
      </c>
      <c r="D4910" s="36">
        <v>44978</v>
      </c>
      <c r="E4910">
        <v>5</v>
      </c>
      <c r="I4910" t="s">
        <v>164</v>
      </c>
      <c r="K4910" t="s">
        <v>165</v>
      </c>
      <c r="Q4910" s="32">
        <v>175.32595533778266</v>
      </c>
      <c r="S4910" s="22"/>
      <c r="AC4910" s="37">
        <v>92.276818598832989</v>
      </c>
    </row>
    <row r="4911" spans="1:29" x14ac:dyDescent="0.3">
      <c r="A4911" t="str">
        <f t="shared" si="456"/>
        <v>SFFFWaikatoCultivarOne</v>
      </c>
      <c r="B4911" t="s">
        <v>163</v>
      </c>
      <c r="D4911" s="36">
        <v>44999</v>
      </c>
      <c r="E4911">
        <v>1</v>
      </c>
      <c r="I4911" t="s">
        <v>164</v>
      </c>
      <c r="K4911" t="s">
        <v>165</v>
      </c>
      <c r="Q4911" s="32">
        <v>143.02741358760426</v>
      </c>
      <c r="S4911" s="22"/>
      <c r="AC4911" s="37">
        <v>68.108292184573457</v>
      </c>
    </row>
    <row r="4912" spans="1:29" x14ac:dyDescent="0.3">
      <c r="A4912" t="str">
        <f t="shared" si="456"/>
        <v>SFFFWaikatoCultivarOne</v>
      </c>
      <c r="B4912" t="s">
        <v>163</v>
      </c>
      <c r="D4912" s="36">
        <v>44999</v>
      </c>
      <c r="E4912">
        <v>2</v>
      </c>
      <c r="I4912" t="s">
        <v>164</v>
      </c>
      <c r="K4912" t="s">
        <v>165</v>
      </c>
      <c r="Q4912" s="32">
        <v>145.67606939478213</v>
      </c>
      <c r="S4912" s="22"/>
      <c r="AC4912" s="37">
        <v>69.369556854658157</v>
      </c>
    </row>
    <row r="4913" spans="1:29" x14ac:dyDescent="0.3">
      <c r="A4913" t="str">
        <f t="shared" si="456"/>
        <v>SFFFWaikatoCultivarOne</v>
      </c>
      <c r="B4913" t="s">
        <v>163</v>
      </c>
      <c r="D4913" s="36">
        <v>45000</v>
      </c>
      <c r="E4913">
        <v>3</v>
      </c>
      <c r="I4913" t="s">
        <v>164</v>
      </c>
      <c r="K4913" t="s">
        <v>165</v>
      </c>
      <c r="Q4913" s="32">
        <v>115.47950589011585</v>
      </c>
      <c r="S4913" s="22"/>
      <c r="AC4913" s="37">
        <v>52.490684495507203</v>
      </c>
    </row>
    <row r="4914" spans="1:29" x14ac:dyDescent="0.3">
      <c r="A4914" t="str">
        <f t="shared" si="456"/>
        <v>SFFFWaikatoCultivarOne</v>
      </c>
      <c r="B4914" t="s">
        <v>163</v>
      </c>
      <c r="D4914" s="36">
        <v>45000</v>
      </c>
      <c r="E4914">
        <v>4</v>
      </c>
      <c r="I4914" t="s">
        <v>164</v>
      </c>
      <c r="K4914" t="s">
        <v>165</v>
      </c>
      <c r="Q4914" s="32">
        <v>110.40548064129544</v>
      </c>
      <c r="S4914" s="22"/>
      <c r="AC4914" s="37">
        <v>50.184309382407015</v>
      </c>
    </row>
    <row r="4915" spans="1:29" x14ac:dyDescent="0.3">
      <c r="A4915" t="str">
        <f t="shared" si="456"/>
        <v>SFFFWaikatoCultivarOne</v>
      </c>
      <c r="B4915" t="s">
        <v>163</v>
      </c>
      <c r="D4915" s="36">
        <v>45000</v>
      </c>
      <c r="E4915">
        <v>5</v>
      </c>
      <c r="I4915" t="s">
        <v>164</v>
      </c>
      <c r="K4915" t="s">
        <v>165</v>
      </c>
      <c r="Q4915" s="32">
        <v>99.050583958542802</v>
      </c>
      <c r="S4915" s="22"/>
      <c r="AC4915" s="37">
        <v>45.022992708428546</v>
      </c>
    </row>
    <row r="4916" spans="1:29" x14ac:dyDescent="0.3">
      <c r="A4916" t="str">
        <f t="shared" si="456"/>
        <v>SFFFWaikatoCultivarOne</v>
      </c>
      <c r="B4916" t="s">
        <v>163</v>
      </c>
      <c r="D4916" s="36">
        <v>45042</v>
      </c>
      <c r="E4916">
        <v>1</v>
      </c>
      <c r="I4916" t="s">
        <v>164</v>
      </c>
      <c r="K4916" t="s">
        <v>165</v>
      </c>
      <c r="Q4916" s="32">
        <v>241.373389541493</v>
      </c>
      <c r="S4916" s="22"/>
      <c r="AC4916" s="37">
        <v>56.13334640499837</v>
      </c>
    </row>
    <row r="4917" spans="1:29" x14ac:dyDescent="0.3">
      <c r="A4917" t="str">
        <f t="shared" si="456"/>
        <v>SFFFWaikatoCultivarOne</v>
      </c>
      <c r="B4917" t="s">
        <v>163</v>
      </c>
      <c r="D4917" s="36">
        <v>45042</v>
      </c>
      <c r="E4917">
        <v>2</v>
      </c>
      <c r="I4917" t="s">
        <v>164</v>
      </c>
      <c r="K4917" t="s">
        <v>165</v>
      </c>
      <c r="Q4917" s="32">
        <v>230.09916022204297</v>
      </c>
      <c r="S4917" s="22"/>
      <c r="AC4917" s="37">
        <v>53.511432609777437</v>
      </c>
    </row>
    <row r="4918" spans="1:29" x14ac:dyDescent="0.3">
      <c r="A4918" t="str">
        <f t="shared" si="456"/>
        <v>SFFFWaikatoCultivarOne</v>
      </c>
      <c r="B4918" t="s">
        <v>163</v>
      </c>
      <c r="D4918" s="36">
        <v>45042</v>
      </c>
      <c r="E4918">
        <v>3</v>
      </c>
      <c r="I4918" t="s">
        <v>164</v>
      </c>
      <c r="K4918" t="s">
        <v>165</v>
      </c>
      <c r="Q4918" s="32">
        <v>231.12714943778434</v>
      </c>
      <c r="S4918" s="22"/>
      <c r="AC4918" s="37">
        <v>55.030273675662933</v>
      </c>
    </row>
    <row r="4919" spans="1:29" x14ac:dyDescent="0.3">
      <c r="A4919" t="str">
        <f t="shared" si="456"/>
        <v>SFFFWaikatoCultivarOne</v>
      </c>
      <c r="B4919" t="s">
        <v>163</v>
      </c>
      <c r="D4919" s="36">
        <v>45042</v>
      </c>
      <c r="E4919">
        <v>4</v>
      </c>
      <c r="I4919" t="s">
        <v>164</v>
      </c>
      <c r="K4919" t="s">
        <v>165</v>
      </c>
      <c r="Q4919" s="32">
        <v>198.73306681239029</v>
      </c>
      <c r="S4919" s="22"/>
      <c r="AC4919" s="37">
        <v>46.216992281951235</v>
      </c>
    </row>
    <row r="4920" spans="1:29" x14ac:dyDescent="0.3">
      <c r="A4920" t="str">
        <f t="shared" si="456"/>
        <v>SFFFWaikatoCultivarOne</v>
      </c>
      <c r="B4920" t="s">
        <v>163</v>
      </c>
      <c r="D4920" s="36">
        <v>45042</v>
      </c>
      <c r="E4920">
        <v>5</v>
      </c>
      <c r="I4920" t="s">
        <v>164</v>
      </c>
      <c r="K4920" t="s">
        <v>165</v>
      </c>
      <c r="Q4920" s="32">
        <v>160.72842345356696</v>
      </c>
      <c r="S4920" s="22"/>
      <c r="AC4920" s="37">
        <v>37.378703128736504</v>
      </c>
    </row>
    <row r="4921" spans="1:29" x14ac:dyDescent="0.3">
      <c r="A4921" t="str">
        <f t="shared" si="456"/>
        <v>SFFFWaikatoCultivarOne</v>
      </c>
      <c r="B4921" t="s">
        <v>163</v>
      </c>
      <c r="D4921" s="36">
        <v>45104</v>
      </c>
      <c r="E4921">
        <v>1</v>
      </c>
      <c r="I4921" t="s">
        <v>164</v>
      </c>
      <c r="K4921" t="s">
        <v>165</v>
      </c>
      <c r="Q4921" s="32">
        <v>239.875</v>
      </c>
      <c r="S4921" s="22"/>
      <c r="AC4921" s="37">
        <v>38.689516129032256</v>
      </c>
    </row>
    <row r="4922" spans="1:29" x14ac:dyDescent="0.3">
      <c r="A4922" t="str">
        <f t="shared" si="456"/>
        <v>SFFFWaikatoCultivarOne</v>
      </c>
      <c r="B4922" t="s">
        <v>163</v>
      </c>
      <c r="D4922" s="36">
        <v>45104</v>
      </c>
      <c r="E4922">
        <v>2</v>
      </c>
      <c r="I4922" t="s">
        <v>164</v>
      </c>
      <c r="K4922" t="s">
        <v>165</v>
      </c>
      <c r="Q4922" s="32">
        <v>216.05357142857142</v>
      </c>
      <c r="S4922" s="22"/>
      <c r="AC4922" s="37">
        <v>34.847350230414747</v>
      </c>
    </row>
    <row r="4923" spans="1:29" x14ac:dyDescent="0.3">
      <c r="A4923" t="str">
        <f t="shared" si="456"/>
        <v>SFFFWaikatoCultivarOne</v>
      </c>
      <c r="B4923" t="s">
        <v>163</v>
      </c>
      <c r="D4923" s="36">
        <v>45104</v>
      </c>
      <c r="E4923">
        <v>3</v>
      </c>
      <c r="I4923" t="s">
        <v>164</v>
      </c>
      <c r="K4923" t="s">
        <v>165</v>
      </c>
      <c r="Q4923" s="32">
        <v>201.99999999999997</v>
      </c>
      <c r="S4923" s="22"/>
      <c r="AC4923" s="37">
        <v>32.58064516129032</v>
      </c>
    </row>
    <row r="4924" spans="1:29" x14ac:dyDescent="0.3">
      <c r="A4924" t="str">
        <f t="shared" si="456"/>
        <v>SFFFWaikatoCultivarOne</v>
      </c>
      <c r="B4924" t="s">
        <v>163</v>
      </c>
      <c r="D4924" s="36">
        <v>45104</v>
      </c>
      <c r="E4924">
        <v>4</v>
      </c>
      <c r="I4924" t="s">
        <v>164</v>
      </c>
      <c r="K4924" t="s">
        <v>165</v>
      </c>
      <c r="Q4924" s="32">
        <v>204.16071428571425</v>
      </c>
      <c r="S4924" s="22"/>
      <c r="AC4924" s="37">
        <v>32.929147465437779</v>
      </c>
    </row>
    <row r="4925" spans="1:29" x14ac:dyDescent="0.3">
      <c r="A4925" t="str">
        <f t="shared" si="456"/>
        <v>SFFFWaikatoCultivarOne</v>
      </c>
      <c r="B4925" t="s">
        <v>163</v>
      </c>
      <c r="D4925" s="38">
        <v>45104</v>
      </c>
      <c r="E4925">
        <v>5</v>
      </c>
      <c r="I4925" t="s">
        <v>164</v>
      </c>
      <c r="K4925" t="s">
        <v>165</v>
      </c>
      <c r="Q4925" s="32">
        <v>179.67857142857139</v>
      </c>
      <c r="S4925" s="22"/>
      <c r="AC4925" s="37">
        <v>28.980414746543776</v>
      </c>
    </row>
    <row r="4926" spans="1:29" x14ac:dyDescent="0.3">
      <c r="A4926" t="str">
        <f t="shared" si="456"/>
        <v>SFFFWaikatoCultivarTwo</v>
      </c>
      <c r="B4926" t="s">
        <v>163</v>
      </c>
      <c r="D4926" s="36">
        <v>44914</v>
      </c>
      <c r="E4926">
        <v>1</v>
      </c>
      <c r="I4926" t="s">
        <v>166</v>
      </c>
      <c r="K4926" t="s">
        <v>165</v>
      </c>
      <c r="Q4926" s="32">
        <v>303.09587217043941</v>
      </c>
      <c r="S4926" s="22"/>
      <c r="AC4926" s="37">
        <v>48.886430995232161</v>
      </c>
    </row>
    <row r="4927" spans="1:29" x14ac:dyDescent="0.3">
      <c r="A4927" t="str">
        <f t="shared" si="456"/>
        <v>SFFFWaikatoCultivarTwo</v>
      </c>
      <c r="B4927" t="s">
        <v>163</v>
      </c>
      <c r="D4927" s="36">
        <v>44914</v>
      </c>
      <c r="E4927">
        <v>2</v>
      </c>
      <c r="I4927" t="s">
        <v>166</v>
      </c>
      <c r="K4927" t="s">
        <v>165</v>
      </c>
      <c r="Q4927" s="32">
        <v>278.07475376715212</v>
      </c>
      <c r="S4927" s="22"/>
      <c r="AC4927" s="37">
        <v>44.850766736637439</v>
      </c>
    </row>
    <row r="4928" spans="1:29" x14ac:dyDescent="0.3">
      <c r="A4928" t="str">
        <f t="shared" si="456"/>
        <v>SFFFWaikatoCultivarTwo</v>
      </c>
      <c r="B4928" t="s">
        <v>163</v>
      </c>
      <c r="D4928" s="36">
        <v>44914</v>
      </c>
      <c r="E4928">
        <v>3</v>
      </c>
      <c r="I4928" t="s">
        <v>166</v>
      </c>
      <c r="K4928" t="s">
        <v>165</v>
      </c>
      <c r="Q4928" s="32">
        <v>296.69588109837383</v>
      </c>
      <c r="S4928" s="22"/>
      <c r="AC4928" s="37">
        <v>47.854174370705458</v>
      </c>
    </row>
    <row r="4929" spans="1:29" x14ac:dyDescent="0.3">
      <c r="A4929" t="str">
        <f t="shared" si="456"/>
        <v>SFFFWaikatoCultivarTwo</v>
      </c>
      <c r="B4929" t="s">
        <v>163</v>
      </c>
      <c r="D4929" s="36">
        <v>44914</v>
      </c>
      <c r="E4929">
        <v>4</v>
      </c>
      <c r="I4929" t="s">
        <v>166</v>
      </c>
      <c r="K4929" t="s">
        <v>165</v>
      </c>
      <c r="Q4929" s="32">
        <v>350.02147604730243</v>
      </c>
      <c r="S4929" s="22"/>
      <c r="AC4929" s="37">
        <v>56.455076781822974</v>
      </c>
    </row>
    <row r="4930" spans="1:29" x14ac:dyDescent="0.3">
      <c r="A4930" t="str">
        <f t="shared" si="456"/>
        <v>SFFFWaikatoCultivarTwo</v>
      </c>
      <c r="B4930" t="s">
        <v>163</v>
      </c>
      <c r="D4930" s="36">
        <v>44914</v>
      </c>
      <c r="E4930">
        <v>5</v>
      </c>
      <c r="I4930" t="s">
        <v>166</v>
      </c>
      <c r="K4930" t="s">
        <v>165</v>
      </c>
      <c r="Q4930" s="32">
        <v>283.12200431569494</v>
      </c>
      <c r="S4930" s="22"/>
      <c r="AC4930" s="37">
        <v>45.664839405757249</v>
      </c>
    </row>
    <row r="4931" spans="1:29" x14ac:dyDescent="0.3">
      <c r="A4931" t="str">
        <f t="shared" si="456"/>
        <v>SFFFWaikatoCultivarTwo</v>
      </c>
      <c r="B4931" t="s">
        <v>163</v>
      </c>
      <c r="D4931" s="36">
        <v>44939</v>
      </c>
      <c r="E4931">
        <v>1</v>
      </c>
      <c r="I4931" t="s">
        <v>166</v>
      </c>
      <c r="K4931" t="s">
        <v>165</v>
      </c>
      <c r="Q4931" s="32">
        <v>200.21894638320626</v>
      </c>
      <c r="S4931" s="22"/>
      <c r="AC4931" s="37">
        <v>80.087578553282498</v>
      </c>
    </row>
    <row r="4932" spans="1:29" x14ac:dyDescent="0.3">
      <c r="A4932" t="str">
        <f t="shared" si="456"/>
        <v>SFFFWaikatoCultivarTwo</v>
      </c>
      <c r="B4932" t="s">
        <v>163</v>
      </c>
      <c r="D4932" s="36">
        <v>44939</v>
      </c>
      <c r="E4932">
        <v>2</v>
      </c>
      <c r="I4932" t="s">
        <v>166</v>
      </c>
      <c r="K4932" t="s">
        <v>165</v>
      </c>
      <c r="Q4932" s="32">
        <v>258.15103671295412</v>
      </c>
      <c r="S4932" s="22"/>
      <c r="AC4932" s="37">
        <v>103.26041468518166</v>
      </c>
    </row>
    <row r="4933" spans="1:29" x14ac:dyDescent="0.3">
      <c r="A4933" t="str">
        <f t="shared" si="456"/>
        <v>SFFFWaikatoCultivarTwo</v>
      </c>
      <c r="B4933" t="s">
        <v>163</v>
      </c>
      <c r="D4933" s="36">
        <v>44939</v>
      </c>
      <c r="E4933">
        <v>3</v>
      </c>
      <c r="I4933" t="s">
        <v>166</v>
      </c>
      <c r="K4933" t="s">
        <v>165</v>
      </c>
      <c r="Q4933" s="32">
        <v>253.12261205082964</v>
      </c>
      <c r="S4933" s="22"/>
      <c r="AC4933" s="37">
        <v>101.24904482033186</v>
      </c>
    </row>
    <row r="4934" spans="1:29" x14ac:dyDescent="0.3">
      <c r="A4934" t="str">
        <f t="shared" si="456"/>
        <v>SFFFWaikatoCultivarTwo</v>
      </c>
      <c r="B4934" t="s">
        <v>163</v>
      </c>
      <c r="D4934" s="36">
        <v>44939</v>
      </c>
      <c r="E4934">
        <v>4</v>
      </c>
      <c r="I4934" t="s">
        <v>166</v>
      </c>
      <c r="K4934" t="s">
        <v>165</v>
      </c>
      <c r="Q4934" s="32">
        <v>267.08958966062079</v>
      </c>
      <c r="S4934" s="22"/>
      <c r="AC4934" s="37">
        <v>106.83583586424831</v>
      </c>
    </row>
    <row r="4935" spans="1:29" x14ac:dyDescent="0.3">
      <c r="A4935" t="str">
        <f t="shared" si="456"/>
        <v>SFFFWaikatoCultivarTwo</v>
      </c>
      <c r="B4935" t="s">
        <v>163</v>
      </c>
      <c r="D4935" s="36">
        <v>44939</v>
      </c>
      <c r="E4935">
        <v>5</v>
      </c>
      <c r="I4935" t="s">
        <v>166</v>
      </c>
      <c r="K4935" t="s">
        <v>165</v>
      </c>
      <c r="Q4935" s="32">
        <v>188.19491663394595</v>
      </c>
      <c r="S4935" s="22"/>
      <c r="AC4935" s="37">
        <v>75.277966653578375</v>
      </c>
    </row>
    <row r="4936" spans="1:29" x14ac:dyDescent="0.3">
      <c r="A4936" t="str">
        <f t="shared" si="456"/>
        <v>SFFFWaikatoCultivarTwo</v>
      </c>
      <c r="B4936" t="s">
        <v>163</v>
      </c>
      <c r="D4936" s="36">
        <v>44959</v>
      </c>
      <c r="E4936">
        <v>1</v>
      </c>
      <c r="I4936" t="s">
        <v>166</v>
      </c>
      <c r="K4936" t="s">
        <v>165</v>
      </c>
      <c r="Q4936" s="32">
        <v>129.78272416099463</v>
      </c>
      <c r="S4936" s="22"/>
      <c r="AC4936" s="37">
        <v>64.891362080497316</v>
      </c>
    </row>
    <row r="4937" spans="1:29" x14ac:dyDescent="0.3">
      <c r="A4937" t="str">
        <f t="shared" si="456"/>
        <v>SFFFWaikatoCultivarTwo</v>
      </c>
      <c r="B4937" t="s">
        <v>163</v>
      </c>
      <c r="D4937" s="36">
        <v>44959</v>
      </c>
      <c r="E4937">
        <v>2</v>
      </c>
      <c r="I4937" t="s">
        <v>166</v>
      </c>
      <c r="K4937" t="s">
        <v>165</v>
      </c>
      <c r="Q4937" s="32">
        <v>148.11835019046367</v>
      </c>
      <c r="S4937" s="22"/>
      <c r="AC4937" s="37">
        <v>74.059175095231836</v>
      </c>
    </row>
    <row r="4938" spans="1:29" x14ac:dyDescent="0.3">
      <c r="A4938" t="str">
        <f t="shared" si="456"/>
        <v>SFFFWaikatoCultivarTwo</v>
      </c>
      <c r="B4938" t="s">
        <v>163</v>
      </c>
      <c r="D4938" s="36">
        <v>44959</v>
      </c>
      <c r="E4938">
        <v>3</v>
      </c>
      <c r="I4938" t="s">
        <v>166</v>
      </c>
      <c r="K4938" t="s">
        <v>165</v>
      </c>
      <c r="Q4938" s="32">
        <v>160.69701686360833</v>
      </c>
      <c r="S4938" s="22"/>
      <c r="AC4938" s="37">
        <v>80.348508431804163</v>
      </c>
    </row>
    <row r="4939" spans="1:29" x14ac:dyDescent="0.3">
      <c r="A4939" t="str">
        <f t="shared" si="456"/>
        <v>SFFFWaikatoCultivarTwo</v>
      </c>
      <c r="B4939" t="s">
        <v>163</v>
      </c>
      <c r="D4939" s="36">
        <v>44959</v>
      </c>
      <c r="E4939">
        <v>4</v>
      </c>
      <c r="I4939" t="s">
        <v>166</v>
      </c>
      <c r="K4939" t="s">
        <v>165</v>
      </c>
      <c r="Q4939" s="32">
        <v>155.97348303870041</v>
      </c>
      <c r="S4939" s="22"/>
      <c r="AC4939" s="37">
        <v>77.986741519350204</v>
      </c>
    </row>
    <row r="4940" spans="1:29" x14ac:dyDescent="0.3">
      <c r="A4940" t="str">
        <f t="shared" si="456"/>
        <v>SFFFWaikatoCultivarTwo</v>
      </c>
      <c r="B4940" t="s">
        <v>163</v>
      </c>
      <c r="D4940" s="36">
        <v>44959</v>
      </c>
      <c r="E4940">
        <v>5</v>
      </c>
      <c r="I4940" t="s">
        <v>166</v>
      </c>
      <c r="K4940" t="s">
        <v>165</v>
      </c>
      <c r="Q4940" s="32">
        <v>121.65749115218246</v>
      </c>
      <c r="S4940" s="22"/>
      <c r="AC4940" s="37">
        <v>60.828745576091229</v>
      </c>
    </row>
    <row r="4941" spans="1:29" x14ac:dyDescent="0.3">
      <c r="A4941" t="str">
        <f t="shared" si="456"/>
        <v>SFFFWaikatoCultivarTwo</v>
      </c>
      <c r="B4941" t="s">
        <v>163</v>
      </c>
      <c r="D4941" s="36">
        <v>44978</v>
      </c>
      <c r="E4941">
        <v>1</v>
      </c>
      <c r="I4941" t="s">
        <v>166</v>
      </c>
      <c r="K4941" t="s">
        <v>165</v>
      </c>
      <c r="Q4941" s="32">
        <v>145.26431821821913</v>
      </c>
      <c r="S4941" s="22"/>
      <c r="AC4941" s="37">
        <v>76.454904325378493</v>
      </c>
    </row>
    <row r="4942" spans="1:29" x14ac:dyDescent="0.3">
      <c r="A4942" t="str">
        <f t="shared" si="456"/>
        <v>SFFFWaikatoCultivarTwo</v>
      </c>
      <c r="B4942" t="s">
        <v>163</v>
      </c>
      <c r="D4942" s="36">
        <v>44978</v>
      </c>
      <c r="E4942">
        <v>2</v>
      </c>
      <c r="I4942" t="s">
        <v>166</v>
      </c>
      <c r="K4942" t="s">
        <v>165</v>
      </c>
      <c r="Q4942" s="32">
        <v>201.23093390420124</v>
      </c>
      <c r="S4942" s="22"/>
      <c r="AC4942" s="37">
        <v>105.91101784431645</v>
      </c>
    </row>
    <row r="4943" spans="1:29" x14ac:dyDescent="0.3">
      <c r="A4943" t="str">
        <f t="shared" si="456"/>
        <v>SFFFWaikatoCultivarTwo</v>
      </c>
      <c r="B4943" t="s">
        <v>163</v>
      </c>
      <c r="D4943" s="36">
        <v>44978</v>
      </c>
      <c r="E4943">
        <v>3</v>
      </c>
      <c r="I4943" t="s">
        <v>166</v>
      </c>
      <c r="K4943" t="s">
        <v>165</v>
      </c>
      <c r="Q4943" s="32">
        <v>151.86575659548629</v>
      </c>
      <c r="S4943" s="22"/>
      <c r="AC4943" s="37">
        <v>79.929345576571734</v>
      </c>
    </row>
    <row r="4944" spans="1:29" x14ac:dyDescent="0.3">
      <c r="A4944" t="str">
        <f t="shared" si="456"/>
        <v>SFFFWaikatoCultivarTwo</v>
      </c>
      <c r="B4944" t="s">
        <v>163</v>
      </c>
      <c r="D4944" s="36">
        <v>44978</v>
      </c>
      <c r="E4944">
        <v>4</v>
      </c>
      <c r="I4944" t="s">
        <v>166</v>
      </c>
      <c r="K4944" t="s">
        <v>165</v>
      </c>
      <c r="Q4944" s="32">
        <v>203.5210801509034</v>
      </c>
      <c r="S4944" s="22"/>
      <c r="AC4944" s="37">
        <v>107.1163579741597</v>
      </c>
    </row>
    <row r="4945" spans="1:29" x14ac:dyDescent="0.3">
      <c r="A4945" t="str">
        <f t="shared" si="456"/>
        <v>SFFFWaikatoCultivarTwo</v>
      </c>
      <c r="B4945" t="s">
        <v>163</v>
      </c>
      <c r="D4945" s="36">
        <v>44978</v>
      </c>
      <c r="E4945">
        <v>5</v>
      </c>
      <c r="I4945" t="s">
        <v>166</v>
      </c>
      <c r="K4945" t="s">
        <v>165</v>
      </c>
      <c r="Q4945" s="32">
        <v>176.49760326071356</v>
      </c>
      <c r="S4945" s="22"/>
      <c r="AC4945" s="37">
        <v>92.893475400375564</v>
      </c>
    </row>
    <row r="4946" spans="1:29" x14ac:dyDescent="0.3">
      <c r="A4946" t="str">
        <f t="shared" si="456"/>
        <v>SFFFWaikatoCultivarTwo</v>
      </c>
      <c r="B4946" t="s">
        <v>163</v>
      </c>
      <c r="D4946" s="36">
        <v>44999</v>
      </c>
      <c r="E4946">
        <v>1</v>
      </c>
      <c r="I4946" t="s">
        <v>166</v>
      </c>
      <c r="K4946" t="s">
        <v>165</v>
      </c>
      <c r="Q4946" s="32">
        <v>65.804274465691748</v>
      </c>
      <c r="S4946" s="22"/>
      <c r="AC4946" s="37">
        <v>31.33536879318655</v>
      </c>
    </row>
    <row r="4947" spans="1:29" x14ac:dyDescent="0.3">
      <c r="A4947" t="str">
        <f t="shared" si="456"/>
        <v>SFFFWaikatoCultivarTwo</v>
      </c>
      <c r="B4947" t="s">
        <v>163</v>
      </c>
      <c r="D4947" s="36">
        <v>44999</v>
      </c>
      <c r="E4947">
        <v>2</v>
      </c>
      <c r="I4947" t="s">
        <v>166</v>
      </c>
      <c r="K4947" t="s">
        <v>165</v>
      </c>
      <c r="Q4947" s="32">
        <v>96.62732347247541</v>
      </c>
      <c r="S4947" s="22"/>
      <c r="AC4947" s="37">
        <v>46.013011177369243</v>
      </c>
    </row>
    <row r="4948" spans="1:29" x14ac:dyDescent="0.3">
      <c r="A4948" t="str">
        <f t="shared" si="456"/>
        <v>SFFFWaikatoCultivarTwo</v>
      </c>
      <c r="B4948" t="s">
        <v>163</v>
      </c>
      <c r="D4948" s="36">
        <v>45000</v>
      </c>
      <c r="E4948">
        <v>3</v>
      </c>
      <c r="I4948" t="s">
        <v>166</v>
      </c>
      <c r="K4948" t="s">
        <v>165</v>
      </c>
      <c r="Q4948" s="32">
        <v>132.53263114024284</v>
      </c>
      <c r="S4948" s="22"/>
      <c r="AC4948" s="37">
        <v>60.242105063746749</v>
      </c>
    </row>
    <row r="4949" spans="1:29" x14ac:dyDescent="0.3">
      <c r="A4949" t="str">
        <f t="shared" si="456"/>
        <v>SFFFWaikatoCultivarTwo</v>
      </c>
      <c r="B4949" t="s">
        <v>163</v>
      </c>
      <c r="D4949" s="36">
        <v>45000</v>
      </c>
      <c r="E4949">
        <v>4</v>
      </c>
      <c r="I4949" t="s">
        <v>166</v>
      </c>
      <c r="K4949" t="s">
        <v>165</v>
      </c>
      <c r="Q4949" s="32">
        <v>146.22607758209463</v>
      </c>
      <c r="S4949" s="22"/>
      <c r="AC4949" s="37">
        <v>66.4663989009521</v>
      </c>
    </row>
    <row r="4950" spans="1:29" x14ac:dyDescent="0.3">
      <c r="A4950" t="str">
        <f t="shared" si="456"/>
        <v>SFFFWaikatoCultivarTwo</v>
      </c>
      <c r="B4950" t="s">
        <v>163</v>
      </c>
      <c r="D4950" s="36">
        <v>45000</v>
      </c>
      <c r="E4950">
        <v>5</v>
      </c>
      <c r="I4950" t="s">
        <v>166</v>
      </c>
      <c r="K4950" t="s">
        <v>165</v>
      </c>
      <c r="Q4950" s="32">
        <v>84.551638426655018</v>
      </c>
      <c r="S4950" s="22"/>
      <c r="AC4950" s="37">
        <v>38.432562921206824</v>
      </c>
    </row>
    <row r="4951" spans="1:29" x14ac:dyDescent="0.3">
      <c r="A4951" t="str">
        <f t="shared" si="456"/>
        <v>SFFFWaikatoCultivarTwo</v>
      </c>
      <c r="B4951" t="s">
        <v>163</v>
      </c>
      <c r="D4951" s="36">
        <v>45042</v>
      </c>
      <c r="E4951">
        <v>1</v>
      </c>
      <c r="I4951" t="s">
        <v>166</v>
      </c>
      <c r="K4951" t="s">
        <v>165</v>
      </c>
      <c r="Q4951" s="32">
        <v>140.71986533260201</v>
      </c>
      <c r="S4951" s="22"/>
      <c r="AC4951" s="37">
        <v>32.725550077349304</v>
      </c>
    </row>
    <row r="4952" spans="1:29" x14ac:dyDescent="0.3">
      <c r="A4952" t="str">
        <f t="shared" si="456"/>
        <v>SFFFWaikatoCultivarTwo</v>
      </c>
      <c r="B4952" t="s">
        <v>163</v>
      </c>
      <c r="D4952" s="36">
        <v>45042</v>
      </c>
      <c r="E4952">
        <v>2</v>
      </c>
      <c r="I4952" t="s">
        <v>166</v>
      </c>
      <c r="K4952" t="s">
        <v>165</v>
      </c>
      <c r="Q4952" s="32">
        <v>176.59765127576287</v>
      </c>
      <c r="S4952" s="22"/>
      <c r="AC4952" s="37">
        <v>41.069221226921599</v>
      </c>
    </row>
    <row r="4953" spans="1:29" x14ac:dyDescent="0.3">
      <c r="A4953" t="str">
        <f t="shared" si="456"/>
        <v>SFFFWaikatoCultivarTwo</v>
      </c>
      <c r="B4953" t="s">
        <v>163</v>
      </c>
      <c r="D4953" s="36">
        <v>45042</v>
      </c>
      <c r="E4953">
        <v>3</v>
      </c>
      <c r="I4953" t="s">
        <v>166</v>
      </c>
      <c r="K4953" t="s">
        <v>165</v>
      </c>
      <c r="Q4953" s="32">
        <v>180.5555555555556</v>
      </c>
      <c r="S4953" s="22"/>
      <c r="AC4953" s="37">
        <v>42.989417989417994</v>
      </c>
    </row>
    <row r="4954" spans="1:29" x14ac:dyDescent="0.3">
      <c r="A4954" t="str">
        <f t="shared" si="456"/>
        <v>SFFFWaikatoCultivarTwo</v>
      </c>
      <c r="B4954" t="s">
        <v>163</v>
      </c>
      <c r="D4954" s="36">
        <v>45043</v>
      </c>
      <c r="E4954">
        <v>4</v>
      </c>
      <c r="I4954" t="s">
        <v>166</v>
      </c>
      <c r="K4954" t="s">
        <v>165</v>
      </c>
      <c r="Q4954" s="32">
        <v>221.36623324512038</v>
      </c>
      <c r="S4954" s="22"/>
      <c r="AC4954" s="37">
        <v>51.480519359330323</v>
      </c>
    </row>
    <row r="4955" spans="1:29" x14ac:dyDescent="0.3">
      <c r="A4955" t="str">
        <f t="shared" si="456"/>
        <v>SFFFWaikatoCultivarTwo</v>
      </c>
      <c r="B4955" t="s">
        <v>163</v>
      </c>
      <c r="D4955" s="36">
        <v>45043</v>
      </c>
      <c r="E4955">
        <v>5</v>
      </c>
      <c r="I4955" t="s">
        <v>166</v>
      </c>
      <c r="K4955" t="s">
        <v>165</v>
      </c>
      <c r="Q4955" s="32">
        <v>183.59529133236876</v>
      </c>
      <c r="S4955" s="22"/>
      <c r="AC4955" s="37">
        <v>42.696579379620644</v>
      </c>
    </row>
    <row r="4956" spans="1:29" x14ac:dyDescent="0.3">
      <c r="A4956" t="str">
        <f t="shared" ref="A4956:A5019" si="457">_xlfn.TEXTJOIN("",TRUE,B4956,"Cultivar",I4956)</f>
        <v>SFFFWaikatoCultivarTwo</v>
      </c>
      <c r="B4956" t="s">
        <v>163</v>
      </c>
      <c r="D4956" s="36">
        <v>45104</v>
      </c>
      <c r="E4956">
        <v>1</v>
      </c>
      <c r="I4956" t="s">
        <v>166</v>
      </c>
      <c r="K4956" t="s">
        <v>165</v>
      </c>
      <c r="Q4956" s="32">
        <v>180.71428571428567</v>
      </c>
      <c r="S4956" s="22"/>
      <c r="AC4956" s="37">
        <v>29.147465437788011</v>
      </c>
    </row>
    <row r="4957" spans="1:29" x14ac:dyDescent="0.3">
      <c r="A4957" t="str">
        <f t="shared" si="457"/>
        <v>SFFFWaikatoCultivarTwo</v>
      </c>
      <c r="B4957" t="s">
        <v>163</v>
      </c>
      <c r="D4957" s="36">
        <v>45104</v>
      </c>
      <c r="E4957">
        <v>2</v>
      </c>
      <c r="I4957" t="s">
        <v>166</v>
      </c>
      <c r="K4957" t="s">
        <v>165</v>
      </c>
      <c r="Q4957" s="32">
        <v>182.14285714285714</v>
      </c>
      <c r="S4957" s="22"/>
      <c r="AC4957" s="37">
        <v>29.377880184331797</v>
      </c>
    </row>
    <row r="4958" spans="1:29" x14ac:dyDescent="0.3">
      <c r="A4958" t="str">
        <f t="shared" si="457"/>
        <v>SFFFWaikatoCultivarTwo</v>
      </c>
      <c r="B4958" t="s">
        <v>163</v>
      </c>
      <c r="D4958" s="36">
        <v>45104</v>
      </c>
      <c r="E4958">
        <v>3</v>
      </c>
      <c r="I4958" t="s">
        <v>166</v>
      </c>
      <c r="K4958" t="s">
        <v>165</v>
      </c>
      <c r="Q4958" s="32">
        <v>185.99999999999997</v>
      </c>
      <c r="S4958" s="22"/>
      <c r="AC4958" s="37">
        <v>29.999999999999996</v>
      </c>
    </row>
    <row r="4959" spans="1:29" x14ac:dyDescent="0.3">
      <c r="A4959" t="str">
        <f t="shared" si="457"/>
        <v>SFFFWaikatoCultivarTwo</v>
      </c>
      <c r="B4959" t="s">
        <v>163</v>
      </c>
      <c r="D4959" s="36">
        <v>45105</v>
      </c>
      <c r="E4959">
        <v>4</v>
      </c>
      <c r="I4959" t="s">
        <v>166</v>
      </c>
      <c r="K4959" t="s">
        <v>165</v>
      </c>
      <c r="Q4959" s="32">
        <v>221.46428571428564</v>
      </c>
      <c r="S4959" s="22"/>
      <c r="AC4959" s="37">
        <v>35.720046082949295</v>
      </c>
    </row>
    <row r="4960" spans="1:29" x14ac:dyDescent="0.3">
      <c r="A4960" t="str">
        <f t="shared" si="457"/>
        <v>SFFFWaikatoCultivarTwo</v>
      </c>
      <c r="B4960" t="s">
        <v>163</v>
      </c>
      <c r="D4960" s="36">
        <v>45105</v>
      </c>
      <c r="E4960">
        <v>5</v>
      </c>
      <c r="I4960" t="s">
        <v>166</v>
      </c>
      <c r="K4960" t="s">
        <v>165</v>
      </c>
      <c r="Q4960" s="32">
        <v>165.17857142857142</v>
      </c>
      <c r="S4960" s="22"/>
      <c r="AC4960" s="37">
        <v>26.641705069124423</v>
      </c>
    </row>
    <row r="4961" spans="1:29" x14ac:dyDescent="0.3">
      <c r="A4961" t="str">
        <f t="shared" si="457"/>
        <v>SFFFWaikatoCultivarThree</v>
      </c>
      <c r="B4961" t="s">
        <v>163</v>
      </c>
      <c r="D4961" s="36">
        <v>44914</v>
      </c>
      <c r="E4961">
        <v>1</v>
      </c>
      <c r="I4961" t="s">
        <v>167</v>
      </c>
      <c r="K4961" t="s">
        <v>165</v>
      </c>
      <c r="Q4961" s="32">
        <v>270.53140096618353</v>
      </c>
      <c r="S4961" s="22"/>
      <c r="AC4961" s="37">
        <v>43.6340969300296</v>
      </c>
    </row>
    <row r="4962" spans="1:29" x14ac:dyDescent="0.3">
      <c r="A4962" t="str">
        <f t="shared" si="457"/>
        <v>SFFFWaikatoCultivarThree</v>
      </c>
      <c r="B4962" t="s">
        <v>163</v>
      </c>
      <c r="D4962" s="36">
        <v>44914</v>
      </c>
      <c r="E4962">
        <v>2</v>
      </c>
      <c r="I4962" t="s">
        <v>167</v>
      </c>
      <c r="K4962" t="s">
        <v>165</v>
      </c>
      <c r="Q4962" s="32">
        <v>308.63264496381805</v>
      </c>
      <c r="S4962" s="22"/>
      <c r="AC4962" s="37">
        <v>49.77945886513195</v>
      </c>
    </row>
    <row r="4963" spans="1:29" x14ac:dyDescent="0.3">
      <c r="A4963" t="str">
        <f t="shared" si="457"/>
        <v>SFFFWaikatoCultivarThree</v>
      </c>
      <c r="B4963" t="s">
        <v>163</v>
      </c>
      <c r="D4963" s="36">
        <v>44914</v>
      </c>
      <c r="E4963">
        <v>3</v>
      </c>
      <c r="I4963" t="s">
        <v>167</v>
      </c>
      <c r="K4963" t="s">
        <v>165</v>
      </c>
      <c r="Q4963" s="32">
        <v>301.62633445245012</v>
      </c>
      <c r="S4963" s="22"/>
      <c r="AC4963" s="37">
        <v>48.649408782653246</v>
      </c>
    </row>
    <row r="4964" spans="1:29" x14ac:dyDescent="0.3">
      <c r="A4964" t="str">
        <f t="shared" si="457"/>
        <v>SFFFWaikatoCultivarThree</v>
      </c>
      <c r="B4964" t="s">
        <v>163</v>
      </c>
      <c r="D4964" s="36">
        <v>44914</v>
      </c>
      <c r="E4964">
        <v>4</v>
      </c>
      <c r="I4964" t="s">
        <v>167</v>
      </c>
      <c r="K4964" t="s">
        <v>165</v>
      </c>
      <c r="Q4964" s="32">
        <v>318.77425983712612</v>
      </c>
      <c r="S4964" s="22"/>
      <c r="AC4964" s="37">
        <v>51.415203199536471</v>
      </c>
    </row>
    <row r="4965" spans="1:29" x14ac:dyDescent="0.3">
      <c r="A4965" t="str">
        <f t="shared" si="457"/>
        <v>SFFFWaikatoCultivarThree</v>
      </c>
      <c r="B4965" t="s">
        <v>163</v>
      </c>
      <c r="D4965" s="36">
        <v>44914</v>
      </c>
      <c r="E4965">
        <v>5</v>
      </c>
      <c r="I4965" t="s">
        <v>167</v>
      </c>
      <c r="K4965" t="s">
        <v>165</v>
      </c>
      <c r="Q4965" s="32">
        <v>324.55052403359116</v>
      </c>
      <c r="S4965" s="22"/>
      <c r="AC4965" s="37">
        <v>52.346858715095351</v>
      </c>
    </row>
    <row r="4966" spans="1:29" x14ac:dyDescent="0.3">
      <c r="A4966" t="str">
        <f t="shared" si="457"/>
        <v>SFFFWaikatoCultivarThree</v>
      </c>
      <c r="B4966" t="s">
        <v>163</v>
      </c>
      <c r="D4966" s="36">
        <v>44939</v>
      </c>
      <c r="E4966">
        <v>1</v>
      </c>
      <c r="I4966" t="s">
        <v>167</v>
      </c>
      <c r="K4966" t="s">
        <v>165</v>
      </c>
      <c r="Q4966" s="32">
        <v>175.78574704467388</v>
      </c>
      <c r="S4966" s="22"/>
      <c r="AC4966" s="37">
        <v>70.314298817869542</v>
      </c>
    </row>
    <row r="4967" spans="1:29" x14ac:dyDescent="0.3">
      <c r="A4967" t="str">
        <f t="shared" si="457"/>
        <v>SFFFWaikatoCultivarThree</v>
      </c>
      <c r="B4967" t="s">
        <v>163</v>
      </c>
      <c r="D4967" s="36">
        <v>44939</v>
      </c>
      <c r="E4967">
        <v>2</v>
      </c>
      <c r="I4967" t="s">
        <v>167</v>
      </c>
      <c r="K4967" t="s">
        <v>165</v>
      </c>
      <c r="Q4967" s="32">
        <v>250.19909742500664</v>
      </c>
      <c r="S4967" s="22"/>
      <c r="AC4967" s="37">
        <v>100.07963897000265</v>
      </c>
    </row>
    <row r="4968" spans="1:29" x14ac:dyDescent="0.3">
      <c r="A4968" t="str">
        <f t="shared" si="457"/>
        <v>SFFFWaikatoCultivarThree</v>
      </c>
      <c r="B4968" t="s">
        <v>163</v>
      </c>
      <c r="D4968" s="36">
        <v>44939</v>
      </c>
      <c r="E4968">
        <v>3</v>
      </c>
      <c r="I4968" t="s">
        <v>167</v>
      </c>
      <c r="K4968" t="s">
        <v>165</v>
      </c>
      <c r="Q4968" s="32">
        <v>255.18600015045513</v>
      </c>
      <c r="S4968" s="22"/>
      <c r="AC4968" s="37">
        <v>102.07440006018206</v>
      </c>
    </row>
    <row r="4969" spans="1:29" x14ac:dyDescent="0.3">
      <c r="A4969" t="str">
        <f t="shared" si="457"/>
        <v>SFFFWaikatoCultivarThree</v>
      </c>
      <c r="B4969" t="s">
        <v>163</v>
      </c>
      <c r="D4969" s="36">
        <v>44939</v>
      </c>
      <c r="E4969">
        <v>4</v>
      </c>
      <c r="I4969" t="s">
        <v>167</v>
      </c>
      <c r="K4969" t="s">
        <v>165</v>
      </c>
      <c r="Q4969" s="32">
        <v>231.45042770471417</v>
      </c>
      <c r="S4969" s="22"/>
      <c r="AC4969" s="37">
        <v>92.58017108188568</v>
      </c>
    </row>
    <row r="4970" spans="1:29" x14ac:dyDescent="0.3">
      <c r="A4970" t="str">
        <f t="shared" si="457"/>
        <v>SFFFWaikatoCultivarThree</v>
      </c>
      <c r="B4970" t="s">
        <v>163</v>
      </c>
      <c r="D4970" s="36">
        <v>44939</v>
      </c>
      <c r="E4970">
        <v>5</v>
      </c>
      <c r="I4970" t="s">
        <v>167</v>
      </c>
      <c r="K4970" t="s">
        <v>165</v>
      </c>
      <c r="Q4970" s="32">
        <v>231.26541769451296</v>
      </c>
      <c r="S4970" s="22"/>
      <c r="AC4970" s="37">
        <v>92.506167077805188</v>
      </c>
    </row>
    <row r="4971" spans="1:29" x14ac:dyDescent="0.3">
      <c r="A4971" t="str">
        <f t="shared" si="457"/>
        <v>SFFFWaikatoCultivarThree</v>
      </c>
      <c r="B4971" t="s">
        <v>163</v>
      </c>
      <c r="D4971" s="36">
        <v>44959</v>
      </c>
      <c r="E4971">
        <v>1</v>
      </c>
      <c r="I4971" t="s">
        <v>167</v>
      </c>
      <c r="K4971" t="s">
        <v>165</v>
      </c>
      <c r="Q4971" s="32">
        <v>130.54990110037829</v>
      </c>
      <c r="S4971" s="22"/>
      <c r="AC4971" s="37">
        <v>65.274950550189146</v>
      </c>
    </row>
    <row r="4972" spans="1:29" x14ac:dyDescent="0.3">
      <c r="A4972" t="str">
        <f t="shared" si="457"/>
        <v>SFFFWaikatoCultivarThree</v>
      </c>
      <c r="B4972" t="s">
        <v>163</v>
      </c>
      <c r="D4972" s="36">
        <v>44959</v>
      </c>
      <c r="E4972">
        <v>2</v>
      </c>
      <c r="I4972" t="s">
        <v>167</v>
      </c>
      <c r="K4972" t="s">
        <v>165</v>
      </c>
      <c r="Q4972" s="32">
        <v>149.41690962099125</v>
      </c>
      <c r="S4972" s="22"/>
      <c r="AC4972" s="37">
        <v>74.708454810495624</v>
      </c>
    </row>
    <row r="4973" spans="1:29" x14ac:dyDescent="0.3">
      <c r="A4973" t="str">
        <f t="shared" si="457"/>
        <v>SFFFWaikatoCultivarThree</v>
      </c>
      <c r="B4973" t="s">
        <v>163</v>
      </c>
      <c r="D4973" s="36">
        <v>44959</v>
      </c>
      <c r="E4973">
        <v>3</v>
      </c>
      <c r="I4973" t="s">
        <v>167</v>
      </c>
      <c r="K4973" t="s">
        <v>165</v>
      </c>
      <c r="Q4973" s="32">
        <v>155.0130517323208</v>
      </c>
      <c r="S4973" s="22"/>
      <c r="AC4973" s="37">
        <v>77.506525866160402</v>
      </c>
    </row>
    <row r="4974" spans="1:29" x14ac:dyDescent="0.3">
      <c r="A4974" t="str">
        <f t="shared" si="457"/>
        <v>SFFFWaikatoCultivarThree</v>
      </c>
      <c r="B4974" t="s">
        <v>163</v>
      </c>
      <c r="D4974" s="36">
        <v>44959</v>
      </c>
      <c r="E4974">
        <v>4</v>
      </c>
      <c r="I4974" t="s">
        <v>167</v>
      </c>
      <c r="K4974" t="s">
        <v>165</v>
      </c>
      <c r="Q4974" s="32">
        <v>157.80016077930674</v>
      </c>
      <c r="S4974" s="22"/>
      <c r="AC4974" s="37">
        <v>78.900080389653368</v>
      </c>
    </row>
    <row r="4975" spans="1:29" x14ac:dyDescent="0.3">
      <c r="A4975" t="str">
        <f t="shared" si="457"/>
        <v>SFFFWaikatoCultivarThree</v>
      </c>
      <c r="B4975" t="s">
        <v>163</v>
      </c>
      <c r="D4975" s="36">
        <v>44959</v>
      </c>
      <c r="E4975">
        <v>5</v>
      </c>
      <c r="I4975" t="s">
        <v>167</v>
      </c>
      <c r="K4975" t="s">
        <v>165</v>
      </c>
      <c r="Q4975" s="32">
        <v>140.69642503699376</v>
      </c>
      <c r="S4975" s="22"/>
      <c r="AC4975" s="37">
        <v>70.348212518496879</v>
      </c>
    </row>
    <row r="4976" spans="1:29" x14ac:dyDescent="0.3">
      <c r="A4976" t="str">
        <f t="shared" si="457"/>
        <v>SFFFWaikatoCultivarThree</v>
      </c>
      <c r="B4976" t="s">
        <v>163</v>
      </c>
      <c r="D4976" s="36">
        <v>44978</v>
      </c>
      <c r="E4976">
        <v>1</v>
      </c>
      <c r="I4976" t="s">
        <v>167</v>
      </c>
      <c r="K4976" t="s">
        <v>165</v>
      </c>
      <c r="Q4976" s="32">
        <v>164.14153510116492</v>
      </c>
      <c r="S4976" s="22"/>
      <c r="AC4976" s="37">
        <v>86.390281632192057</v>
      </c>
    </row>
    <row r="4977" spans="1:29" x14ac:dyDescent="0.3">
      <c r="A4977" t="str">
        <f t="shared" si="457"/>
        <v>SFFFWaikatoCultivarThree</v>
      </c>
      <c r="B4977" t="s">
        <v>163</v>
      </c>
      <c r="D4977" s="36">
        <v>44978</v>
      </c>
      <c r="E4977">
        <v>2</v>
      </c>
      <c r="I4977" t="s">
        <v>167</v>
      </c>
      <c r="K4977" t="s">
        <v>165</v>
      </c>
      <c r="Q4977" s="32">
        <v>177.92445698002385</v>
      </c>
      <c r="S4977" s="22"/>
      <c r="AC4977" s="37">
        <v>93.644451042117808</v>
      </c>
    </row>
    <row r="4978" spans="1:29" x14ac:dyDescent="0.3">
      <c r="A4978" t="str">
        <f t="shared" si="457"/>
        <v>SFFFWaikatoCultivarThree</v>
      </c>
      <c r="B4978" t="s">
        <v>163</v>
      </c>
      <c r="D4978" s="36">
        <v>44978</v>
      </c>
      <c r="E4978">
        <v>3</v>
      </c>
      <c r="I4978" t="s">
        <v>167</v>
      </c>
      <c r="K4978" t="s">
        <v>165</v>
      </c>
      <c r="Q4978" s="32">
        <v>195.15263889808622</v>
      </c>
      <c r="S4978" s="22"/>
      <c r="AC4978" s="37">
        <v>102.71191520951906</v>
      </c>
    </row>
    <row r="4979" spans="1:29" x14ac:dyDescent="0.3">
      <c r="A4979" t="str">
        <f t="shared" si="457"/>
        <v>SFFFWaikatoCultivarThree</v>
      </c>
      <c r="B4979" t="s">
        <v>163</v>
      </c>
      <c r="D4979" s="36">
        <v>44978</v>
      </c>
      <c r="E4979">
        <v>4</v>
      </c>
      <c r="I4979" t="s">
        <v>167</v>
      </c>
      <c r="K4979" t="s">
        <v>165</v>
      </c>
      <c r="Q4979" s="32">
        <v>199.0039049573102</v>
      </c>
      <c r="S4979" s="22"/>
      <c r="AC4979" s="37">
        <v>104.73889734595274</v>
      </c>
    </row>
    <row r="4980" spans="1:29" x14ac:dyDescent="0.3">
      <c r="A4980" t="str">
        <f t="shared" si="457"/>
        <v>SFFFWaikatoCultivarThree</v>
      </c>
      <c r="B4980" t="s">
        <v>163</v>
      </c>
      <c r="D4980" s="36">
        <v>44978</v>
      </c>
      <c r="E4980">
        <v>5</v>
      </c>
      <c r="I4980" t="s">
        <v>167</v>
      </c>
      <c r="K4980" t="s">
        <v>165</v>
      </c>
      <c r="Q4980" s="32">
        <v>169.13339730355807</v>
      </c>
      <c r="S4980" s="22"/>
      <c r="AC4980" s="37">
        <v>89.017577528188468</v>
      </c>
    </row>
    <row r="4981" spans="1:29" x14ac:dyDescent="0.3">
      <c r="A4981" t="str">
        <f t="shared" si="457"/>
        <v>SFFFWaikatoCultivarThree</v>
      </c>
      <c r="B4981" t="s">
        <v>163</v>
      </c>
      <c r="D4981" s="36">
        <v>44999</v>
      </c>
      <c r="E4981">
        <v>1</v>
      </c>
      <c r="I4981" t="s">
        <v>167</v>
      </c>
      <c r="K4981" t="s">
        <v>165</v>
      </c>
      <c r="Q4981" s="32">
        <v>92.26441305857837</v>
      </c>
      <c r="S4981" s="22"/>
      <c r="AC4981" s="37">
        <v>43.935434789799224</v>
      </c>
    </row>
    <row r="4982" spans="1:29" x14ac:dyDescent="0.3">
      <c r="A4982" t="str">
        <f t="shared" si="457"/>
        <v>SFFFWaikatoCultivarThree</v>
      </c>
      <c r="B4982" t="s">
        <v>163</v>
      </c>
      <c r="D4982" s="36">
        <v>44999</v>
      </c>
      <c r="E4982">
        <v>2</v>
      </c>
      <c r="I4982" t="s">
        <v>167</v>
      </c>
      <c r="K4982" t="s">
        <v>165</v>
      </c>
      <c r="Q4982" s="32">
        <v>100.7435728347411</v>
      </c>
      <c r="S4982" s="22"/>
      <c r="AC4982" s="37">
        <v>47.973129921305286</v>
      </c>
    </row>
    <row r="4983" spans="1:29" x14ac:dyDescent="0.3">
      <c r="A4983" t="str">
        <f t="shared" si="457"/>
        <v>SFFFWaikatoCultivarThree</v>
      </c>
      <c r="B4983" t="s">
        <v>163</v>
      </c>
      <c r="D4983" s="36">
        <v>45000</v>
      </c>
      <c r="E4983">
        <v>3</v>
      </c>
      <c r="I4983" t="s">
        <v>167</v>
      </c>
      <c r="K4983" t="s">
        <v>165</v>
      </c>
      <c r="Q4983" s="32">
        <v>129.43622702140732</v>
      </c>
      <c r="S4983" s="22"/>
      <c r="AC4983" s="37">
        <v>58.83464864609423</v>
      </c>
    </row>
    <row r="4984" spans="1:29" x14ac:dyDescent="0.3">
      <c r="A4984" t="str">
        <f t="shared" si="457"/>
        <v>SFFFWaikatoCultivarThree</v>
      </c>
      <c r="B4984" t="s">
        <v>163</v>
      </c>
      <c r="D4984" s="36">
        <v>45000</v>
      </c>
      <c r="E4984">
        <v>4</v>
      </c>
      <c r="I4984" t="s">
        <v>167</v>
      </c>
      <c r="K4984" t="s">
        <v>165</v>
      </c>
      <c r="Q4984" s="32">
        <v>130.36047974982839</v>
      </c>
      <c r="S4984" s="22"/>
      <c r="AC4984" s="37">
        <v>59.25476352264927</v>
      </c>
    </row>
    <row r="4985" spans="1:29" x14ac:dyDescent="0.3">
      <c r="A4985" t="str">
        <f t="shared" si="457"/>
        <v>SFFFWaikatoCultivarThree</v>
      </c>
      <c r="B4985" t="s">
        <v>163</v>
      </c>
      <c r="D4985" s="36">
        <v>45000</v>
      </c>
      <c r="E4985">
        <v>5</v>
      </c>
      <c r="I4985" t="s">
        <v>167</v>
      </c>
      <c r="K4985" t="s">
        <v>165</v>
      </c>
      <c r="Q4985" s="32">
        <v>97.95273446457233</v>
      </c>
      <c r="S4985" s="22"/>
      <c r="AC4985" s="37">
        <v>44.523970211169242</v>
      </c>
    </row>
    <row r="4986" spans="1:29" x14ac:dyDescent="0.3">
      <c r="A4986" t="str">
        <f t="shared" si="457"/>
        <v>SFFFWaikatoCultivarThree</v>
      </c>
      <c r="B4986" t="s">
        <v>163</v>
      </c>
      <c r="D4986" s="36">
        <v>45042</v>
      </c>
      <c r="E4986">
        <v>1</v>
      </c>
      <c r="I4986" t="s">
        <v>167</v>
      </c>
      <c r="K4986" t="s">
        <v>165</v>
      </c>
      <c r="Q4986" s="32">
        <v>189.72183412892457</v>
      </c>
      <c r="S4986" s="22"/>
      <c r="AC4986" s="37">
        <v>44.121356774168504</v>
      </c>
    </row>
    <row r="4987" spans="1:29" x14ac:dyDescent="0.3">
      <c r="A4987" t="str">
        <f t="shared" si="457"/>
        <v>SFFFWaikatoCultivarThree</v>
      </c>
      <c r="B4987" t="s">
        <v>163</v>
      </c>
      <c r="D4987" s="36">
        <v>45042</v>
      </c>
      <c r="E4987">
        <v>2</v>
      </c>
      <c r="I4987" t="s">
        <v>167</v>
      </c>
      <c r="K4987" t="s">
        <v>165</v>
      </c>
      <c r="Q4987" s="32">
        <v>204.21257630443682</v>
      </c>
      <c r="S4987" s="22"/>
      <c r="AC4987" s="37">
        <v>47.491296814985311</v>
      </c>
    </row>
    <row r="4988" spans="1:29" x14ac:dyDescent="0.3">
      <c r="A4988" t="str">
        <f t="shared" si="457"/>
        <v>SFFFWaikatoCultivarThree</v>
      </c>
      <c r="B4988" t="s">
        <v>163</v>
      </c>
      <c r="D4988" s="36">
        <v>45042</v>
      </c>
      <c r="E4988">
        <v>3</v>
      </c>
      <c r="I4988" t="s">
        <v>167</v>
      </c>
      <c r="K4988" t="s">
        <v>165</v>
      </c>
      <c r="Q4988" s="32">
        <v>215.43402231815276</v>
      </c>
      <c r="S4988" s="22"/>
      <c r="AC4988" s="37">
        <v>51.293814837655418</v>
      </c>
    </row>
    <row r="4989" spans="1:29" x14ac:dyDescent="0.3">
      <c r="A4989" t="str">
        <f t="shared" si="457"/>
        <v>SFFFWaikatoCultivarThree</v>
      </c>
      <c r="B4989" t="s">
        <v>163</v>
      </c>
      <c r="D4989" s="36">
        <v>45043</v>
      </c>
      <c r="E4989">
        <v>4</v>
      </c>
      <c r="I4989" t="s">
        <v>167</v>
      </c>
      <c r="K4989" t="s">
        <v>165</v>
      </c>
      <c r="Q4989" s="32">
        <v>217.26307510813996</v>
      </c>
      <c r="S4989" s="22"/>
      <c r="AC4989" s="37">
        <v>50.526296536776734</v>
      </c>
    </row>
    <row r="4990" spans="1:29" x14ac:dyDescent="0.3">
      <c r="A4990" t="str">
        <f t="shared" si="457"/>
        <v>SFFFWaikatoCultivarThree</v>
      </c>
      <c r="B4990" t="s">
        <v>163</v>
      </c>
      <c r="D4990" s="36">
        <v>45043</v>
      </c>
      <c r="E4990">
        <v>5</v>
      </c>
      <c r="I4990" t="s">
        <v>167</v>
      </c>
      <c r="K4990" t="s">
        <v>165</v>
      </c>
      <c r="Q4990" s="32">
        <v>199.67757936507934</v>
      </c>
      <c r="S4990" s="22"/>
      <c r="AC4990" s="37">
        <v>46.436646363971938</v>
      </c>
    </row>
    <row r="4991" spans="1:29" x14ac:dyDescent="0.3">
      <c r="A4991" t="str">
        <f t="shared" si="457"/>
        <v>SFFFWaikatoCultivarThree</v>
      </c>
      <c r="B4991" t="s">
        <v>163</v>
      </c>
      <c r="D4991" s="36">
        <v>45104</v>
      </c>
      <c r="E4991">
        <v>1</v>
      </c>
      <c r="I4991" t="s">
        <v>167</v>
      </c>
      <c r="K4991" t="s">
        <v>165</v>
      </c>
      <c r="Q4991" s="32">
        <v>211.01785714285711</v>
      </c>
      <c r="S4991" s="22"/>
      <c r="AC4991" s="37">
        <v>34.035138248847922</v>
      </c>
    </row>
    <row r="4992" spans="1:29" x14ac:dyDescent="0.3">
      <c r="A4992" t="str">
        <f t="shared" si="457"/>
        <v>SFFFWaikatoCultivarThree</v>
      </c>
      <c r="B4992" t="s">
        <v>163</v>
      </c>
      <c r="D4992" s="36">
        <v>45104</v>
      </c>
      <c r="E4992">
        <v>2</v>
      </c>
      <c r="I4992" t="s">
        <v>167</v>
      </c>
      <c r="K4992" t="s">
        <v>165</v>
      </c>
      <c r="Q4992" s="32">
        <v>206.5</v>
      </c>
      <c r="S4992" s="22"/>
      <c r="AC4992" s="37">
        <v>33.306451612903224</v>
      </c>
    </row>
    <row r="4993" spans="1:29" x14ac:dyDescent="0.3">
      <c r="A4993" t="str">
        <f t="shared" si="457"/>
        <v>SFFFWaikatoCultivarThree</v>
      </c>
      <c r="B4993" t="s">
        <v>163</v>
      </c>
      <c r="D4993" s="36">
        <v>45104</v>
      </c>
      <c r="E4993">
        <v>3</v>
      </c>
      <c r="I4993" t="s">
        <v>167</v>
      </c>
      <c r="K4993" t="s">
        <v>165</v>
      </c>
      <c r="Q4993" s="32">
        <v>185.42857142857144</v>
      </c>
      <c r="S4993" s="22"/>
      <c r="AC4993" s="37">
        <v>29.907834101382491</v>
      </c>
    </row>
    <row r="4994" spans="1:29" x14ac:dyDescent="0.3">
      <c r="A4994" t="str">
        <f t="shared" si="457"/>
        <v>SFFFWaikatoCultivarThree</v>
      </c>
      <c r="B4994" t="s">
        <v>163</v>
      </c>
      <c r="D4994" s="36">
        <v>45105</v>
      </c>
      <c r="E4994">
        <v>4</v>
      </c>
      <c r="I4994" t="s">
        <v>167</v>
      </c>
      <c r="K4994" t="s">
        <v>165</v>
      </c>
      <c r="Q4994" s="32">
        <v>227.85714285714283</v>
      </c>
      <c r="S4994" s="22"/>
      <c r="AC4994" s="37">
        <v>36.751152073732719</v>
      </c>
    </row>
    <row r="4995" spans="1:29" x14ac:dyDescent="0.3">
      <c r="A4995" t="str">
        <f t="shared" si="457"/>
        <v>SFFFWaikatoCultivarThree</v>
      </c>
      <c r="B4995" t="s">
        <v>163</v>
      </c>
      <c r="D4995" s="36">
        <v>45105</v>
      </c>
      <c r="E4995">
        <v>5</v>
      </c>
      <c r="I4995" t="s">
        <v>167</v>
      </c>
      <c r="K4995" t="s">
        <v>165</v>
      </c>
      <c r="Q4995" s="32">
        <v>189.42857142857139</v>
      </c>
      <c r="S4995" s="22"/>
      <c r="AC4995" s="37">
        <v>30.552995391705064</v>
      </c>
    </row>
    <row r="4996" spans="1:29" x14ac:dyDescent="0.3">
      <c r="A4996" t="str">
        <f t="shared" si="457"/>
        <v>SFFFWaikatoCultivarFour</v>
      </c>
      <c r="B4996" t="s">
        <v>163</v>
      </c>
      <c r="D4996" s="36">
        <v>44914</v>
      </c>
      <c r="E4996">
        <v>1</v>
      </c>
      <c r="I4996" t="s">
        <v>168</v>
      </c>
      <c r="K4996" t="s">
        <v>165</v>
      </c>
      <c r="Q4996" s="32">
        <v>71.461668668261638</v>
      </c>
      <c r="S4996" s="22"/>
      <c r="AC4996" s="37">
        <v>11.526075591655104</v>
      </c>
    </row>
    <row r="4997" spans="1:29" x14ac:dyDescent="0.3">
      <c r="A4997" t="str">
        <f t="shared" si="457"/>
        <v>SFFFWaikatoCultivarFour</v>
      </c>
      <c r="B4997" t="s">
        <v>163</v>
      </c>
      <c r="D4997" s="36">
        <v>44914</v>
      </c>
      <c r="E4997">
        <v>2</v>
      </c>
      <c r="I4997" t="s">
        <v>168</v>
      </c>
      <c r="K4997" t="s">
        <v>165</v>
      </c>
      <c r="Q4997" s="32">
        <v>173.06258611252665</v>
      </c>
      <c r="S4997" s="22"/>
      <c r="AC4997" s="37">
        <v>27.913320340730106</v>
      </c>
    </row>
    <row r="4998" spans="1:29" x14ac:dyDescent="0.3">
      <c r="A4998" t="str">
        <f t="shared" si="457"/>
        <v>SFFFWaikatoCultivarFour</v>
      </c>
      <c r="B4998" t="s">
        <v>163</v>
      </c>
      <c r="D4998" s="36">
        <v>44914</v>
      </c>
      <c r="E4998">
        <v>3</v>
      </c>
      <c r="I4998" t="s">
        <v>168</v>
      </c>
      <c r="K4998" t="s">
        <v>165</v>
      </c>
      <c r="Q4998" s="32">
        <v>199.95996317571129</v>
      </c>
      <c r="S4998" s="22"/>
      <c r="AC4998" s="37">
        <v>32.251606963824401</v>
      </c>
    </row>
    <row r="4999" spans="1:29" x14ac:dyDescent="0.3">
      <c r="A4999" t="str">
        <f t="shared" si="457"/>
        <v>SFFFWaikatoCultivarFour</v>
      </c>
      <c r="B4999" t="s">
        <v>163</v>
      </c>
      <c r="D4999" s="36">
        <v>44914</v>
      </c>
      <c r="E4999">
        <v>4</v>
      </c>
      <c r="I4999" t="s">
        <v>168</v>
      </c>
      <c r="K4999" t="s">
        <v>165</v>
      </c>
      <c r="Q4999" s="32">
        <v>271.33164673413052</v>
      </c>
      <c r="S4999" s="22"/>
      <c r="AC4999" s="37">
        <v>43.763168828085568</v>
      </c>
    </row>
    <row r="5000" spans="1:29" x14ac:dyDescent="0.3">
      <c r="A5000" t="str">
        <f t="shared" si="457"/>
        <v>SFFFWaikatoCultivarFour</v>
      </c>
      <c r="B5000" t="s">
        <v>163</v>
      </c>
      <c r="D5000" s="36">
        <v>44914</v>
      </c>
      <c r="E5000">
        <v>5</v>
      </c>
      <c r="I5000" t="s">
        <v>168</v>
      </c>
      <c r="K5000" t="s">
        <v>165</v>
      </c>
      <c r="Q5000" s="32">
        <v>154.9868356252604</v>
      </c>
      <c r="S5000" s="22"/>
      <c r="AC5000" s="37">
        <v>24.997876713751676</v>
      </c>
    </row>
    <row r="5001" spans="1:29" x14ac:dyDescent="0.3">
      <c r="A5001" t="str">
        <f t="shared" si="457"/>
        <v>SFFFWaikatoCultivarFour</v>
      </c>
      <c r="B5001" t="s">
        <v>163</v>
      </c>
      <c r="D5001" s="36">
        <v>44939</v>
      </c>
      <c r="E5001">
        <v>1</v>
      </c>
      <c r="I5001" t="s">
        <v>168</v>
      </c>
      <c r="K5001" t="s">
        <v>165</v>
      </c>
      <c r="Q5001" s="32">
        <v>94.854556346934686</v>
      </c>
      <c r="S5001" s="22"/>
      <c r="AC5001" s="37">
        <v>37.941822538773877</v>
      </c>
    </row>
    <row r="5002" spans="1:29" x14ac:dyDescent="0.3">
      <c r="A5002" t="str">
        <f t="shared" si="457"/>
        <v>SFFFWaikatoCultivarFour</v>
      </c>
      <c r="B5002" t="s">
        <v>163</v>
      </c>
      <c r="D5002" s="36">
        <v>44939</v>
      </c>
      <c r="E5002">
        <v>2</v>
      </c>
      <c r="I5002" t="s">
        <v>168</v>
      </c>
      <c r="K5002" t="s">
        <v>165</v>
      </c>
      <c r="Q5002" s="32">
        <v>236.58418486609236</v>
      </c>
      <c r="S5002" s="22"/>
      <c r="AC5002" s="37">
        <v>94.633673946436943</v>
      </c>
    </row>
    <row r="5003" spans="1:29" x14ac:dyDescent="0.3">
      <c r="A5003" t="str">
        <f t="shared" si="457"/>
        <v>SFFFWaikatoCultivarFour</v>
      </c>
      <c r="B5003" t="s">
        <v>163</v>
      </c>
      <c r="D5003" s="36">
        <v>44939</v>
      </c>
      <c r="E5003">
        <v>3</v>
      </c>
      <c r="I5003" t="s">
        <v>168</v>
      </c>
      <c r="K5003" t="s">
        <v>165</v>
      </c>
      <c r="Q5003" s="32">
        <v>271.08768686480039</v>
      </c>
      <c r="S5003" s="22"/>
      <c r="AC5003" s="37">
        <v>108.43507474592016</v>
      </c>
    </row>
    <row r="5004" spans="1:29" x14ac:dyDescent="0.3">
      <c r="A5004" t="str">
        <f t="shared" si="457"/>
        <v>SFFFWaikatoCultivarFour</v>
      </c>
      <c r="B5004" t="s">
        <v>163</v>
      </c>
      <c r="D5004" s="36">
        <v>44939</v>
      </c>
      <c r="E5004">
        <v>4</v>
      </c>
      <c r="I5004" t="s">
        <v>168</v>
      </c>
      <c r="K5004" t="s">
        <v>165</v>
      </c>
      <c r="Q5004" s="32">
        <v>261.61813168336806</v>
      </c>
      <c r="S5004" s="22"/>
      <c r="AC5004" s="37">
        <v>104.64725267334723</v>
      </c>
    </row>
    <row r="5005" spans="1:29" x14ac:dyDescent="0.3">
      <c r="A5005" t="str">
        <f t="shared" si="457"/>
        <v>SFFFWaikatoCultivarFour</v>
      </c>
      <c r="B5005" t="s">
        <v>163</v>
      </c>
      <c r="D5005" s="36">
        <v>44939</v>
      </c>
      <c r="E5005">
        <v>5</v>
      </c>
      <c r="I5005" t="s">
        <v>168</v>
      </c>
      <c r="K5005" t="s">
        <v>165</v>
      </c>
      <c r="Q5005" s="32">
        <v>211.35146998482779</v>
      </c>
      <c r="S5005" s="22"/>
      <c r="AC5005" s="37">
        <v>84.540587993931112</v>
      </c>
    </row>
    <row r="5006" spans="1:29" x14ac:dyDescent="0.3">
      <c r="A5006" t="str">
        <f t="shared" si="457"/>
        <v>SFFFWaikatoCultivarFour</v>
      </c>
      <c r="B5006" t="s">
        <v>163</v>
      </c>
      <c r="D5006" s="36">
        <v>44959</v>
      </c>
      <c r="E5006">
        <v>1</v>
      </c>
      <c r="I5006" t="s">
        <v>168</v>
      </c>
      <c r="K5006" t="s">
        <v>165</v>
      </c>
      <c r="Q5006" s="32">
        <v>85.718535166578505</v>
      </c>
      <c r="S5006" s="22"/>
      <c r="AC5006" s="37">
        <v>42.859267583289252</v>
      </c>
    </row>
    <row r="5007" spans="1:29" x14ac:dyDescent="0.3">
      <c r="A5007" t="str">
        <f t="shared" si="457"/>
        <v>SFFFWaikatoCultivarFour</v>
      </c>
      <c r="B5007" t="s">
        <v>163</v>
      </c>
      <c r="D5007" s="36">
        <v>44959</v>
      </c>
      <c r="E5007">
        <v>2</v>
      </c>
      <c r="I5007" t="s">
        <v>168</v>
      </c>
      <c r="K5007" t="s">
        <v>165</v>
      </c>
      <c r="Q5007" s="32">
        <v>130.10907164887087</v>
      </c>
      <c r="S5007" s="22"/>
      <c r="AC5007" s="37">
        <v>65.054535824435433</v>
      </c>
    </row>
    <row r="5008" spans="1:29" x14ac:dyDescent="0.3">
      <c r="A5008" t="str">
        <f t="shared" si="457"/>
        <v>SFFFWaikatoCultivarFour</v>
      </c>
      <c r="B5008" t="s">
        <v>163</v>
      </c>
      <c r="D5008" s="36">
        <v>44959</v>
      </c>
      <c r="E5008">
        <v>3</v>
      </c>
      <c r="I5008" t="s">
        <v>168</v>
      </c>
      <c r="K5008" t="s">
        <v>165</v>
      </c>
      <c r="Q5008" s="32">
        <v>125.68476625698956</v>
      </c>
      <c r="S5008" s="22"/>
      <c r="AC5008" s="37">
        <v>62.842383128494781</v>
      </c>
    </row>
    <row r="5009" spans="1:29" x14ac:dyDescent="0.3">
      <c r="A5009" t="str">
        <f t="shared" si="457"/>
        <v>SFFFWaikatoCultivarFour</v>
      </c>
      <c r="B5009" t="s">
        <v>163</v>
      </c>
      <c r="D5009" s="36">
        <v>44959</v>
      </c>
      <c r="E5009">
        <v>4</v>
      </c>
      <c r="I5009" t="s">
        <v>168</v>
      </c>
      <c r="K5009" t="s">
        <v>165</v>
      </c>
      <c r="Q5009" s="32">
        <v>118.55050232461247</v>
      </c>
      <c r="S5009" s="22"/>
      <c r="AC5009" s="37">
        <v>59.275251162306233</v>
      </c>
    </row>
    <row r="5010" spans="1:29" x14ac:dyDescent="0.3">
      <c r="A5010" t="str">
        <f t="shared" si="457"/>
        <v>SFFFWaikatoCultivarFour</v>
      </c>
      <c r="B5010" t="s">
        <v>163</v>
      </c>
      <c r="D5010" s="36">
        <v>44959</v>
      </c>
      <c r="E5010">
        <v>5</v>
      </c>
      <c r="I5010" t="s">
        <v>168</v>
      </c>
      <c r="K5010" t="s">
        <v>165</v>
      </c>
      <c r="Q5010" s="32">
        <v>93.518405455416413</v>
      </c>
      <c r="S5010" s="22"/>
      <c r="AC5010" s="37">
        <v>46.759202727708207</v>
      </c>
    </row>
    <row r="5011" spans="1:29" x14ac:dyDescent="0.3">
      <c r="A5011" t="str">
        <f t="shared" si="457"/>
        <v>SFFFWaikatoCultivarFour</v>
      </c>
      <c r="B5011" t="s">
        <v>163</v>
      </c>
      <c r="D5011" s="36">
        <v>44978</v>
      </c>
      <c r="E5011">
        <v>1</v>
      </c>
      <c r="I5011" t="s">
        <v>168</v>
      </c>
      <c r="K5011" t="s">
        <v>165</v>
      </c>
      <c r="Q5011" s="32">
        <v>110.06289308176102</v>
      </c>
      <c r="S5011" s="22"/>
      <c r="AC5011" s="37">
        <v>57.927838464084743</v>
      </c>
    </row>
    <row r="5012" spans="1:29" x14ac:dyDescent="0.3">
      <c r="A5012" t="str">
        <f t="shared" si="457"/>
        <v>SFFFWaikatoCultivarFour</v>
      </c>
      <c r="B5012" t="s">
        <v>163</v>
      </c>
      <c r="D5012" s="36">
        <v>44978</v>
      </c>
      <c r="E5012">
        <v>2</v>
      </c>
      <c r="I5012" t="s">
        <v>168</v>
      </c>
      <c r="K5012" t="s">
        <v>165</v>
      </c>
      <c r="Q5012" s="32">
        <v>197.8999952649273</v>
      </c>
      <c r="S5012" s="22"/>
      <c r="AC5012" s="37">
        <v>104.15789224469857</v>
      </c>
    </row>
    <row r="5013" spans="1:29" x14ac:dyDescent="0.3">
      <c r="A5013" t="str">
        <f t="shared" si="457"/>
        <v>SFFFWaikatoCultivarFour</v>
      </c>
      <c r="B5013" t="s">
        <v>163</v>
      </c>
      <c r="D5013" s="36">
        <v>44978</v>
      </c>
      <c r="E5013">
        <v>3</v>
      </c>
      <c r="I5013" t="s">
        <v>168</v>
      </c>
      <c r="K5013" t="s">
        <v>165</v>
      </c>
      <c r="Q5013" s="32">
        <v>190.67279930482235</v>
      </c>
      <c r="S5013" s="22"/>
      <c r="AC5013" s="37">
        <v>100.35410489727492</v>
      </c>
    </row>
    <row r="5014" spans="1:29" x14ac:dyDescent="0.3">
      <c r="A5014" t="str">
        <f t="shared" si="457"/>
        <v>SFFFWaikatoCultivarFour</v>
      </c>
      <c r="B5014" t="s">
        <v>163</v>
      </c>
      <c r="D5014" s="36">
        <v>44978</v>
      </c>
      <c r="E5014">
        <v>4</v>
      </c>
      <c r="I5014" t="s">
        <v>168</v>
      </c>
      <c r="K5014" t="s">
        <v>165</v>
      </c>
      <c r="Q5014" s="32">
        <v>173.2147597557738</v>
      </c>
      <c r="S5014" s="22"/>
      <c r="AC5014" s="37">
        <v>91.165663029354633</v>
      </c>
    </row>
    <row r="5015" spans="1:29" x14ac:dyDescent="0.3">
      <c r="A5015" t="str">
        <f t="shared" si="457"/>
        <v>SFFFWaikatoCultivarFour</v>
      </c>
      <c r="B5015" t="s">
        <v>163</v>
      </c>
      <c r="D5015" s="36">
        <v>44978</v>
      </c>
      <c r="E5015">
        <v>5</v>
      </c>
      <c r="I5015" t="s">
        <v>168</v>
      </c>
      <c r="K5015" t="s">
        <v>165</v>
      </c>
      <c r="Q5015" s="32">
        <v>152.68571428571428</v>
      </c>
      <c r="S5015" s="22"/>
      <c r="AC5015" s="37">
        <v>80.360902255639104</v>
      </c>
    </row>
    <row r="5016" spans="1:29" x14ac:dyDescent="0.3">
      <c r="A5016" t="str">
        <f t="shared" si="457"/>
        <v>SFFFWaikatoCultivarFour</v>
      </c>
      <c r="B5016" t="s">
        <v>163</v>
      </c>
      <c r="D5016" s="36">
        <v>44999</v>
      </c>
      <c r="E5016">
        <v>1</v>
      </c>
      <c r="I5016" t="s">
        <v>168</v>
      </c>
      <c r="K5016" t="s">
        <v>165</v>
      </c>
      <c r="Q5016" s="32">
        <v>47.644208269802689</v>
      </c>
      <c r="S5016" s="22"/>
      <c r="AC5016" s="37">
        <v>22.687718223715564</v>
      </c>
    </row>
    <row r="5017" spans="1:29" x14ac:dyDescent="0.3">
      <c r="A5017" t="str">
        <f t="shared" si="457"/>
        <v>SFFFWaikatoCultivarFour</v>
      </c>
      <c r="B5017" t="s">
        <v>163</v>
      </c>
      <c r="D5017" s="36">
        <v>44999</v>
      </c>
      <c r="E5017">
        <v>2</v>
      </c>
      <c r="I5017" t="s">
        <v>168</v>
      </c>
      <c r="K5017" t="s">
        <v>165</v>
      </c>
      <c r="Q5017" s="32">
        <v>98.068799034399518</v>
      </c>
      <c r="S5017" s="22"/>
      <c r="AC5017" s="37">
        <v>46.699428111618815</v>
      </c>
    </row>
    <row r="5018" spans="1:29" x14ac:dyDescent="0.3">
      <c r="A5018" t="str">
        <f t="shared" si="457"/>
        <v>SFFFWaikatoCultivarFour</v>
      </c>
      <c r="B5018" t="s">
        <v>163</v>
      </c>
      <c r="D5018" s="36">
        <v>45000</v>
      </c>
      <c r="E5018">
        <v>3</v>
      </c>
      <c r="I5018" t="s">
        <v>168</v>
      </c>
      <c r="K5018" t="s">
        <v>165</v>
      </c>
      <c r="Q5018" s="32">
        <v>111.45526842703916</v>
      </c>
      <c r="S5018" s="22"/>
      <c r="AC5018" s="37">
        <v>50.661485648654164</v>
      </c>
    </row>
    <row r="5019" spans="1:29" x14ac:dyDescent="0.3">
      <c r="A5019" t="str">
        <f t="shared" si="457"/>
        <v>SFFFWaikatoCultivarFour</v>
      </c>
      <c r="B5019" t="s">
        <v>163</v>
      </c>
      <c r="D5019" s="36">
        <v>45000</v>
      </c>
      <c r="E5019">
        <v>4</v>
      </c>
      <c r="I5019" t="s">
        <v>168</v>
      </c>
      <c r="K5019" t="s">
        <v>165</v>
      </c>
      <c r="Q5019" s="32">
        <v>66.950053134962786</v>
      </c>
      <c r="S5019" s="22"/>
      <c r="AC5019" s="37">
        <v>30.431842334073995</v>
      </c>
    </row>
    <row r="5020" spans="1:29" x14ac:dyDescent="0.3">
      <c r="A5020" t="str">
        <f t="shared" ref="A5020:A5083" si="458">_xlfn.TEXTJOIN("",TRUE,B5020,"Cultivar",I5020)</f>
        <v>SFFFWaikatoCultivarFour</v>
      </c>
      <c r="B5020" t="s">
        <v>163</v>
      </c>
      <c r="D5020" s="36">
        <v>45000</v>
      </c>
      <c r="E5020">
        <v>5</v>
      </c>
      <c r="I5020" t="s">
        <v>168</v>
      </c>
      <c r="K5020" t="s">
        <v>165</v>
      </c>
      <c r="Q5020" s="32">
        <v>81.935635479766788</v>
      </c>
      <c r="S5020" s="22"/>
      <c r="AC5020" s="37">
        <v>37.243470672621271</v>
      </c>
    </row>
    <row r="5021" spans="1:29" x14ac:dyDescent="0.3">
      <c r="A5021" t="str">
        <f t="shared" si="458"/>
        <v>SFFFWaikatoCultivarFour</v>
      </c>
      <c r="B5021" t="s">
        <v>163</v>
      </c>
      <c r="D5021" s="36">
        <v>45042</v>
      </c>
      <c r="E5021">
        <v>1</v>
      </c>
      <c r="I5021" t="s">
        <v>168</v>
      </c>
      <c r="K5021" t="s">
        <v>165</v>
      </c>
      <c r="Q5021" s="32">
        <v>84.929873975025686</v>
      </c>
      <c r="S5021" s="22"/>
      <c r="AC5021" s="37">
        <v>19.751133482564114</v>
      </c>
    </row>
    <row r="5022" spans="1:29" x14ac:dyDescent="0.3">
      <c r="A5022" t="str">
        <f t="shared" si="458"/>
        <v>SFFFWaikatoCultivarFour</v>
      </c>
      <c r="B5022" t="s">
        <v>163</v>
      </c>
      <c r="D5022" s="36">
        <v>45042</v>
      </c>
      <c r="E5022">
        <v>2</v>
      </c>
      <c r="I5022" t="s">
        <v>168</v>
      </c>
      <c r="K5022" t="s">
        <v>165</v>
      </c>
      <c r="Q5022" s="32">
        <v>126.94707759729431</v>
      </c>
      <c r="S5022" s="22"/>
      <c r="AC5022" s="37">
        <v>29.522576185417282</v>
      </c>
    </row>
    <row r="5023" spans="1:29" x14ac:dyDescent="0.3">
      <c r="A5023" t="str">
        <f t="shared" si="458"/>
        <v>SFFFWaikatoCultivarFour</v>
      </c>
      <c r="B5023" t="s">
        <v>163</v>
      </c>
      <c r="D5023" s="36">
        <v>45042</v>
      </c>
      <c r="E5023">
        <v>3</v>
      </c>
      <c r="I5023" t="s">
        <v>168</v>
      </c>
      <c r="K5023" t="s">
        <v>165</v>
      </c>
      <c r="Q5023" s="32">
        <v>119.2702776702512</v>
      </c>
      <c r="S5023" s="22"/>
      <c r="AC5023" s="37">
        <v>28.39768515958362</v>
      </c>
    </row>
    <row r="5024" spans="1:29" x14ac:dyDescent="0.3">
      <c r="A5024" t="str">
        <f t="shared" si="458"/>
        <v>SFFFWaikatoCultivarFour</v>
      </c>
      <c r="B5024" t="s">
        <v>163</v>
      </c>
      <c r="D5024" s="36">
        <v>45043</v>
      </c>
      <c r="E5024">
        <v>4</v>
      </c>
      <c r="I5024" t="s">
        <v>168</v>
      </c>
      <c r="K5024" t="s">
        <v>165</v>
      </c>
      <c r="Q5024" s="32">
        <v>98.54641559299634</v>
      </c>
      <c r="S5024" s="22"/>
      <c r="AC5024" s="37">
        <v>22.917771068138684</v>
      </c>
    </row>
    <row r="5025" spans="1:29" x14ac:dyDescent="0.3">
      <c r="A5025" t="str">
        <f t="shared" si="458"/>
        <v>SFFFWaikatoCultivarFour</v>
      </c>
      <c r="B5025" t="s">
        <v>163</v>
      </c>
      <c r="D5025" s="36">
        <v>45043</v>
      </c>
      <c r="E5025">
        <v>5</v>
      </c>
      <c r="I5025" t="s">
        <v>168</v>
      </c>
      <c r="K5025" t="s">
        <v>165</v>
      </c>
      <c r="Q5025" s="32">
        <v>114.88428304975066</v>
      </c>
      <c r="S5025" s="22"/>
      <c r="AC5025" s="37">
        <v>26.717275127848993</v>
      </c>
    </row>
    <row r="5026" spans="1:29" x14ac:dyDescent="0.3">
      <c r="A5026" t="str">
        <f t="shared" si="458"/>
        <v>SFFFWaikatoCultivarFour</v>
      </c>
      <c r="B5026" t="s">
        <v>163</v>
      </c>
      <c r="D5026" s="36">
        <v>45104</v>
      </c>
      <c r="E5026">
        <v>1</v>
      </c>
      <c r="I5026" t="s">
        <v>168</v>
      </c>
      <c r="K5026" t="s">
        <v>165</v>
      </c>
      <c r="Q5026" s="32">
        <v>52.928571428571423</v>
      </c>
      <c r="S5026" s="22"/>
      <c r="AC5026" s="37">
        <v>8.5368663594470036</v>
      </c>
    </row>
    <row r="5027" spans="1:29" x14ac:dyDescent="0.3">
      <c r="A5027" t="str">
        <f t="shared" si="458"/>
        <v>SFFFWaikatoCultivarFour</v>
      </c>
      <c r="B5027" t="s">
        <v>163</v>
      </c>
      <c r="D5027" s="36">
        <v>45104</v>
      </c>
      <c r="E5027">
        <v>2</v>
      </c>
      <c r="I5027" t="s">
        <v>168</v>
      </c>
      <c r="K5027" t="s">
        <v>165</v>
      </c>
      <c r="Q5027" s="32">
        <v>51.75</v>
      </c>
      <c r="S5027" s="22"/>
      <c r="AC5027" s="37">
        <v>8.3467741935483879</v>
      </c>
    </row>
    <row r="5028" spans="1:29" x14ac:dyDescent="0.3">
      <c r="A5028" t="str">
        <f t="shared" si="458"/>
        <v>SFFFWaikatoCultivarFour</v>
      </c>
      <c r="B5028" t="s">
        <v>163</v>
      </c>
      <c r="D5028" s="36">
        <v>45104</v>
      </c>
      <c r="E5028">
        <v>3</v>
      </c>
      <c r="I5028" t="s">
        <v>168</v>
      </c>
      <c r="K5028" t="s">
        <v>165</v>
      </c>
      <c r="Q5028" s="32">
        <v>53.999999999999986</v>
      </c>
      <c r="S5028" s="22"/>
      <c r="AC5028" s="37">
        <v>8.7096774193548363</v>
      </c>
    </row>
    <row r="5029" spans="1:29" x14ac:dyDescent="0.3">
      <c r="A5029" t="str">
        <f t="shared" si="458"/>
        <v>SFFFWaikatoCultivarFour</v>
      </c>
      <c r="B5029" t="s">
        <v>163</v>
      </c>
      <c r="D5029" s="36">
        <v>45105</v>
      </c>
      <c r="E5029">
        <v>4</v>
      </c>
      <c r="I5029" t="s">
        <v>168</v>
      </c>
      <c r="K5029" t="s">
        <v>165</v>
      </c>
      <c r="Q5029" s="32">
        <v>29.464285714285712</v>
      </c>
      <c r="S5029" s="22"/>
      <c r="AC5029" s="37">
        <v>4.7523041474654368</v>
      </c>
    </row>
    <row r="5030" spans="1:29" x14ac:dyDescent="0.3">
      <c r="A5030" t="str">
        <f t="shared" si="458"/>
        <v>SFFFWaikatoCultivarFour</v>
      </c>
      <c r="B5030" t="s">
        <v>163</v>
      </c>
      <c r="D5030" s="36">
        <v>45105</v>
      </c>
      <c r="E5030">
        <v>5</v>
      </c>
      <c r="I5030" t="s">
        <v>168</v>
      </c>
      <c r="K5030" t="s">
        <v>165</v>
      </c>
      <c r="Q5030" s="32">
        <v>38.142857142857139</v>
      </c>
      <c r="S5030" s="22"/>
      <c r="AC5030" s="37">
        <v>6.1520737327188932</v>
      </c>
    </row>
    <row r="5031" spans="1:29" x14ac:dyDescent="0.3">
      <c r="A5031" t="str">
        <f t="shared" si="458"/>
        <v>SFFFWaikatoCultivarFive</v>
      </c>
      <c r="B5031" t="s">
        <v>163</v>
      </c>
      <c r="D5031" s="36">
        <v>44914</v>
      </c>
      <c r="E5031">
        <v>1</v>
      </c>
      <c r="I5031" t="s">
        <v>169</v>
      </c>
      <c r="K5031" t="s">
        <v>165</v>
      </c>
      <c r="Q5031" s="32">
        <v>287.43844006896609</v>
      </c>
      <c r="S5031" s="22"/>
      <c r="AC5031" s="37">
        <v>46.361038720800984</v>
      </c>
    </row>
    <row r="5032" spans="1:29" x14ac:dyDescent="0.3">
      <c r="A5032" t="str">
        <f t="shared" si="458"/>
        <v>SFFFWaikatoCultivarFive</v>
      </c>
      <c r="B5032" t="s">
        <v>163</v>
      </c>
      <c r="D5032" s="36">
        <v>44914</v>
      </c>
      <c r="E5032">
        <v>2</v>
      </c>
      <c r="I5032" t="s">
        <v>169</v>
      </c>
      <c r="K5032" t="s">
        <v>165</v>
      </c>
      <c r="Q5032" s="32">
        <v>270.76243455497382</v>
      </c>
      <c r="S5032" s="22"/>
      <c r="AC5032" s="37">
        <v>43.671360412092554</v>
      </c>
    </row>
    <row r="5033" spans="1:29" x14ac:dyDescent="0.3">
      <c r="A5033" t="str">
        <f t="shared" si="458"/>
        <v>SFFFWaikatoCultivarFive</v>
      </c>
      <c r="B5033" t="s">
        <v>163</v>
      </c>
      <c r="D5033" s="36">
        <v>44914</v>
      </c>
      <c r="E5033">
        <v>3</v>
      </c>
      <c r="I5033" t="s">
        <v>169</v>
      </c>
      <c r="K5033" t="s">
        <v>165</v>
      </c>
      <c r="Q5033" s="32">
        <v>351.40357142857124</v>
      </c>
      <c r="S5033" s="22"/>
      <c r="AC5033" s="37">
        <v>56.677995391705039</v>
      </c>
    </row>
    <row r="5034" spans="1:29" x14ac:dyDescent="0.3">
      <c r="A5034" t="str">
        <f t="shared" si="458"/>
        <v>SFFFWaikatoCultivarFive</v>
      </c>
      <c r="B5034" t="s">
        <v>163</v>
      </c>
      <c r="D5034" s="36">
        <v>44914</v>
      </c>
      <c r="E5034">
        <v>4</v>
      </c>
      <c r="I5034" t="s">
        <v>169</v>
      </c>
      <c r="K5034" t="s">
        <v>165</v>
      </c>
      <c r="Q5034" s="32">
        <v>335.85493803694976</v>
      </c>
      <c r="S5034" s="22"/>
      <c r="AC5034" s="37">
        <v>54.170151296282221</v>
      </c>
    </row>
    <row r="5035" spans="1:29" x14ac:dyDescent="0.3">
      <c r="A5035" t="str">
        <f t="shared" si="458"/>
        <v>SFFFWaikatoCultivarFive</v>
      </c>
      <c r="B5035" t="s">
        <v>163</v>
      </c>
      <c r="D5035" s="36">
        <v>44914</v>
      </c>
      <c r="E5035">
        <v>5</v>
      </c>
      <c r="I5035" t="s">
        <v>169</v>
      </c>
      <c r="K5035" t="s">
        <v>165</v>
      </c>
      <c r="Q5035" s="32">
        <v>353.41368791033887</v>
      </c>
      <c r="S5035" s="22"/>
      <c r="AC5035" s="37">
        <v>57.002207727474016</v>
      </c>
    </row>
    <row r="5036" spans="1:29" x14ac:dyDescent="0.3">
      <c r="A5036" t="str">
        <f t="shared" si="458"/>
        <v>SFFFWaikatoCultivarFive</v>
      </c>
      <c r="B5036" t="s">
        <v>163</v>
      </c>
      <c r="D5036" s="36">
        <v>44939</v>
      </c>
      <c r="E5036">
        <v>1</v>
      </c>
      <c r="I5036" t="s">
        <v>169</v>
      </c>
      <c r="K5036" t="s">
        <v>165</v>
      </c>
      <c r="Q5036" s="32">
        <v>241.20371253146209</v>
      </c>
      <c r="S5036" s="22"/>
      <c r="AC5036" s="37">
        <v>96.481485012584841</v>
      </c>
    </row>
    <row r="5037" spans="1:29" x14ac:dyDescent="0.3">
      <c r="A5037" t="str">
        <f t="shared" si="458"/>
        <v>SFFFWaikatoCultivarFive</v>
      </c>
      <c r="B5037" t="s">
        <v>163</v>
      </c>
      <c r="D5037" s="36">
        <v>44939</v>
      </c>
      <c r="E5037">
        <v>2</v>
      </c>
      <c r="I5037" t="s">
        <v>169</v>
      </c>
      <c r="K5037" t="s">
        <v>165</v>
      </c>
      <c r="Q5037" s="32">
        <v>229.25388684846521</v>
      </c>
      <c r="S5037" s="22"/>
      <c r="AC5037" s="37">
        <v>91.701554739386083</v>
      </c>
    </row>
    <row r="5038" spans="1:29" x14ac:dyDescent="0.3">
      <c r="A5038" t="str">
        <f t="shared" si="458"/>
        <v>SFFFWaikatoCultivarFive</v>
      </c>
      <c r="B5038" t="s">
        <v>163</v>
      </c>
      <c r="D5038" s="36">
        <v>44939</v>
      </c>
      <c r="E5038">
        <v>3</v>
      </c>
      <c r="I5038" t="s">
        <v>169</v>
      </c>
      <c r="K5038" t="s">
        <v>165</v>
      </c>
      <c r="Q5038" s="32">
        <v>190.45386256853868</v>
      </c>
      <c r="S5038" s="22"/>
      <c r="AC5038" s="37">
        <v>76.181545027415467</v>
      </c>
    </row>
    <row r="5039" spans="1:29" x14ac:dyDescent="0.3">
      <c r="A5039" t="str">
        <f t="shared" si="458"/>
        <v>SFFFWaikatoCultivarFive</v>
      </c>
      <c r="B5039" t="s">
        <v>163</v>
      </c>
      <c r="D5039" s="36">
        <v>44939</v>
      </c>
      <c r="E5039">
        <v>4</v>
      </c>
      <c r="I5039" t="s">
        <v>169</v>
      </c>
      <c r="K5039" t="s">
        <v>165</v>
      </c>
      <c r="Q5039" s="32">
        <v>221.45658263305319</v>
      </c>
      <c r="S5039" s="22"/>
      <c r="AC5039" s="37">
        <v>88.582633053221272</v>
      </c>
    </row>
    <row r="5040" spans="1:29" x14ac:dyDescent="0.3">
      <c r="A5040" t="str">
        <f t="shared" si="458"/>
        <v>SFFFWaikatoCultivarFive</v>
      </c>
      <c r="B5040" t="s">
        <v>163</v>
      </c>
      <c r="D5040" s="36">
        <v>44939</v>
      </c>
      <c r="E5040">
        <v>5</v>
      </c>
      <c r="I5040" t="s">
        <v>169</v>
      </c>
      <c r="K5040" t="s">
        <v>165</v>
      </c>
      <c r="Q5040" s="32">
        <v>209.07368320061397</v>
      </c>
      <c r="S5040" s="22"/>
      <c r="AC5040" s="37">
        <v>83.629473280245577</v>
      </c>
    </row>
    <row r="5041" spans="1:29" x14ac:dyDescent="0.3">
      <c r="A5041" t="str">
        <f t="shared" si="458"/>
        <v>SFFFWaikatoCultivarFive</v>
      </c>
      <c r="B5041" t="s">
        <v>163</v>
      </c>
      <c r="D5041" s="36">
        <v>44959</v>
      </c>
      <c r="E5041">
        <v>1</v>
      </c>
      <c r="I5041" t="s">
        <v>169</v>
      </c>
      <c r="K5041" t="s">
        <v>165</v>
      </c>
      <c r="Q5041" s="32">
        <v>126.38699675858501</v>
      </c>
      <c r="S5041" s="22"/>
      <c r="AC5041" s="37">
        <v>63.193498379292507</v>
      </c>
    </row>
    <row r="5042" spans="1:29" x14ac:dyDescent="0.3">
      <c r="A5042" t="str">
        <f t="shared" si="458"/>
        <v>SFFFWaikatoCultivarFive</v>
      </c>
      <c r="B5042" t="s">
        <v>163</v>
      </c>
      <c r="D5042" s="36">
        <v>44959</v>
      </c>
      <c r="E5042">
        <v>2</v>
      </c>
      <c r="I5042" t="s">
        <v>169</v>
      </c>
      <c r="K5042" t="s">
        <v>165</v>
      </c>
      <c r="Q5042" s="32">
        <v>140.12761371615824</v>
      </c>
      <c r="S5042" s="22"/>
      <c r="AC5042" s="37">
        <v>70.063806858079118</v>
      </c>
    </row>
    <row r="5043" spans="1:29" x14ac:dyDescent="0.3">
      <c r="A5043" t="str">
        <f t="shared" si="458"/>
        <v>SFFFWaikatoCultivarFive</v>
      </c>
      <c r="B5043" t="s">
        <v>163</v>
      </c>
      <c r="D5043" s="36">
        <v>44959</v>
      </c>
      <c r="E5043">
        <v>3</v>
      </c>
      <c r="I5043" t="s">
        <v>169</v>
      </c>
      <c r="K5043" t="s">
        <v>165</v>
      </c>
      <c r="Q5043" s="32">
        <v>115.81407181961234</v>
      </c>
      <c r="S5043" s="22"/>
      <c r="AC5043" s="37">
        <v>57.907035909806169</v>
      </c>
    </row>
    <row r="5044" spans="1:29" x14ac:dyDescent="0.3">
      <c r="A5044" t="str">
        <f t="shared" si="458"/>
        <v>SFFFWaikatoCultivarFive</v>
      </c>
      <c r="B5044" t="s">
        <v>163</v>
      </c>
      <c r="D5044" s="36">
        <v>44959</v>
      </c>
      <c r="E5044">
        <v>4</v>
      </c>
      <c r="I5044" t="s">
        <v>169</v>
      </c>
      <c r="K5044" t="s">
        <v>165</v>
      </c>
      <c r="Q5044" s="32">
        <v>116.57668466306738</v>
      </c>
      <c r="S5044" s="22"/>
      <c r="AC5044" s="37">
        <v>58.288342331533691</v>
      </c>
    </row>
    <row r="5045" spans="1:29" x14ac:dyDescent="0.3">
      <c r="A5045" t="str">
        <f t="shared" si="458"/>
        <v>SFFFWaikatoCultivarFive</v>
      </c>
      <c r="B5045" t="s">
        <v>163</v>
      </c>
      <c r="D5045" s="36">
        <v>44959</v>
      </c>
      <c r="E5045">
        <v>5</v>
      </c>
      <c r="I5045" t="s">
        <v>169</v>
      </c>
      <c r="K5045" t="s">
        <v>165</v>
      </c>
      <c r="Q5045" s="32">
        <v>107.6452380952381</v>
      </c>
      <c r="S5045" s="22"/>
      <c r="AC5045" s="37">
        <v>53.82261904761905</v>
      </c>
    </row>
    <row r="5046" spans="1:29" x14ac:dyDescent="0.3">
      <c r="A5046" t="str">
        <f t="shared" si="458"/>
        <v>SFFFWaikatoCultivarFive</v>
      </c>
      <c r="B5046" t="s">
        <v>163</v>
      </c>
      <c r="D5046" s="36">
        <v>44978</v>
      </c>
      <c r="E5046">
        <v>1</v>
      </c>
      <c r="I5046" t="s">
        <v>169</v>
      </c>
      <c r="K5046" t="s">
        <v>165</v>
      </c>
      <c r="Q5046" s="32">
        <v>160.14337938565257</v>
      </c>
      <c r="S5046" s="22"/>
      <c r="AC5046" s="37">
        <v>84.285989150343454</v>
      </c>
    </row>
    <row r="5047" spans="1:29" x14ac:dyDescent="0.3">
      <c r="A5047" t="str">
        <f t="shared" si="458"/>
        <v>SFFFWaikatoCultivarFive</v>
      </c>
      <c r="B5047" t="s">
        <v>163</v>
      </c>
      <c r="D5047" s="36">
        <v>44978</v>
      </c>
      <c r="E5047">
        <v>2</v>
      </c>
      <c r="I5047" t="s">
        <v>169</v>
      </c>
      <c r="K5047" t="s">
        <v>165</v>
      </c>
      <c r="Q5047" s="32">
        <v>162.58783733273532</v>
      </c>
      <c r="S5047" s="22"/>
      <c r="AC5047" s="37">
        <v>85.572545964597523</v>
      </c>
    </row>
    <row r="5048" spans="1:29" x14ac:dyDescent="0.3">
      <c r="A5048" t="str">
        <f t="shared" si="458"/>
        <v>SFFFWaikatoCultivarFive</v>
      </c>
      <c r="B5048" t="s">
        <v>163</v>
      </c>
      <c r="D5048" s="36">
        <v>44978</v>
      </c>
      <c r="E5048">
        <v>3</v>
      </c>
      <c r="I5048" t="s">
        <v>169</v>
      </c>
      <c r="K5048" t="s">
        <v>165</v>
      </c>
      <c r="Q5048" s="32">
        <v>170.47488717837592</v>
      </c>
      <c r="S5048" s="22"/>
      <c r="AC5048" s="37">
        <v>89.723624830724162</v>
      </c>
    </row>
    <row r="5049" spans="1:29" x14ac:dyDescent="0.3">
      <c r="A5049" t="str">
        <f t="shared" si="458"/>
        <v>SFFFWaikatoCultivarFive</v>
      </c>
      <c r="B5049" t="s">
        <v>163</v>
      </c>
      <c r="D5049" s="36">
        <v>44978</v>
      </c>
      <c r="E5049">
        <v>4</v>
      </c>
      <c r="I5049" t="s">
        <v>169</v>
      </c>
      <c r="K5049" t="s">
        <v>165</v>
      </c>
      <c r="Q5049" s="32">
        <v>170.30021110052493</v>
      </c>
      <c r="S5049" s="22"/>
      <c r="AC5049" s="37">
        <v>89.631690052907857</v>
      </c>
    </row>
    <row r="5050" spans="1:29" x14ac:dyDescent="0.3">
      <c r="A5050" t="str">
        <f t="shared" si="458"/>
        <v>SFFFWaikatoCultivarFive</v>
      </c>
      <c r="B5050" t="s">
        <v>163</v>
      </c>
      <c r="D5050" s="36">
        <v>44978</v>
      </c>
      <c r="E5050">
        <v>5</v>
      </c>
      <c r="I5050" t="s">
        <v>169</v>
      </c>
      <c r="K5050" t="s">
        <v>165</v>
      </c>
      <c r="Q5050" s="32">
        <v>154.25732744154826</v>
      </c>
      <c r="S5050" s="22"/>
      <c r="AC5050" s="37">
        <v>81.188067074499074</v>
      </c>
    </row>
    <row r="5051" spans="1:29" x14ac:dyDescent="0.3">
      <c r="A5051" t="str">
        <f t="shared" si="458"/>
        <v>SFFFWaikatoCultivarFive</v>
      </c>
      <c r="B5051" t="s">
        <v>163</v>
      </c>
      <c r="D5051" s="36">
        <v>44999</v>
      </c>
      <c r="E5051">
        <v>1</v>
      </c>
      <c r="I5051" t="s">
        <v>169</v>
      </c>
      <c r="K5051" t="s">
        <v>165</v>
      </c>
      <c r="Q5051" s="32">
        <v>89.137942268847326</v>
      </c>
      <c r="S5051" s="22"/>
      <c r="AC5051" s="37">
        <v>42.446639175641586</v>
      </c>
    </row>
    <row r="5052" spans="1:29" x14ac:dyDescent="0.3">
      <c r="A5052" t="str">
        <f t="shared" si="458"/>
        <v>SFFFWaikatoCultivarFive</v>
      </c>
      <c r="B5052" t="s">
        <v>163</v>
      </c>
      <c r="D5052" s="36">
        <v>44999</v>
      </c>
      <c r="E5052">
        <v>2</v>
      </c>
      <c r="I5052" t="s">
        <v>169</v>
      </c>
      <c r="K5052" t="s">
        <v>165</v>
      </c>
      <c r="Q5052" s="32">
        <v>115.45613289914577</v>
      </c>
      <c r="S5052" s="22"/>
      <c r="AC5052" s="37">
        <v>54.979110904355124</v>
      </c>
    </row>
    <row r="5053" spans="1:29" x14ac:dyDescent="0.3">
      <c r="A5053" t="str">
        <f t="shared" si="458"/>
        <v>SFFFWaikatoCultivarFive</v>
      </c>
      <c r="B5053" t="s">
        <v>163</v>
      </c>
      <c r="D5053" s="36">
        <v>45000</v>
      </c>
      <c r="E5053">
        <v>3</v>
      </c>
      <c r="I5053" t="s">
        <v>169</v>
      </c>
      <c r="K5053" t="s">
        <v>165</v>
      </c>
      <c r="Q5053" s="32">
        <v>102.62059369202225</v>
      </c>
      <c r="S5053" s="22"/>
      <c r="AC5053" s="37">
        <v>46.645724405464655</v>
      </c>
    </row>
    <row r="5054" spans="1:29" x14ac:dyDescent="0.3">
      <c r="A5054" t="str">
        <f t="shared" si="458"/>
        <v>SFFFWaikatoCultivarFive</v>
      </c>
      <c r="B5054" t="s">
        <v>163</v>
      </c>
      <c r="D5054" s="36">
        <v>45000</v>
      </c>
      <c r="E5054">
        <v>4</v>
      </c>
      <c r="I5054" t="s">
        <v>169</v>
      </c>
      <c r="K5054" t="s">
        <v>165</v>
      </c>
      <c r="Q5054" s="32">
        <v>106.45763706768412</v>
      </c>
      <c r="S5054" s="22"/>
      <c r="AC5054" s="37">
        <v>48.389835030765511</v>
      </c>
    </row>
    <row r="5055" spans="1:29" x14ac:dyDescent="0.3">
      <c r="A5055" t="str">
        <f t="shared" si="458"/>
        <v>SFFFWaikatoCultivarFive</v>
      </c>
      <c r="B5055" t="s">
        <v>163</v>
      </c>
      <c r="D5055" s="36">
        <v>45000</v>
      </c>
      <c r="E5055">
        <v>5</v>
      </c>
      <c r="I5055" t="s">
        <v>169</v>
      </c>
      <c r="K5055" t="s">
        <v>165</v>
      </c>
      <c r="Q5055" s="32">
        <v>72.529553915485593</v>
      </c>
      <c r="S5055" s="22"/>
      <c r="AC5055" s="37">
        <v>32.967979052493448</v>
      </c>
    </row>
    <row r="5056" spans="1:29" x14ac:dyDescent="0.3">
      <c r="A5056" t="str">
        <f t="shared" si="458"/>
        <v>SFFFWaikatoCultivarFive</v>
      </c>
      <c r="B5056" t="s">
        <v>163</v>
      </c>
      <c r="D5056" s="36">
        <v>45042</v>
      </c>
      <c r="E5056">
        <v>1</v>
      </c>
      <c r="I5056" t="s">
        <v>169</v>
      </c>
      <c r="K5056" t="s">
        <v>165</v>
      </c>
      <c r="Q5056" s="32">
        <v>109.74415473130128</v>
      </c>
      <c r="S5056" s="22"/>
      <c r="AC5056" s="37">
        <v>25.521896449139831</v>
      </c>
    </row>
    <row r="5057" spans="1:29" x14ac:dyDescent="0.3">
      <c r="A5057" t="str">
        <f t="shared" si="458"/>
        <v>SFFFWaikatoCultivarFive</v>
      </c>
      <c r="B5057" t="s">
        <v>163</v>
      </c>
      <c r="D5057" s="36">
        <v>45042</v>
      </c>
      <c r="E5057">
        <v>2</v>
      </c>
      <c r="I5057" t="s">
        <v>169</v>
      </c>
      <c r="K5057" t="s">
        <v>165</v>
      </c>
      <c r="Q5057" s="32">
        <v>173.2623877618889</v>
      </c>
      <c r="S5057" s="22"/>
      <c r="AC5057" s="37">
        <v>40.293578549276489</v>
      </c>
    </row>
    <row r="5058" spans="1:29" x14ac:dyDescent="0.3">
      <c r="A5058" t="str">
        <f t="shared" si="458"/>
        <v>SFFFWaikatoCultivarFive</v>
      </c>
      <c r="B5058" t="s">
        <v>163</v>
      </c>
      <c r="D5058" s="36">
        <v>45042</v>
      </c>
      <c r="E5058">
        <v>3</v>
      </c>
      <c r="I5058" t="s">
        <v>169</v>
      </c>
      <c r="K5058" t="s">
        <v>165</v>
      </c>
      <c r="Q5058" s="32">
        <v>104.36079193582195</v>
      </c>
      <c r="S5058" s="22"/>
      <c r="AC5058" s="37">
        <v>24.84780760376713</v>
      </c>
    </row>
    <row r="5059" spans="1:29" x14ac:dyDescent="0.3">
      <c r="A5059" t="str">
        <f t="shared" si="458"/>
        <v>SFFFWaikatoCultivarFive</v>
      </c>
      <c r="B5059" t="s">
        <v>163</v>
      </c>
      <c r="D5059" s="36">
        <v>45043</v>
      </c>
      <c r="E5059">
        <v>4</v>
      </c>
      <c r="I5059" t="s">
        <v>169</v>
      </c>
      <c r="K5059" t="s">
        <v>165</v>
      </c>
      <c r="Q5059" s="32">
        <v>162.48955722639931</v>
      </c>
      <c r="S5059" s="22"/>
      <c r="AC5059" s="37">
        <v>37.788269122418441</v>
      </c>
    </row>
    <row r="5060" spans="1:29" x14ac:dyDescent="0.3">
      <c r="A5060" t="str">
        <f t="shared" si="458"/>
        <v>SFFFWaikatoCultivarFive</v>
      </c>
      <c r="B5060" t="s">
        <v>163</v>
      </c>
      <c r="D5060" s="36">
        <v>45043</v>
      </c>
      <c r="E5060">
        <v>5</v>
      </c>
      <c r="I5060" t="s">
        <v>169</v>
      </c>
      <c r="K5060" t="s">
        <v>165</v>
      </c>
      <c r="Q5060" s="32">
        <v>92.53666341611202</v>
      </c>
      <c r="S5060" s="22"/>
      <c r="AC5060" s="37">
        <v>21.520154282816748</v>
      </c>
    </row>
    <row r="5061" spans="1:29" x14ac:dyDescent="0.3">
      <c r="A5061" t="str">
        <f t="shared" si="458"/>
        <v>SFFFWaikatoCultivarFive</v>
      </c>
      <c r="B5061" t="s">
        <v>163</v>
      </c>
      <c r="D5061" s="36">
        <v>45104</v>
      </c>
      <c r="E5061">
        <v>1</v>
      </c>
      <c r="I5061" t="s">
        <v>169</v>
      </c>
      <c r="K5061" t="s">
        <v>165</v>
      </c>
      <c r="Q5061" s="32">
        <v>56.571428571428569</v>
      </c>
      <c r="S5061" s="22"/>
      <c r="AC5061" s="37">
        <v>9.1244239631336406</v>
      </c>
    </row>
    <row r="5062" spans="1:29" x14ac:dyDescent="0.3">
      <c r="A5062" t="str">
        <f t="shared" si="458"/>
        <v>SFFFWaikatoCultivarFive</v>
      </c>
      <c r="B5062" t="s">
        <v>163</v>
      </c>
      <c r="D5062" s="36">
        <v>45104</v>
      </c>
      <c r="E5062">
        <v>2</v>
      </c>
      <c r="I5062" t="s">
        <v>169</v>
      </c>
      <c r="K5062" t="s">
        <v>165</v>
      </c>
      <c r="Q5062" s="32">
        <v>101.67857142857142</v>
      </c>
      <c r="S5062" s="22"/>
      <c r="AC5062" s="37">
        <v>16.399769585253456</v>
      </c>
    </row>
    <row r="5063" spans="1:29" x14ac:dyDescent="0.3">
      <c r="A5063" t="str">
        <f t="shared" si="458"/>
        <v>SFFFWaikatoCultivarFive</v>
      </c>
      <c r="B5063" t="s">
        <v>163</v>
      </c>
      <c r="D5063" s="36">
        <v>45104</v>
      </c>
      <c r="E5063">
        <v>3</v>
      </c>
      <c r="I5063" t="s">
        <v>169</v>
      </c>
      <c r="K5063" t="s">
        <v>165</v>
      </c>
      <c r="Q5063" s="32">
        <v>47.678571428571423</v>
      </c>
      <c r="S5063" s="22"/>
      <c r="AC5063" s="37">
        <v>7.6900921658986165</v>
      </c>
    </row>
    <row r="5064" spans="1:29" x14ac:dyDescent="0.3">
      <c r="A5064" t="str">
        <f t="shared" si="458"/>
        <v>SFFFWaikatoCultivarFive</v>
      </c>
      <c r="B5064" t="s">
        <v>163</v>
      </c>
      <c r="D5064" s="36">
        <v>45105</v>
      </c>
      <c r="E5064">
        <v>4</v>
      </c>
      <c r="I5064" t="s">
        <v>169</v>
      </c>
      <c r="K5064" t="s">
        <v>165</v>
      </c>
      <c r="Q5064" s="32">
        <v>82.339285714285708</v>
      </c>
      <c r="S5064" s="22"/>
      <c r="AC5064" s="37">
        <v>13.28052995391705</v>
      </c>
    </row>
    <row r="5065" spans="1:29" x14ac:dyDescent="0.3">
      <c r="A5065" t="str">
        <f t="shared" si="458"/>
        <v>SFFFWaikatoCultivarFive</v>
      </c>
      <c r="B5065" t="s">
        <v>163</v>
      </c>
      <c r="D5065" s="36">
        <v>45105</v>
      </c>
      <c r="E5065">
        <v>5</v>
      </c>
      <c r="I5065" t="s">
        <v>169</v>
      </c>
      <c r="K5065" t="s">
        <v>165</v>
      </c>
      <c r="Q5065" s="32">
        <v>40.446428571428569</v>
      </c>
      <c r="S5065" s="22"/>
      <c r="AC5065" s="37">
        <v>6.5236175115207367</v>
      </c>
    </row>
    <row r="5066" spans="1:29" x14ac:dyDescent="0.3">
      <c r="A5066" t="str">
        <f t="shared" si="458"/>
        <v>SFFFWaikatoCultivarSix</v>
      </c>
      <c r="B5066" t="s">
        <v>163</v>
      </c>
      <c r="D5066" s="36">
        <v>44914</v>
      </c>
      <c r="E5066">
        <v>1</v>
      </c>
      <c r="I5066" t="s">
        <v>170</v>
      </c>
      <c r="K5066" t="s">
        <v>165</v>
      </c>
      <c r="Q5066" s="32">
        <v>183.45490304656249</v>
      </c>
      <c r="S5066" s="22"/>
      <c r="AC5066" s="37">
        <v>29.589500491381045</v>
      </c>
    </row>
    <row r="5067" spans="1:29" x14ac:dyDescent="0.3">
      <c r="A5067" t="str">
        <f t="shared" si="458"/>
        <v>SFFFWaikatoCultivarSix</v>
      </c>
      <c r="B5067" t="s">
        <v>163</v>
      </c>
      <c r="D5067" s="36">
        <v>44914</v>
      </c>
      <c r="E5067">
        <v>2</v>
      </c>
      <c r="I5067" t="s">
        <v>170</v>
      </c>
      <c r="K5067" t="s">
        <v>165</v>
      </c>
      <c r="Q5067" s="32">
        <v>180.87455830388689</v>
      </c>
      <c r="S5067" s="22"/>
      <c r="AC5067" s="37">
        <v>29.173315855465628</v>
      </c>
    </row>
    <row r="5068" spans="1:29" x14ac:dyDescent="0.3">
      <c r="A5068" t="str">
        <f t="shared" si="458"/>
        <v>SFFFWaikatoCultivarSix</v>
      </c>
      <c r="B5068" t="s">
        <v>163</v>
      </c>
      <c r="D5068" s="36">
        <v>44914</v>
      </c>
      <c r="E5068">
        <v>3</v>
      </c>
      <c r="I5068" t="s">
        <v>170</v>
      </c>
      <c r="K5068" t="s">
        <v>165</v>
      </c>
      <c r="Q5068" s="32">
        <v>211.55434266729949</v>
      </c>
      <c r="S5068" s="22"/>
      <c r="AC5068" s="37">
        <v>34.121668172145078</v>
      </c>
    </row>
    <row r="5069" spans="1:29" x14ac:dyDescent="0.3">
      <c r="A5069" t="str">
        <f t="shared" si="458"/>
        <v>SFFFWaikatoCultivarSix</v>
      </c>
      <c r="B5069" t="s">
        <v>163</v>
      </c>
      <c r="D5069" s="36">
        <v>44914</v>
      </c>
      <c r="E5069">
        <v>4</v>
      </c>
      <c r="I5069" t="s">
        <v>170</v>
      </c>
      <c r="K5069" t="s">
        <v>165</v>
      </c>
      <c r="Q5069" s="32">
        <v>235.55858758548129</v>
      </c>
      <c r="S5069" s="22"/>
      <c r="AC5069" s="37">
        <v>37.993320578303432</v>
      </c>
    </row>
    <row r="5070" spans="1:29" x14ac:dyDescent="0.3">
      <c r="A5070" t="str">
        <f t="shared" si="458"/>
        <v>SFFFWaikatoCultivarSix</v>
      </c>
      <c r="B5070" t="s">
        <v>163</v>
      </c>
      <c r="D5070" s="36">
        <v>44914</v>
      </c>
      <c r="E5070">
        <v>5</v>
      </c>
      <c r="I5070" t="s">
        <v>170</v>
      </c>
      <c r="K5070" t="s">
        <v>165</v>
      </c>
      <c r="Q5070" s="32">
        <v>205.45238568494378</v>
      </c>
      <c r="S5070" s="22"/>
      <c r="AC5070" s="37">
        <v>33.137481562087707</v>
      </c>
    </row>
    <row r="5071" spans="1:29" x14ac:dyDescent="0.3">
      <c r="A5071" t="str">
        <f t="shared" si="458"/>
        <v>SFFFWaikatoCultivarSix</v>
      </c>
      <c r="B5071" t="s">
        <v>163</v>
      </c>
      <c r="D5071" s="36">
        <v>44939</v>
      </c>
      <c r="E5071">
        <v>1</v>
      </c>
      <c r="I5071" t="s">
        <v>170</v>
      </c>
      <c r="K5071" t="s">
        <v>165</v>
      </c>
      <c r="Q5071" s="32">
        <v>237.628010755764</v>
      </c>
      <c r="S5071" s="22"/>
      <c r="AC5071" s="37">
        <v>95.051204302305592</v>
      </c>
    </row>
    <row r="5072" spans="1:29" x14ac:dyDescent="0.3">
      <c r="A5072" t="str">
        <f t="shared" si="458"/>
        <v>SFFFWaikatoCultivarSix</v>
      </c>
      <c r="B5072" t="s">
        <v>163</v>
      </c>
      <c r="D5072" s="36">
        <v>44939</v>
      </c>
      <c r="E5072">
        <v>2</v>
      </c>
      <c r="I5072" t="s">
        <v>170</v>
      </c>
      <c r="K5072" t="s">
        <v>165</v>
      </c>
      <c r="Q5072" s="32">
        <v>236.62114869310645</v>
      </c>
      <c r="S5072" s="22"/>
      <c r="AC5072" s="37">
        <v>94.648459477242582</v>
      </c>
    </row>
    <row r="5073" spans="1:29" x14ac:dyDescent="0.3">
      <c r="A5073" t="str">
        <f t="shared" si="458"/>
        <v>SFFFWaikatoCultivarSix</v>
      </c>
      <c r="B5073" t="s">
        <v>163</v>
      </c>
      <c r="D5073" s="36">
        <v>44939</v>
      </c>
      <c r="E5073">
        <v>3</v>
      </c>
      <c r="I5073" t="s">
        <v>170</v>
      </c>
      <c r="K5073" t="s">
        <v>165</v>
      </c>
      <c r="Q5073" s="32">
        <v>288.42087456652291</v>
      </c>
      <c r="S5073" s="22"/>
      <c r="AC5073" s="37">
        <v>115.36834982660916</v>
      </c>
    </row>
    <row r="5074" spans="1:29" x14ac:dyDescent="0.3">
      <c r="A5074" t="str">
        <f t="shared" si="458"/>
        <v>SFFFWaikatoCultivarSix</v>
      </c>
      <c r="B5074" t="s">
        <v>163</v>
      </c>
      <c r="D5074" s="36">
        <v>44939</v>
      </c>
      <c r="E5074">
        <v>4</v>
      </c>
      <c r="I5074" t="s">
        <v>170</v>
      </c>
      <c r="K5074" t="s">
        <v>165</v>
      </c>
      <c r="Q5074" s="32">
        <v>243.84093090439129</v>
      </c>
      <c r="S5074" s="22"/>
      <c r="AC5074" s="37">
        <v>97.536372361756506</v>
      </c>
    </row>
    <row r="5075" spans="1:29" x14ac:dyDescent="0.3">
      <c r="A5075" t="str">
        <f t="shared" si="458"/>
        <v>SFFFWaikatoCultivarSix</v>
      </c>
      <c r="B5075" t="s">
        <v>163</v>
      </c>
      <c r="D5075" s="36">
        <v>44939</v>
      </c>
      <c r="E5075">
        <v>5</v>
      </c>
      <c r="I5075" t="s">
        <v>170</v>
      </c>
      <c r="K5075" t="s">
        <v>165</v>
      </c>
      <c r="Q5075" s="32">
        <v>273.64434376327335</v>
      </c>
      <c r="S5075" s="22"/>
      <c r="AC5075" s="37">
        <v>109.45773750530934</v>
      </c>
    </row>
    <row r="5076" spans="1:29" x14ac:dyDescent="0.3">
      <c r="A5076" t="str">
        <f t="shared" si="458"/>
        <v>SFFFWaikatoCultivarSix</v>
      </c>
      <c r="B5076" t="s">
        <v>163</v>
      </c>
      <c r="D5076" s="36">
        <v>44959</v>
      </c>
      <c r="E5076">
        <v>1</v>
      </c>
      <c r="I5076" t="s">
        <v>170</v>
      </c>
      <c r="K5076" t="s">
        <v>165</v>
      </c>
      <c r="Q5076" s="32">
        <v>106.57184731197121</v>
      </c>
      <c r="S5076" s="22"/>
      <c r="AC5076" s="37">
        <v>53.285923655985606</v>
      </c>
    </row>
    <row r="5077" spans="1:29" x14ac:dyDescent="0.3">
      <c r="A5077" t="str">
        <f t="shared" si="458"/>
        <v>SFFFWaikatoCultivarSix</v>
      </c>
      <c r="B5077" t="s">
        <v>163</v>
      </c>
      <c r="D5077" s="36">
        <v>44959</v>
      </c>
      <c r="E5077">
        <v>2</v>
      </c>
      <c r="I5077" t="s">
        <v>170</v>
      </c>
      <c r="K5077" t="s">
        <v>165</v>
      </c>
      <c r="Q5077" s="32">
        <v>94.880410676047703</v>
      </c>
      <c r="S5077" s="22"/>
      <c r="AC5077" s="37">
        <v>47.440205338023851</v>
      </c>
    </row>
    <row r="5078" spans="1:29" x14ac:dyDescent="0.3">
      <c r="A5078" t="str">
        <f t="shared" si="458"/>
        <v>SFFFWaikatoCultivarSix</v>
      </c>
      <c r="B5078" t="s">
        <v>163</v>
      </c>
      <c r="D5078" s="36">
        <v>44959</v>
      </c>
      <c r="E5078">
        <v>3</v>
      </c>
      <c r="I5078" t="s">
        <v>170</v>
      </c>
      <c r="K5078" t="s">
        <v>165</v>
      </c>
      <c r="Q5078" s="32">
        <v>75.269118636465564</v>
      </c>
      <c r="S5078" s="22"/>
      <c r="AC5078" s="37">
        <v>37.634559318232782</v>
      </c>
    </row>
    <row r="5079" spans="1:29" x14ac:dyDescent="0.3">
      <c r="A5079" t="str">
        <f t="shared" si="458"/>
        <v>SFFFWaikatoCultivarSix</v>
      </c>
      <c r="B5079" t="s">
        <v>163</v>
      </c>
      <c r="D5079" s="36">
        <v>44959</v>
      </c>
      <c r="E5079">
        <v>4</v>
      </c>
      <c r="I5079" t="s">
        <v>170</v>
      </c>
      <c r="K5079" t="s">
        <v>165</v>
      </c>
      <c r="Q5079" s="32">
        <v>102.27272727272727</v>
      </c>
      <c r="S5079" s="22"/>
      <c r="AC5079" s="37">
        <v>51.136363636363633</v>
      </c>
    </row>
    <row r="5080" spans="1:29" x14ac:dyDescent="0.3">
      <c r="A5080" t="str">
        <f t="shared" si="458"/>
        <v>SFFFWaikatoCultivarSix</v>
      </c>
      <c r="B5080" t="s">
        <v>163</v>
      </c>
      <c r="D5080" s="36">
        <v>44959</v>
      </c>
      <c r="E5080">
        <v>5</v>
      </c>
      <c r="I5080" t="s">
        <v>170</v>
      </c>
      <c r="K5080" t="s">
        <v>165</v>
      </c>
      <c r="Q5080" s="32">
        <v>52.419922810378331</v>
      </c>
      <c r="S5080" s="22"/>
      <c r="AC5080" s="37">
        <v>26.209961405189166</v>
      </c>
    </row>
    <row r="5081" spans="1:29" x14ac:dyDescent="0.3">
      <c r="A5081" t="str">
        <f t="shared" si="458"/>
        <v>SFFFWaikatoCultivarSix</v>
      </c>
      <c r="B5081" t="s">
        <v>163</v>
      </c>
      <c r="D5081" s="36">
        <v>44978</v>
      </c>
      <c r="E5081">
        <v>1</v>
      </c>
      <c r="I5081" t="s">
        <v>170</v>
      </c>
      <c r="K5081" t="s">
        <v>165</v>
      </c>
      <c r="Q5081" s="32">
        <v>169.64168602908106</v>
      </c>
      <c r="S5081" s="22"/>
      <c r="AC5081" s="37">
        <v>89.285097910042666</v>
      </c>
    </row>
    <row r="5082" spans="1:29" x14ac:dyDescent="0.3">
      <c r="A5082" t="str">
        <f t="shared" si="458"/>
        <v>SFFFWaikatoCultivarSix</v>
      </c>
      <c r="B5082" t="s">
        <v>163</v>
      </c>
      <c r="D5082" s="36">
        <v>44978</v>
      </c>
      <c r="E5082">
        <v>2</v>
      </c>
      <c r="I5082" t="s">
        <v>170</v>
      </c>
      <c r="K5082" t="s">
        <v>165</v>
      </c>
      <c r="Q5082" s="32">
        <v>176.35803577334099</v>
      </c>
      <c r="S5082" s="22"/>
      <c r="AC5082" s="37">
        <v>92.820018828074211</v>
      </c>
    </row>
    <row r="5083" spans="1:29" x14ac:dyDescent="0.3">
      <c r="A5083" t="str">
        <f t="shared" si="458"/>
        <v>SFFFWaikatoCultivarSix</v>
      </c>
      <c r="B5083" t="s">
        <v>163</v>
      </c>
      <c r="D5083" s="36">
        <v>44978</v>
      </c>
      <c r="E5083">
        <v>3</v>
      </c>
      <c r="I5083" t="s">
        <v>170</v>
      </c>
      <c r="K5083" t="s">
        <v>165</v>
      </c>
      <c r="Q5083" s="32">
        <v>140.54333623693381</v>
      </c>
      <c r="S5083" s="22"/>
      <c r="AC5083" s="37">
        <v>73.970176966807273</v>
      </c>
    </row>
    <row r="5084" spans="1:29" x14ac:dyDescent="0.3">
      <c r="A5084" t="str">
        <f t="shared" ref="A5084:A5147" si="459">_xlfn.TEXTJOIN("",TRUE,B5084,"Cultivar",I5084)</f>
        <v>SFFFWaikatoCultivarSix</v>
      </c>
      <c r="B5084" t="s">
        <v>163</v>
      </c>
      <c r="D5084" s="36">
        <v>44978</v>
      </c>
      <c r="E5084">
        <v>4</v>
      </c>
      <c r="I5084" t="s">
        <v>170</v>
      </c>
      <c r="K5084" t="s">
        <v>165</v>
      </c>
      <c r="Q5084" s="32">
        <v>174.37493044478242</v>
      </c>
      <c r="S5084" s="22"/>
      <c r="AC5084" s="37">
        <v>91.776279181464432</v>
      </c>
    </row>
    <row r="5085" spans="1:29" x14ac:dyDescent="0.3">
      <c r="A5085" t="str">
        <f t="shared" si="459"/>
        <v>SFFFWaikatoCultivarSix</v>
      </c>
      <c r="B5085" t="s">
        <v>163</v>
      </c>
      <c r="D5085" s="36">
        <v>44978</v>
      </c>
      <c r="E5085">
        <v>5</v>
      </c>
      <c r="I5085" t="s">
        <v>170</v>
      </c>
      <c r="K5085" t="s">
        <v>165</v>
      </c>
      <c r="Q5085" s="32">
        <v>177.05223880597009</v>
      </c>
      <c r="S5085" s="22"/>
      <c r="AC5085" s="37">
        <v>93.185388845247417</v>
      </c>
    </row>
    <row r="5086" spans="1:29" x14ac:dyDescent="0.3">
      <c r="A5086" t="str">
        <f t="shared" si="459"/>
        <v>SFFFWaikatoCultivarSix</v>
      </c>
      <c r="B5086" t="s">
        <v>163</v>
      </c>
      <c r="D5086" s="36">
        <v>44999</v>
      </c>
      <c r="E5086">
        <v>1</v>
      </c>
      <c r="I5086" t="s">
        <v>170</v>
      </c>
      <c r="K5086" t="s">
        <v>165</v>
      </c>
      <c r="Q5086" s="32">
        <v>103.09126641285874</v>
      </c>
      <c r="S5086" s="22"/>
      <c r="AC5086" s="37">
        <v>49.091079244218449</v>
      </c>
    </row>
    <row r="5087" spans="1:29" x14ac:dyDescent="0.3">
      <c r="A5087" t="str">
        <f t="shared" si="459"/>
        <v>SFFFWaikatoCultivarSix</v>
      </c>
      <c r="B5087" t="s">
        <v>163</v>
      </c>
      <c r="D5087" s="36">
        <v>44999</v>
      </c>
      <c r="E5087">
        <v>2</v>
      </c>
      <c r="I5087" t="s">
        <v>170</v>
      </c>
      <c r="K5087" t="s">
        <v>165</v>
      </c>
      <c r="Q5087" s="32">
        <v>90.619621342512886</v>
      </c>
      <c r="S5087" s="22"/>
      <c r="AC5087" s="37">
        <v>43.152200639291856</v>
      </c>
    </row>
    <row r="5088" spans="1:29" x14ac:dyDescent="0.3">
      <c r="A5088" t="str">
        <f t="shared" si="459"/>
        <v>SFFFWaikatoCultivarSix</v>
      </c>
      <c r="B5088" t="s">
        <v>163</v>
      </c>
      <c r="D5088" s="36">
        <v>45000</v>
      </c>
      <c r="E5088">
        <v>3</v>
      </c>
      <c r="I5088" t="s">
        <v>170</v>
      </c>
      <c r="K5088" t="s">
        <v>165</v>
      </c>
      <c r="Q5088" s="32">
        <v>106.31245373797182</v>
      </c>
      <c r="S5088" s="22"/>
      <c r="AC5088" s="37">
        <v>48.323842608169009</v>
      </c>
    </row>
    <row r="5089" spans="1:29" x14ac:dyDescent="0.3">
      <c r="A5089" t="str">
        <f t="shared" si="459"/>
        <v>SFFFWaikatoCultivarSix</v>
      </c>
      <c r="B5089" t="s">
        <v>163</v>
      </c>
      <c r="D5089" s="36">
        <v>45000</v>
      </c>
      <c r="E5089">
        <v>4</v>
      </c>
      <c r="I5089" t="s">
        <v>170</v>
      </c>
      <c r="K5089" t="s">
        <v>165</v>
      </c>
      <c r="Q5089" s="32">
        <v>115.49790321507024</v>
      </c>
      <c r="S5089" s="22"/>
      <c r="AC5089" s="37">
        <v>52.499046915941015</v>
      </c>
    </row>
    <row r="5090" spans="1:29" x14ac:dyDescent="0.3">
      <c r="A5090" t="str">
        <f t="shared" si="459"/>
        <v>SFFFWaikatoCultivarSix</v>
      </c>
      <c r="B5090" t="s">
        <v>163</v>
      </c>
      <c r="D5090" s="36">
        <v>45000</v>
      </c>
      <c r="E5090">
        <v>5</v>
      </c>
      <c r="I5090" t="s">
        <v>170</v>
      </c>
      <c r="K5090" t="s">
        <v>165</v>
      </c>
      <c r="Q5090" s="32">
        <v>121.77142857142853</v>
      </c>
      <c r="S5090" s="22"/>
      <c r="AC5090" s="37">
        <v>55.350649350649334</v>
      </c>
    </row>
    <row r="5091" spans="1:29" x14ac:dyDescent="0.3">
      <c r="A5091" t="str">
        <f t="shared" si="459"/>
        <v>SFFFWaikatoCultivarSix</v>
      </c>
      <c r="B5091" t="s">
        <v>163</v>
      </c>
      <c r="D5091" s="36">
        <v>45042</v>
      </c>
      <c r="E5091">
        <v>1</v>
      </c>
      <c r="I5091" t="s">
        <v>170</v>
      </c>
      <c r="K5091" t="s">
        <v>165</v>
      </c>
      <c r="Q5091" s="32">
        <v>127.12416449529853</v>
      </c>
      <c r="S5091" s="22"/>
      <c r="AC5091" s="37">
        <v>29.563759184953145</v>
      </c>
    </row>
    <row r="5092" spans="1:29" x14ac:dyDescent="0.3">
      <c r="A5092" t="str">
        <f t="shared" si="459"/>
        <v>SFFFWaikatoCultivarSix</v>
      </c>
      <c r="B5092" t="s">
        <v>163</v>
      </c>
      <c r="D5092" s="36">
        <v>45042</v>
      </c>
      <c r="E5092">
        <v>2</v>
      </c>
      <c r="I5092" t="s">
        <v>170</v>
      </c>
      <c r="K5092" t="s">
        <v>165</v>
      </c>
      <c r="Q5092" s="32">
        <v>170.75043396982238</v>
      </c>
      <c r="S5092" s="22"/>
      <c r="AC5092" s="37">
        <v>39.709403248795908</v>
      </c>
    </row>
    <row r="5093" spans="1:29" x14ac:dyDescent="0.3">
      <c r="A5093" t="str">
        <f t="shared" si="459"/>
        <v>SFFFWaikatoCultivarSix</v>
      </c>
      <c r="B5093" t="s">
        <v>163</v>
      </c>
      <c r="D5093" s="36">
        <v>45042</v>
      </c>
      <c r="E5093">
        <v>3</v>
      </c>
      <c r="I5093" t="s">
        <v>170</v>
      </c>
      <c r="K5093" t="s">
        <v>165</v>
      </c>
      <c r="Q5093" s="32">
        <v>113.63249897973064</v>
      </c>
      <c r="S5093" s="22"/>
      <c r="AC5093" s="37">
        <v>27.055356899935866</v>
      </c>
    </row>
    <row r="5094" spans="1:29" x14ac:dyDescent="0.3">
      <c r="A5094" t="str">
        <f t="shared" si="459"/>
        <v>SFFFWaikatoCultivarSix</v>
      </c>
      <c r="B5094" t="s">
        <v>163</v>
      </c>
      <c r="D5094" s="36">
        <v>45043</v>
      </c>
      <c r="E5094">
        <v>4</v>
      </c>
      <c r="I5094" t="s">
        <v>170</v>
      </c>
      <c r="K5094" t="s">
        <v>165</v>
      </c>
      <c r="Q5094" s="32">
        <v>175.51170078005197</v>
      </c>
      <c r="S5094" s="22"/>
      <c r="AC5094" s="37">
        <v>40.816674600012085</v>
      </c>
    </row>
    <row r="5095" spans="1:29" x14ac:dyDescent="0.3">
      <c r="A5095" t="str">
        <f t="shared" si="459"/>
        <v>SFFFWaikatoCultivarSix</v>
      </c>
      <c r="B5095" t="s">
        <v>163</v>
      </c>
      <c r="D5095" s="36">
        <v>45043</v>
      </c>
      <c r="E5095">
        <v>5</v>
      </c>
      <c r="I5095" t="s">
        <v>170</v>
      </c>
      <c r="K5095" t="s">
        <v>165</v>
      </c>
      <c r="Q5095" s="32">
        <v>168.44569377308861</v>
      </c>
      <c r="S5095" s="22"/>
      <c r="AC5095" s="37">
        <v>39.173417156532231</v>
      </c>
    </row>
    <row r="5096" spans="1:29" x14ac:dyDescent="0.3">
      <c r="A5096" t="str">
        <f t="shared" si="459"/>
        <v>SFFFWaikatoCultivarSix</v>
      </c>
      <c r="B5096" t="s">
        <v>163</v>
      </c>
      <c r="D5096" s="36">
        <v>45104</v>
      </c>
      <c r="E5096">
        <v>1</v>
      </c>
      <c r="I5096" t="s">
        <v>170</v>
      </c>
      <c r="K5096" t="s">
        <v>165</v>
      </c>
      <c r="Q5096" s="32">
        <v>80.357142857142847</v>
      </c>
      <c r="S5096" s="22"/>
      <c r="AC5096" s="37">
        <v>12.960829493087555</v>
      </c>
    </row>
    <row r="5097" spans="1:29" x14ac:dyDescent="0.3">
      <c r="A5097" t="str">
        <f t="shared" si="459"/>
        <v>SFFFWaikatoCultivarSix</v>
      </c>
      <c r="B5097" t="s">
        <v>163</v>
      </c>
      <c r="D5097" s="36">
        <v>45104</v>
      </c>
      <c r="E5097">
        <v>2</v>
      </c>
      <c r="I5097" t="s">
        <v>170</v>
      </c>
      <c r="K5097" t="s">
        <v>165</v>
      </c>
      <c r="Q5097" s="32">
        <v>127.67857142857142</v>
      </c>
      <c r="S5097" s="22"/>
      <c r="AC5097" s="37">
        <v>20.593317972350228</v>
      </c>
    </row>
    <row r="5098" spans="1:29" x14ac:dyDescent="0.3">
      <c r="A5098" t="str">
        <f t="shared" si="459"/>
        <v>SFFFWaikatoCultivarSix</v>
      </c>
      <c r="B5098" t="s">
        <v>163</v>
      </c>
      <c r="D5098" s="36">
        <v>45104</v>
      </c>
      <c r="E5098">
        <v>3</v>
      </c>
      <c r="I5098" t="s">
        <v>170</v>
      </c>
      <c r="K5098" t="s">
        <v>165</v>
      </c>
      <c r="Q5098" s="32">
        <v>59.625</v>
      </c>
      <c r="S5098" s="22"/>
      <c r="AC5098" s="37">
        <v>9.616935483870968</v>
      </c>
    </row>
    <row r="5099" spans="1:29" x14ac:dyDescent="0.3">
      <c r="A5099" t="str">
        <f t="shared" si="459"/>
        <v>SFFFWaikatoCultivarSix</v>
      </c>
      <c r="B5099" t="s">
        <v>163</v>
      </c>
      <c r="D5099" s="36">
        <v>45105</v>
      </c>
      <c r="E5099">
        <v>4</v>
      </c>
      <c r="I5099" t="s">
        <v>170</v>
      </c>
      <c r="K5099" t="s">
        <v>165</v>
      </c>
      <c r="Q5099" s="32">
        <v>90.464285714285694</v>
      </c>
      <c r="S5099" s="22"/>
      <c r="AC5099" s="37">
        <v>14.591013824884788</v>
      </c>
    </row>
    <row r="5100" spans="1:29" x14ac:dyDescent="0.3">
      <c r="A5100" t="str">
        <f t="shared" si="459"/>
        <v>SFFFWaikatoCultivarSix</v>
      </c>
      <c r="B5100" t="s">
        <v>163</v>
      </c>
      <c r="D5100" s="36">
        <v>45105</v>
      </c>
      <c r="E5100">
        <v>5</v>
      </c>
      <c r="I5100" t="s">
        <v>170</v>
      </c>
      <c r="K5100" t="s">
        <v>165</v>
      </c>
      <c r="Q5100" s="32">
        <v>66.964285714285708</v>
      </c>
      <c r="S5100" s="22"/>
      <c r="AC5100" s="37">
        <v>10.800691244239632</v>
      </c>
    </row>
    <row r="5101" spans="1:29" x14ac:dyDescent="0.3">
      <c r="A5101" t="str">
        <f t="shared" si="459"/>
        <v>SFFFWaikatoCultivarSeven</v>
      </c>
      <c r="B5101" t="s">
        <v>163</v>
      </c>
      <c r="D5101" s="36">
        <v>44914</v>
      </c>
      <c r="E5101">
        <v>1</v>
      </c>
      <c r="I5101" t="s">
        <v>171</v>
      </c>
      <c r="K5101" t="s">
        <v>165</v>
      </c>
      <c r="Q5101" s="32">
        <v>321.95511184924709</v>
      </c>
      <c r="S5101" s="22"/>
      <c r="AC5101" s="37">
        <v>51.928243846652755</v>
      </c>
    </row>
    <row r="5102" spans="1:29" x14ac:dyDescent="0.3">
      <c r="A5102" t="str">
        <f t="shared" si="459"/>
        <v>SFFFWaikatoCultivarSeven</v>
      </c>
      <c r="B5102" t="s">
        <v>163</v>
      </c>
      <c r="D5102" s="36">
        <v>44914</v>
      </c>
      <c r="E5102">
        <v>2</v>
      </c>
      <c r="I5102" t="s">
        <v>171</v>
      </c>
      <c r="K5102" t="s">
        <v>165</v>
      </c>
      <c r="Q5102" s="32">
        <v>368.12521618817016</v>
      </c>
      <c r="S5102" s="22"/>
      <c r="AC5102" s="37">
        <v>59.375034869059697</v>
      </c>
    </row>
    <row r="5103" spans="1:29" x14ac:dyDescent="0.3">
      <c r="A5103" t="str">
        <f t="shared" si="459"/>
        <v>SFFFWaikatoCultivarSeven</v>
      </c>
      <c r="B5103" t="s">
        <v>163</v>
      </c>
      <c r="D5103" s="36">
        <v>44914</v>
      </c>
      <c r="E5103">
        <v>3</v>
      </c>
      <c r="I5103" t="s">
        <v>171</v>
      </c>
      <c r="K5103" t="s">
        <v>165</v>
      </c>
      <c r="Q5103" s="32">
        <v>367.55586658442854</v>
      </c>
      <c r="S5103" s="22"/>
      <c r="AC5103" s="37">
        <v>59.283204287811053</v>
      </c>
    </row>
    <row r="5104" spans="1:29" x14ac:dyDescent="0.3">
      <c r="A5104" t="str">
        <f t="shared" si="459"/>
        <v>SFFFWaikatoCultivarSeven</v>
      </c>
      <c r="B5104" t="s">
        <v>163</v>
      </c>
      <c r="D5104" s="36">
        <v>44914</v>
      </c>
      <c r="E5104">
        <v>4</v>
      </c>
      <c r="I5104" t="s">
        <v>171</v>
      </c>
      <c r="K5104" t="s">
        <v>165</v>
      </c>
      <c r="Q5104" s="32">
        <v>296.04045478582754</v>
      </c>
      <c r="S5104" s="22"/>
      <c r="AC5104" s="37">
        <v>47.74846044932702</v>
      </c>
    </row>
    <row r="5105" spans="1:29" x14ac:dyDescent="0.3">
      <c r="A5105" t="str">
        <f t="shared" si="459"/>
        <v>SFFFWaikatoCultivarSeven</v>
      </c>
      <c r="B5105" t="s">
        <v>163</v>
      </c>
      <c r="D5105" s="36">
        <v>44914</v>
      </c>
      <c r="E5105">
        <v>5</v>
      </c>
      <c r="I5105" t="s">
        <v>171</v>
      </c>
      <c r="K5105" t="s">
        <v>165</v>
      </c>
      <c r="Q5105" s="32">
        <v>176.49907420595355</v>
      </c>
      <c r="S5105" s="22"/>
      <c r="AC5105" s="37">
        <v>28.467592613863477</v>
      </c>
    </row>
    <row r="5106" spans="1:29" x14ac:dyDescent="0.3">
      <c r="A5106" t="str">
        <f t="shared" si="459"/>
        <v>SFFFWaikatoCultivarSeven</v>
      </c>
      <c r="B5106" t="s">
        <v>163</v>
      </c>
      <c r="D5106" s="36">
        <v>44939</v>
      </c>
      <c r="E5106">
        <v>1</v>
      </c>
      <c r="I5106" t="s">
        <v>171</v>
      </c>
      <c r="K5106" t="s">
        <v>165</v>
      </c>
      <c r="Q5106" s="32">
        <v>235.37649817613334</v>
      </c>
      <c r="S5106" s="22"/>
      <c r="AC5106" s="37">
        <v>94.150599270453327</v>
      </c>
    </row>
    <row r="5107" spans="1:29" x14ac:dyDescent="0.3">
      <c r="A5107" t="str">
        <f t="shared" si="459"/>
        <v>SFFFWaikatoCultivarSeven</v>
      </c>
      <c r="B5107" t="s">
        <v>163</v>
      </c>
      <c r="D5107" s="36">
        <v>44939</v>
      </c>
      <c r="E5107">
        <v>2</v>
      </c>
      <c r="I5107" t="s">
        <v>171</v>
      </c>
      <c r="K5107" t="s">
        <v>165</v>
      </c>
      <c r="Q5107" s="32">
        <v>246.25541414642521</v>
      </c>
      <c r="S5107" s="22"/>
      <c r="AC5107" s="37">
        <v>98.502165658570078</v>
      </c>
    </row>
    <row r="5108" spans="1:29" x14ac:dyDescent="0.3">
      <c r="A5108" t="str">
        <f t="shared" si="459"/>
        <v>SFFFWaikatoCultivarSeven</v>
      </c>
      <c r="B5108" t="s">
        <v>163</v>
      </c>
      <c r="D5108" s="36">
        <v>44939</v>
      </c>
      <c r="E5108">
        <v>3</v>
      </c>
      <c r="I5108" t="s">
        <v>171</v>
      </c>
      <c r="K5108" t="s">
        <v>165</v>
      </c>
      <c r="Q5108" s="32">
        <v>214.45947747267397</v>
      </c>
      <c r="S5108" s="22"/>
      <c r="AC5108" s="37">
        <v>85.783790989069587</v>
      </c>
    </row>
    <row r="5109" spans="1:29" x14ac:dyDescent="0.3">
      <c r="A5109" t="str">
        <f t="shared" si="459"/>
        <v>SFFFWaikatoCultivarSeven</v>
      </c>
      <c r="B5109" t="s">
        <v>163</v>
      </c>
      <c r="D5109" s="36">
        <v>44939</v>
      </c>
      <c r="E5109">
        <v>4</v>
      </c>
      <c r="I5109" t="s">
        <v>171</v>
      </c>
      <c r="K5109" t="s">
        <v>165</v>
      </c>
      <c r="Q5109" s="32">
        <v>232.24676598328125</v>
      </c>
      <c r="S5109" s="22"/>
      <c r="AC5109" s="37">
        <v>92.898706393312494</v>
      </c>
    </row>
    <row r="5110" spans="1:29" x14ac:dyDescent="0.3">
      <c r="A5110" t="str">
        <f t="shared" si="459"/>
        <v>SFFFWaikatoCultivarSeven</v>
      </c>
      <c r="B5110" t="s">
        <v>163</v>
      </c>
      <c r="D5110" s="36">
        <v>44939</v>
      </c>
      <c r="E5110">
        <v>5</v>
      </c>
      <c r="I5110" t="s">
        <v>171</v>
      </c>
      <c r="K5110" t="s">
        <v>165</v>
      </c>
      <c r="Q5110" s="32">
        <v>267.29955392885734</v>
      </c>
      <c r="S5110" s="22"/>
      <c r="AC5110" s="37">
        <v>106.91982157154294</v>
      </c>
    </row>
    <row r="5111" spans="1:29" x14ac:dyDescent="0.3">
      <c r="A5111" t="str">
        <f t="shared" si="459"/>
        <v>SFFFWaikatoCultivarSeven</v>
      </c>
      <c r="B5111" t="s">
        <v>163</v>
      </c>
      <c r="D5111" s="36">
        <v>44959</v>
      </c>
      <c r="E5111">
        <v>1</v>
      </c>
      <c r="I5111" t="s">
        <v>171</v>
      </c>
      <c r="K5111" t="s">
        <v>165</v>
      </c>
      <c r="Q5111" s="32">
        <v>140.87249239119171</v>
      </c>
      <c r="S5111" s="22"/>
      <c r="AC5111" s="37">
        <v>70.436246195595857</v>
      </c>
    </row>
    <row r="5112" spans="1:29" x14ac:dyDescent="0.3">
      <c r="A5112" t="str">
        <f t="shared" si="459"/>
        <v>SFFFWaikatoCultivarSeven</v>
      </c>
      <c r="B5112" t="s">
        <v>163</v>
      </c>
      <c r="D5112" s="36">
        <v>44959</v>
      </c>
      <c r="E5112">
        <v>2</v>
      </c>
      <c r="I5112" t="s">
        <v>171</v>
      </c>
      <c r="K5112" t="s">
        <v>165</v>
      </c>
      <c r="Q5112" s="32">
        <v>165.53771965212172</v>
      </c>
      <c r="S5112" s="22"/>
      <c r="AC5112" s="37">
        <v>82.768859826060861</v>
      </c>
    </row>
    <row r="5113" spans="1:29" x14ac:dyDescent="0.3">
      <c r="A5113" t="str">
        <f t="shared" si="459"/>
        <v>SFFFWaikatoCultivarSeven</v>
      </c>
      <c r="B5113" t="s">
        <v>163</v>
      </c>
      <c r="D5113" s="36">
        <v>44959</v>
      </c>
      <c r="E5113">
        <v>3</v>
      </c>
      <c r="I5113" t="s">
        <v>171</v>
      </c>
      <c r="K5113" t="s">
        <v>165</v>
      </c>
      <c r="Q5113" s="32">
        <v>129.09206433502769</v>
      </c>
      <c r="S5113" s="22"/>
      <c r="AC5113" s="37">
        <v>64.546032167513843</v>
      </c>
    </row>
    <row r="5114" spans="1:29" x14ac:dyDescent="0.3">
      <c r="A5114" t="str">
        <f t="shared" si="459"/>
        <v>SFFFWaikatoCultivarSeven</v>
      </c>
      <c r="B5114" t="s">
        <v>163</v>
      </c>
      <c r="D5114" s="36">
        <v>44959</v>
      </c>
      <c r="E5114">
        <v>4</v>
      </c>
      <c r="I5114" t="s">
        <v>171</v>
      </c>
      <c r="K5114" t="s">
        <v>165</v>
      </c>
      <c r="Q5114" s="32">
        <v>100.76863252798836</v>
      </c>
      <c r="S5114" s="22"/>
      <c r="AC5114" s="37">
        <v>50.38431626399418</v>
      </c>
    </row>
    <row r="5115" spans="1:29" x14ac:dyDescent="0.3">
      <c r="A5115" t="str">
        <f t="shared" si="459"/>
        <v>SFFFWaikatoCultivarSeven</v>
      </c>
      <c r="B5115" t="s">
        <v>163</v>
      </c>
      <c r="D5115" s="36">
        <v>44959</v>
      </c>
      <c r="E5115">
        <v>5</v>
      </c>
      <c r="I5115" t="s">
        <v>171</v>
      </c>
      <c r="K5115" t="s">
        <v>165</v>
      </c>
      <c r="Q5115" s="32">
        <v>147.21699570333342</v>
      </c>
      <c r="S5115" s="22"/>
      <c r="AC5115" s="37">
        <v>73.608497851666712</v>
      </c>
    </row>
    <row r="5116" spans="1:29" x14ac:dyDescent="0.3">
      <c r="A5116" t="str">
        <f t="shared" si="459"/>
        <v>SFFFWaikatoCultivarSeven</v>
      </c>
      <c r="B5116" t="s">
        <v>163</v>
      </c>
      <c r="D5116" s="36">
        <v>44978</v>
      </c>
      <c r="E5116">
        <v>1</v>
      </c>
      <c r="I5116" t="s">
        <v>171</v>
      </c>
      <c r="K5116" t="s">
        <v>165</v>
      </c>
      <c r="Q5116" s="32">
        <v>177.32580002256231</v>
      </c>
      <c r="S5116" s="22"/>
      <c r="AC5116" s="37">
        <v>93.329368432927524</v>
      </c>
    </row>
    <row r="5117" spans="1:29" x14ac:dyDescent="0.3">
      <c r="A5117" t="str">
        <f t="shared" si="459"/>
        <v>SFFFWaikatoCultivarSeven</v>
      </c>
      <c r="B5117" t="s">
        <v>163</v>
      </c>
      <c r="D5117" s="36">
        <v>44978</v>
      </c>
      <c r="E5117">
        <v>2</v>
      </c>
      <c r="I5117" t="s">
        <v>171</v>
      </c>
      <c r="K5117" t="s">
        <v>165</v>
      </c>
      <c r="Q5117" s="32">
        <v>203.96669931439763</v>
      </c>
      <c r="S5117" s="22"/>
      <c r="AC5117" s="37">
        <v>107.35089437599875</v>
      </c>
    </row>
    <row r="5118" spans="1:29" x14ac:dyDescent="0.3">
      <c r="A5118" t="str">
        <f t="shared" si="459"/>
        <v>SFFFWaikatoCultivarSeven</v>
      </c>
      <c r="B5118" t="s">
        <v>163</v>
      </c>
      <c r="D5118" s="36">
        <v>44978</v>
      </c>
      <c r="E5118">
        <v>3</v>
      </c>
      <c r="I5118" t="s">
        <v>171</v>
      </c>
      <c r="K5118" t="s">
        <v>165</v>
      </c>
      <c r="Q5118" s="32">
        <v>159.81821984750246</v>
      </c>
      <c r="S5118" s="22"/>
      <c r="AC5118" s="37">
        <v>84.114852551317085</v>
      </c>
    </row>
    <row r="5119" spans="1:29" x14ac:dyDescent="0.3">
      <c r="A5119" t="str">
        <f t="shared" si="459"/>
        <v>SFFFWaikatoCultivarSeven</v>
      </c>
      <c r="B5119" t="s">
        <v>163</v>
      </c>
      <c r="D5119" s="36">
        <v>44978</v>
      </c>
      <c r="E5119">
        <v>4</v>
      </c>
      <c r="I5119" t="s">
        <v>171</v>
      </c>
      <c r="K5119" t="s">
        <v>165</v>
      </c>
      <c r="Q5119" s="32">
        <v>150.22931369344076</v>
      </c>
      <c r="S5119" s="22"/>
      <c r="AC5119" s="37">
        <v>79.068059838653028</v>
      </c>
    </row>
    <row r="5120" spans="1:29" x14ac:dyDescent="0.3">
      <c r="A5120" t="str">
        <f t="shared" si="459"/>
        <v>SFFFWaikatoCultivarSeven</v>
      </c>
      <c r="B5120" t="s">
        <v>163</v>
      </c>
      <c r="D5120" s="36">
        <v>44978</v>
      </c>
      <c r="E5120">
        <v>5</v>
      </c>
      <c r="I5120" t="s">
        <v>171</v>
      </c>
      <c r="K5120" t="s">
        <v>165</v>
      </c>
      <c r="Q5120" s="32">
        <v>154.11766363568046</v>
      </c>
      <c r="S5120" s="22"/>
      <c r="AC5120" s="37">
        <v>81.114559808252864</v>
      </c>
    </row>
    <row r="5121" spans="1:29" x14ac:dyDescent="0.3">
      <c r="A5121" t="str">
        <f t="shared" si="459"/>
        <v>SFFFWaikatoCultivarSeven</v>
      </c>
      <c r="B5121" t="s">
        <v>163</v>
      </c>
      <c r="D5121" s="36">
        <v>44999</v>
      </c>
      <c r="E5121">
        <v>1</v>
      </c>
      <c r="I5121" t="s">
        <v>171</v>
      </c>
      <c r="K5121" t="s">
        <v>165</v>
      </c>
      <c r="Q5121" s="32">
        <v>106.88006400059535</v>
      </c>
      <c r="S5121" s="22"/>
      <c r="AC5121" s="37">
        <v>50.895268571712073</v>
      </c>
    </row>
    <row r="5122" spans="1:29" x14ac:dyDescent="0.3">
      <c r="A5122" t="str">
        <f t="shared" si="459"/>
        <v>SFFFWaikatoCultivarSeven</v>
      </c>
      <c r="B5122" t="s">
        <v>163</v>
      </c>
      <c r="D5122" s="36">
        <v>44999</v>
      </c>
      <c r="E5122">
        <v>2</v>
      </c>
      <c r="I5122" t="s">
        <v>171</v>
      </c>
      <c r="K5122" t="s">
        <v>165</v>
      </c>
      <c r="Q5122" s="32">
        <v>116.27622311777334</v>
      </c>
      <c r="S5122" s="22"/>
      <c r="AC5122" s="37">
        <v>55.369630056082542</v>
      </c>
    </row>
    <row r="5123" spans="1:29" x14ac:dyDescent="0.3">
      <c r="A5123" t="str">
        <f t="shared" si="459"/>
        <v>SFFFWaikatoCultivarSeven</v>
      </c>
      <c r="B5123" t="s">
        <v>163</v>
      </c>
      <c r="D5123" s="36">
        <v>45000</v>
      </c>
      <c r="E5123">
        <v>3</v>
      </c>
      <c r="I5123" t="s">
        <v>171</v>
      </c>
      <c r="K5123" t="s">
        <v>165</v>
      </c>
      <c r="Q5123" s="32">
        <v>111.78072275475731</v>
      </c>
      <c r="S5123" s="22"/>
      <c r="AC5123" s="37">
        <v>50.809419433980594</v>
      </c>
    </row>
    <row r="5124" spans="1:29" x14ac:dyDescent="0.3">
      <c r="A5124" t="str">
        <f t="shared" si="459"/>
        <v>SFFFWaikatoCultivarSeven</v>
      </c>
      <c r="B5124" t="s">
        <v>163</v>
      </c>
      <c r="D5124" s="36">
        <v>45000</v>
      </c>
      <c r="E5124">
        <v>4</v>
      </c>
      <c r="I5124" t="s">
        <v>171</v>
      </c>
      <c r="K5124" t="s">
        <v>165</v>
      </c>
      <c r="Q5124" s="32">
        <v>97.149745689939905</v>
      </c>
      <c r="S5124" s="22"/>
      <c r="AC5124" s="37">
        <v>44.158975313609048</v>
      </c>
    </row>
    <row r="5125" spans="1:29" x14ac:dyDescent="0.3">
      <c r="A5125" t="str">
        <f t="shared" si="459"/>
        <v>SFFFWaikatoCultivarSeven</v>
      </c>
      <c r="B5125" t="s">
        <v>163</v>
      </c>
      <c r="D5125" s="36">
        <v>45000</v>
      </c>
      <c r="E5125">
        <v>5</v>
      </c>
      <c r="I5125" t="s">
        <v>171</v>
      </c>
      <c r="K5125" t="s">
        <v>165</v>
      </c>
      <c r="Q5125" s="32">
        <v>90.36299297985272</v>
      </c>
      <c r="S5125" s="22"/>
      <c r="AC5125" s="37">
        <v>41.074087718114875</v>
      </c>
    </row>
    <row r="5126" spans="1:29" x14ac:dyDescent="0.3">
      <c r="A5126" t="str">
        <f t="shared" si="459"/>
        <v>SFFFWaikatoCultivarSeven</v>
      </c>
      <c r="B5126" t="s">
        <v>163</v>
      </c>
      <c r="D5126" s="36">
        <v>45042</v>
      </c>
      <c r="E5126">
        <v>1</v>
      </c>
      <c r="I5126" t="s">
        <v>171</v>
      </c>
      <c r="K5126" t="s">
        <v>165</v>
      </c>
      <c r="Q5126" s="32">
        <v>189.05638922457678</v>
      </c>
      <c r="S5126" s="22"/>
      <c r="AC5126" s="37">
        <v>43.966602145250413</v>
      </c>
    </row>
    <row r="5127" spans="1:29" x14ac:dyDescent="0.3">
      <c r="A5127" t="str">
        <f t="shared" si="459"/>
        <v>SFFFWaikatoCultivarSeven</v>
      </c>
      <c r="B5127" t="s">
        <v>163</v>
      </c>
      <c r="D5127" s="36">
        <v>45042</v>
      </c>
      <c r="E5127">
        <v>2</v>
      </c>
      <c r="I5127" t="s">
        <v>171</v>
      </c>
      <c r="K5127" t="s">
        <v>165</v>
      </c>
      <c r="Q5127" s="32">
        <v>162.59104851805773</v>
      </c>
      <c r="S5127" s="22"/>
      <c r="AC5127" s="37">
        <v>37.811871748385521</v>
      </c>
    </row>
    <row r="5128" spans="1:29" x14ac:dyDescent="0.3">
      <c r="A5128" t="str">
        <f t="shared" si="459"/>
        <v>SFFFWaikatoCultivarSeven</v>
      </c>
      <c r="B5128" t="s">
        <v>163</v>
      </c>
      <c r="D5128" s="36">
        <v>45042</v>
      </c>
      <c r="E5128">
        <v>3</v>
      </c>
      <c r="I5128" t="s">
        <v>171</v>
      </c>
      <c r="K5128" t="s">
        <v>165</v>
      </c>
      <c r="Q5128" s="32">
        <v>178.85453824811734</v>
      </c>
      <c r="S5128" s="22"/>
      <c r="AC5128" s="37">
        <v>42.58441386859937</v>
      </c>
    </row>
    <row r="5129" spans="1:29" x14ac:dyDescent="0.3">
      <c r="A5129" t="str">
        <f t="shared" si="459"/>
        <v>SFFFWaikatoCultivarSeven</v>
      </c>
      <c r="B5129" t="s">
        <v>163</v>
      </c>
      <c r="D5129" s="36">
        <v>45043</v>
      </c>
      <c r="E5129">
        <v>4</v>
      </c>
      <c r="I5129" t="s">
        <v>171</v>
      </c>
      <c r="K5129" t="s">
        <v>165</v>
      </c>
      <c r="Q5129" s="32">
        <v>152.54251472951256</v>
      </c>
      <c r="S5129" s="22"/>
      <c r="AC5129" s="37">
        <v>35.475003425468032</v>
      </c>
    </row>
    <row r="5130" spans="1:29" x14ac:dyDescent="0.3">
      <c r="A5130" t="str">
        <f t="shared" si="459"/>
        <v>SFFFWaikatoCultivarSeven</v>
      </c>
      <c r="B5130" t="s">
        <v>163</v>
      </c>
      <c r="D5130" s="36">
        <v>45043</v>
      </c>
      <c r="E5130">
        <v>5</v>
      </c>
      <c r="I5130" t="s">
        <v>171</v>
      </c>
      <c r="K5130" t="s">
        <v>165</v>
      </c>
      <c r="Q5130" s="32">
        <v>141.4289890852391</v>
      </c>
      <c r="S5130" s="22"/>
      <c r="AC5130" s="37">
        <v>32.89046257796258</v>
      </c>
    </row>
    <row r="5131" spans="1:29" x14ac:dyDescent="0.3">
      <c r="A5131" t="str">
        <f t="shared" si="459"/>
        <v>SFFFWaikatoCultivarSeven</v>
      </c>
      <c r="B5131" t="s">
        <v>163</v>
      </c>
      <c r="D5131" s="36">
        <v>45104</v>
      </c>
      <c r="E5131">
        <v>1</v>
      </c>
      <c r="I5131" t="s">
        <v>171</v>
      </c>
      <c r="K5131" t="s">
        <v>165</v>
      </c>
      <c r="Q5131" s="32">
        <v>148.57142857142858</v>
      </c>
      <c r="S5131" s="22"/>
      <c r="AC5131" s="37">
        <v>23.963133640552996</v>
      </c>
    </row>
    <row r="5132" spans="1:29" x14ac:dyDescent="0.3">
      <c r="A5132" t="str">
        <f t="shared" si="459"/>
        <v>SFFFWaikatoCultivarSeven</v>
      </c>
      <c r="B5132" t="s">
        <v>163</v>
      </c>
      <c r="D5132" s="36">
        <v>45104</v>
      </c>
      <c r="E5132">
        <v>2</v>
      </c>
      <c r="I5132" t="s">
        <v>171</v>
      </c>
      <c r="K5132" t="s">
        <v>165</v>
      </c>
      <c r="Q5132" s="32">
        <v>148.57142857142858</v>
      </c>
      <c r="S5132" s="22"/>
      <c r="AC5132" s="37">
        <v>23.963133640552996</v>
      </c>
    </row>
    <row r="5133" spans="1:29" x14ac:dyDescent="0.3">
      <c r="A5133" t="str">
        <f t="shared" si="459"/>
        <v>SFFFWaikatoCultivarSeven</v>
      </c>
      <c r="B5133" t="s">
        <v>163</v>
      </c>
      <c r="D5133" s="36">
        <v>45104</v>
      </c>
      <c r="E5133">
        <v>3</v>
      </c>
      <c r="I5133" t="s">
        <v>171</v>
      </c>
      <c r="K5133" t="s">
        <v>165</v>
      </c>
      <c r="Q5133" s="32">
        <v>142.69642857142856</v>
      </c>
      <c r="S5133" s="22"/>
      <c r="AC5133" s="37">
        <v>23.015552995391701</v>
      </c>
    </row>
    <row r="5134" spans="1:29" x14ac:dyDescent="0.3">
      <c r="A5134" t="str">
        <f t="shared" si="459"/>
        <v>SFFFWaikatoCultivarSeven</v>
      </c>
      <c r="B5134" t="s">
        <v>163</v>
      </c>
      <c r="D5134" s="36">
        <v>45105</v>
      </c>
      <c r="E5134">
        <v>4</v>
      </c>
      <c r="I5134" t="s">
        <v>171</v>
      </c>
      <c r="K5134" t="s">
        <v>165</v>
      </c>
      <c r="Q5134" s="32">
        <v>134.64285714285711</v>
      </c>
      <c r="S5134" s="22"/>
      <c r="AC5134" s="37">
        <v>21.716589861751146</v>
      </c>
    </row>
    <row r="5135" spans="1:29" x14ac:dyDescent="0.3">
      <c r="A5135" t="str">
        <f t="shared" si="459"/>
        <v>SFFFWaikatoCultivarSeven</v>
      </c>
      <c r="B5135" t="s">
        <v>163</v>
      </c>
      <c r="D5135" s="36">
        <v>45105</v>
      </c>
      <c r="E5135">
        <v>5</v>
      </c>
      <c r="I5135" t="s">
        <v>171</v>
      </c>
      <c r="K5135" t="s">
        <v>165</v>
      </c>
      <c r="Q5135" s="32">
        <v>122.57142857142858</v>
      </c>
      <c r="S5135" s="22"/>
      <c r="AC5135" s="37">
        <v>19.769585253456221</v>
      </c>
    </row>
    <row r="5136" spans="1:29" x14ac:dyDescent="0.3">
      <c r="A5136" t="str">
        <f t="shared" si="459"/>
        <v>SFFFWaikatoCultivarEight</v>
      </c>
      <c r="B5136" t="s">
        <v>163</v>
      </c>
      <c r="D5136" s="36">
        <v>44914</v>
      </c>
      <c r="E5136">
        <v>1</v>
      </c>
      <c r="I5136" t="s">
        <v>172</v>
      </c>
      <c r="K5136" t="s">
        <v>165</v>
      </c>
      <c r="Q5136" s="32">
        <v>274.66625748043577</v>
      </c>
      <c r="S5136" s="22"/>
      <c r="AC5136" s="37">
        <v>44.301009271038026</v>
      </c>
    </row>
    <row r="5137" spans="1:29" x14ac:dyDescent="0.3">
      <c r="A5137" t="str">
        <f t="shared" si="459"/>
        <v>SFFFWaikatoCultivarEight</v>
      </c>
      <c r="B5137" t="s">
        <v>163</v>
      </c>
      <c r="D5137" s="36">
        <v>44914</v>
      </c>
      <c r="E5137">
        <v>2</v>
      </c>
      <c r="I5137" t="s">
        <v>172</v>
      </c>
      <c r="K5137" t="s">
        <v>165</v>
      </c>
      <c r="Q5137" s="32">
        <v>287.16850034410913</v>
      </c>
      <c r="S5137" s="22"/>
      <c r="AC5137" s="37">
        <v>46.317500055501476</v>
      </c>
    </row>
    <row r="5138" spans="1:29" x14ac:dyDescent="0.3">
      <c r="A5138" t="str">
        <f t="shared" si="459"/>
        <v>SFFFWaikatoCultivarEight</v>
      </c>
      <c r="B5138" t="s">
        <v>163</v>
      </c>
      <c r="D5138" s="36">
        <v>44914</v>
      </c>
      <c r="E5138">
        <v>3</v>
      </c>
      <c r="I5138" t="s">
        <v>172</v>
      </c>
      <c r="K5138" t="s">
        <v>165</v>
      </c>
      <c r="Q5138" s="32">
        <v>284.5902376424965</v>
      </c>
      <c r="S5138" s="22"/>
      <c r="AC5138" s="37">
        <v>45.901651232660726</v>
      </c>
    </row>
    <row r="5139" spans="1:29" x14ac:dyDescent="0.3">
      <c r="A5139" t="str">
        <f t="shared" si="459"/>
        <v>SFFFWaikatoCultivarEight</v>
      </c>
      <c r="B5139" t="s">
        <v>163</v>
      </c>
      <c r="D5139" s="36">
        <v>44914</v>
      </c>
      <c r="E5139">
        <v>4</v>
      </c>
      <c r="I5139" t="s">
        <v>172</v>
      </c>
      <c r="K5139" t="s">
        <v>165</v>
      </c>
      <c r="Q5139" s="32">
        <v>285.59102674719588</v>
      </c>
      <c r="S5139" s="22"/>
      <c r="AC5139" s="37">
        <v>46.063068830192883</v>
      </c>
    </row>
    <row r="5140" spans="1:29" x14ac:dyDescent="0.3">
      <c r="A5140" t="str">
        <f t="shared" si="459"/>
        <v>SFFFWaikatoCultivarEight</v>
      </c>
      <c r="B5140" t="s">
        <v>163</v>
      </c>
      <c r="D5140" s="36">
        <v>44914</v>
      </c>
      <c r="E5140">
        <v>5</v>
      </c>
      <c r="I5140" t="s">
        <v>172</v>
      </c>
      <c r="K5140" t="s">
        <v>165</v>
      </c>
      <c r="Q5140" s="32">
        <v>274.09257574896253</v>
      </c>
      <c r="S5140" s="22"/>
      <c r="AC5140" s="37">
        <v>44.208479959510079</v>
      </c>
    </row>
    <row r="5141" spans="1:29" x14ac:dyDescent="0.3">
      <c r="A5141" t="str">
        <f t="shared" si="459"/>
        <v>SFFFWaikatoCultivarEight</v>
      </c>
      <c r="B5141" t="s">
        <v>163</v>
      </c>
      <c r="D5141" s="36">
        <v>44939</v>
      </c>
      <c r="E5141">
        <v>1</v>
      </c>
      <c r="I5141" t="s">
        <v>172</v>
      </c>
      <c r="K5141" t="s">
        <v>165</v>
      </c>
      <c r="Q5141" s="32">
        <v>245.45204230834958</v>
      </c>
      <c r="S5141" s="22"/>
      <c r="AC5141" s="37">
        <v>98.180816923339819</v>
      </c>
    </row>
    <row r="5142" spans="1:29" x14ac:dyDescent="0.3">
      <c r="A5142" t="str">
        <f t="shared" si="459"/>
        <v>SFFFWaikatoCultivarEight</v>
      </c>
      <c r="B5142" t="s">
        <v>163</v>
      </c>
      <c r="D5142" s="36">
        <v>44939</v>
      </c>
      <c r="E5142">
        <v>2</v>
      </c>
      <c r="I5142" t="s">
        <v>172</v>
      </c>
      <c r="K5142" t="s">
        <v>165</v>
      </c>
      <c r="Q5142" s="32">
        <v>258.15695182337447</v>
      </c>
      <c r="S5142" s="22"/>
      <c r="AC5142" s="37">
        <v>103.2627807293498</v>
      </c>
    </row>
    <row r="5143" spans="1:29" x14ac:dyDescent="0.3">
      <c r="A5143" t="str">
        <f t="shared" si="459"/>
        <v>SFFFWaikatoCultivarEight</v>
      </c>
      <c r="B5143" t="s">
        <v>163</v>
      </c>
      <c r="D5143" s="36">
        <v>44939</v>
      </c>
      <c r="E5143">
        <v>3</v>
      </c>
      <c r="I5143" t="s">
        <v>172</v>
      </c>
      <c r="K5143" t="s">
        <v>165</v>
      </c>
      <c r="Q5143" s="32">
        <v>297.04254583189203</v>
      </c>
      <c r="S5143" s="22"/>
      <c r="AC5143" s="37">
        <v>118.81701833275682</v>
      </c>
    </row>
    <row r="5144" spans="1:29" x14ac:dyDescent="0.3">
      <c r="A5144" t="str">
        <f t="shared" si="459"/>
        <v>SFFFWaikatoCultivarEight</v>
      </c>
      <c r="B5144" t="s">
        <v>163</v>
      </c>
      <c r="D5144" s="36">
        <v>44939</v>
      </c>
      <c r="E5144">
        <v>4</v>
      </c>
      <c r="I5144" t="s">
        <v>172</v>
      </c>
      <c r="K5144" t="s">
        <v>165</v>
      </c>
      <c r="Q5144" s="32">
        <v>284.57691801552835</v>
      </c>
      <c r="S5144" s="22"/>
      <c r="AC5144" s="37">
        <v>113.83076720621133</v>
      </c>
    </row>
    <row r="5145" spans="1:29" x14ac:dyDescent="0.3">
      <c r="A5145" t="str">
        <f t="shared" si="459"/>
        <v>SFFFWaikatoCultivarEight</v>
      </c>
      <c r="B5145" t="s">
        <v>163</v>
      </c>
      <c r="D5145" s="36">
        <v>44939</v>
      </c>
      <c r="E5145">
        <v>5</v>
      </c>
      <c r="I5145" t="s">
        <v>172</v>
      </c>
      <c r="K5145" t="s">
        <v>165</v>
      </c>
      <c r="Q5145" s="32">
        <v>210.4528226610812</v>
      </c>
      <c r="S5145" s="22"/>
      <c r="AC5145" s="37">
        <v>84.181129064432483</v>
      </c>
    </row>
    <row r="5146" spans="1:29" x14ac:dyDescent="0.3">
      <c r="A5146" t="str">
        <f t="shared" si="459"/>
        <v>SFFFWaikatoCultivarEight</v>
      </c>
      <c r="B5146" t="s">
        <v>163</v>
      </c>
      <c r="D5146" s="36">
        <v>44959</v>
      </c>
      <c r="E5146">
        <v>1</v>
      </c>
      <c r="I5146" t="s">
        <v>172</v>
      </c>
      <c r="K5146" t="s">
        <v>165</v>
      </c>
      <c r="Q5146" s="32">
        <v>131.55563598956047</v>
      </c>
      <c r="S5146" s="22"/>
      <c r="AC5146" s="37">
        <v>65.777817994780236</v>
      </c>
    </row>
    <row r="5147" spans="1:29" x14ac:dyDescent="0.3">
      <c r="A5147" t="str">
        <f t="shared" si="459"/>
        <v>SFFFWaikatoCultivarEight</v>
      </c>
      <c r="B5147" t="s">
        <v>163</v>
      </c>
      <c r="D5147" s="36">
        <v>44959</v>
      </c>
      <c r="E5147">
        <v>2</v>
      </c>
      <c r="I5147" t="s">
        <v>172</v>
      </c>
      <c r="K5147" t="s">
        <v>165</v>
      </c>
      <c r="Q5147" s="32">
        <v>129.35136818900656</v>
      </c>
      <c r="S5147" s="22"/>
      <c r="AC5147" s="37">
        <v>64.675684094503282</v>
      </c>
    </row>
    <row r="5148" spans="1:29" x14ac:dyDescent="0.3">
      <c r="A5148" t="str">
        <f t="shared" ref="A5148:A5211" si="460">_xlfn.TEXTJOIN("",TRUE,B5148,"Cultivar",I5148)</f>
        <v>SFFFWaikatoCultivarEight</v>
      </c>
      <c r="B5148" t="s">
        <v>163</v>
      </c>
      <c r="D5148" s="36">
        <v>44959</v>
      </c>
      <c r="E5148">
        <v>3</v>
      </c>
      <c r="I5148" t="s">
        <v>172</v>
      </c>
      <c r="K5148" t="s">
        <v>165</v>
      </c>
      <c r="Q5148" s="32">
        <v>127.47068367873737</v>
      </c>
      <c r="S5148" s="22"/>
      <c r="AC5148" s="37">
        <v>63.735341839368687</v>
      </c>
    </row>
    <row r="5149" spans="1:29" x14ac:dyDescent="0.3">
      <c r="A5149" t="str">
        <f t="shared" si="460"/>
        <v>SFFFWaikatoCultivarEight</v>
      </c>
      <c r="B5149" t="s">
        <v>163</v>
      </c>
      <c r="D5149" s="36">
        <v>44959</v>
      </c>
      <c r="E5149">
        <v>4</v>
      </c>
      <c r="I5149" t="s">
        <v>172</v>
      </c>
      <c r="K5149" t="s">
        <v>165</v>
      </c>
      <c r="Q5149" s="32">
        <v>102.66111084805152</v>
      </c>
      <c r="S5149" s="22"/>
      <c r="AC5149" s="37">
        <v>51.330555424025761</v>
      </c>
    </row>
    <row r="5150" spans="1:29" x14ac:dyDescent="0.3">
      <c r="A5150" t="str">
        <f t="shared" si="460"/>
        <v>SFFFWaikatoCultivarEight</v>
      </c>
      <c r="B5150" t="s">
        <v>163</v>
      </c>
      <c r="D5150" s="36">
        <v>44959</v>
      </c>
      <c r="E5150">
        <v>5</v>
      </c>
      <c r="I5150" t="s">
        <v>172</v>
      </c>
      <c r="K5150" t="s">
        <v>165</v>
      </c>
      <c r="Q5150" s="32">
        <v>97.48226251478124</v>
      </c>
      <c r="S5150" s="22"/>
      <c r="AC5150" s="37">
        <v>48.74113125739062</v>
      </c>
    </row>
    <row r="5151" spans="1:29" x14ac:dyDescent="0.3">
      <c r="A5151" t="str">
        <f t="shared" si="460"/>
        <v>SFFFWaikatoCultivarEight</v>
      </c>
      <c r="B5151" t="s">
        <v>163</v>
      </c>
      <c r="D5151" s="36">
        <v>44978</v>
      </c>
      <c r="E5151">
        <v>1</v>
      </c>
      <c r="I5151" t="s">
        <v>172</v>
      </c>
      <c r="K5151" t="s">
        <v>165</v>
      </c>
      <c r="Q5151" s="32">
        <v>190.83183465806911</v>
      </c>
      <c r="S5151" s="22"/>
      <c r="AC5151" s="37">
        <v>100.43780771477321</v>
      </c>
    </row>
    <row r="5152" spans="1:29" x14ac:dyDescent="0.3">
      <c r="A5152" t="str">
        <f t="shared" si="460"/>
        <v>SFFFWaikatoCultivarEight</v>
      </c>
      <c r="B5152" t="s">
        <v>163</v>
      </c>
      <c r="D5152" s="36">
        <v>44978</v>
      </c>
      <c r="E5152">
        <v>2</v>
      </c>
      <c r="I5152" t="s">
        <v>172</v>
      </c>
      <c r="K5152" t="s">
        <v>165</v>
      </c>
      <c r="Q5152" s="32">
        <v>187.24745068140666</v>
      </c>
      <c r="S5152" s="22"/>
      <c r="AC5152" s="37">
        <v>98.551289832319299</v>
      </c>
    </row>
    <row r="5153" spans="1:29" x14ac:dyDescent="0.3">
      <c r="A5153" t="str">
        <f t="shared" si="460"/>
        <v>SFFFWaikatoCultivarEight</v>
      </c>
      <c r="B5153" t="s">
        <v>163</v>
      </c>
      <c r="D5153" s="36">
        <v>44978</v>
      </c>
      <c r="E5153">
        <v>3</v>
      </c>
      <c r="I5153" t="s">
        <v>172</v>
      </c>
      <c r="K5153" t="s">
        <v>165</v>
      </c>
      <c r="Q5153" s="32">
        <v>156.63970340411191</v>
      </c>
      <c r="S5153" s="22"/>
      <c r="AC5153" s="37">
        <v>82.441949160058897</v>
      </c>
    </row>
    <row r="5154" spans="1:29" x14ac:dyDescent="0.3">
      <c r="A5154" t="str">
        <f t="shared" si="460"/>
        <v>SFFFWaikatoCultivarEight</v>
      </c>
      <c r="B5154" t="s">
        <v>163</v>
      </c>
      <c r="D5154" s="36">
        <v>44978</v>
      </c>
      <c r="E5154">
        <v>4</v>
      </c>
      <c r="I5154" t="s">
        <v>172</v>
      </c>
      <c r="K5154" t="s">
        <v>165</v>
      </c>
      <c r="Q5154" s="32">
        <v>159.12004634333954</v>
      </c>
      <c r="S5154" s="22"/>
      <c r="AC5154" s="37">
        <v>83.747392812283962</v>
      </c>
    </row>
    <row r="5155" spans="1:29" x14ac:dyDescent="0.3">
      <c r="A5155" t="str">
        <f t="shared" si="460"/>
        <v>SFFFWaikatoCultivarEight</v>
      </c>
      <c r="B5155" t="s">
        <v>163</v>
      </c>
      <c r="D5155" s="36">
        <v>44978</v>
      </c>
      <c r="E5155">
        <v>5</v>
      </c>
      <c r="I5155" t="s">
        <v>172</v>
      </c>
      <c r="K5155" t="s">
        <v>165</v>
      </c>
      <c r="Q5155" s="32">
        <v>196.66606716287134</v>
      </c>
      <c r="S5155" s="22"/>
      <c r="AC5155" s="37">
        <v>103.50845640151122</v>
      </c>
    </row>
    <row r="5156" spans="1:29" x14ac:dyDescent="0.3">
      <c r="A5156" t="str">
        <f t="shared" si="460"/>
        <v>SFFFWaikatoCultivarEight</v>
      </c>
      <c r="B5156" t="s">
        <v>163</v>
      </c>
      <c r="D5156" s="36">
        <v>44999</v>
      </c>
      <c r="E5156">
        <v>1</v>
      </c>
      <c r="I5156" t="s">
        <v>172</v>
      </c>
      <c r="K5156" t="s">
        <v>165</v>
      </c>
      <c r="Q5156" s="32">
        <v>106.9671979586554</v>
      </c>
      <c r="S5156" s="22"/>
      <c r="AC5156" s="37">
        <v>50.936760932693048</v>
      </c>
    </row>
    <row r="5157" spans="1:29" x14ac:dyDescent="0.3">
      <c r="A5157" t="str">
        <f t="shared" si="460"/>
        <v>SFFFWaikatoCultivarEight</v>
      </c>
      <c r="B5157" t="s">
        <v>163</v>
      </c>
      <c r="D5157" s="36">
        <v>44999</v>
      </c>
      <c r="E5157">
        <v>2</v>
      </c>
      <c r="I5157" t="s">
        <v>172</v>
      </c>
      <c r="K5157" t="s">
        <v>165</v>
      </c>
      <c r="Q5157" s="32">
        <v>97.053842670339833</v>
      </c>
      <c r="S5157" s="22"/>
      <c r="AC5157" s="37">
        <v>46.216115557304683</v>
      </c>
    </row>
    <row r="5158" spans="1:29" x14ac:dyDescent="0.3">
      <c r="A5158" t="str">
        <f t="shared" si="460"/>
        <v>SFFFWaikatoCultivarEight</v>
      </c>
      <c r="B5158" t="s">
        <v>163</v>
      </c>
      <c r="D5158" s="36">
        <v>45000</v>
      </c>
      <c r="E5158">
        <v>3</v>
      </c>
      <c r="I5158" t="s">
        <v>172</v>
      </c>
      <c r="K5158" t="s">
        <v>165</v>
      </c>
      <c r="Q5158" s="32">
        <v>90.11089475683886</v>
      </c>
      <c r="S5158" s="22"/>
      <c r="AC5158" s="37">
        <v>40.95949761674494</v>
      </c>
    </row>
    <row r="5159" spans="1:29" x14ac:dyDescent="0.3">
      <c r="A5159" t="str">
        <f t="shared" si="460"/>
        <v>SFFFWaikatoCultivarEight</v>
      </c>
      <c r="B5159" t="s">
        <v>163</v>
      </c>
      <c r="D5159" s="36">
        <v>45000</v>
      </c>
      <c r="E5159">
        <v>4</v>
      </c>
      <c r="I5159" t="s">
        <v>172</v>
      </c>
      <c r="K5159" t="s">
        <v>165</v>
      </c>
      <c r="Q5159" s="32">
        <v>89.394139387539582</v>
      </c>
      <c r="S5159" s="22"/>
      <c r="AC5159" s="37">
        <v>40.633699721608899</v>
      </c>
    </row>
    <row r="5160" spans="1:29" x14ac:dyDescent="0.3">
      <c r="A5160" t="str">
        <f t="shared" si="460"/>
        <v>SFFFWaikatoCultivarEight</v>
      </c>
      <c r="B5160" t="s">
        <v>163</v>
      </c>
      <c r="D5160" s="36">
        <v>45000</v>
      </c>
      <c r="E5160">
        <v>5</v>
      </c>
      <c r="I5160" t="s">
        <v>172</v>
      </c>
      <c r="K5160" t="s">
        <v>165</v>
      </c>
      <c r="Q5160" s="32">
        <v>101.11942075930072</v>
      </c>
      <c r="S5160" s="22"/>
      <c r="AC5160" s="37">
        <v>45.963373072409418</v>
      </c>
    </row>
    <row r="5161" spans="1:29" x14ac:dyDescent="0.3">
      <c r="A5161" t="str">
        <f t="shared" si="460"/>
        <v>SFFFWaikatoCultivarEight</v>
      </c>
      <c r="B5161" t="s">
        <v>163</v>
      </c>
      <c r="D5161" s="36">
        <v>45042</v>
      </c>
      <c r="E5161">
        <v>1</v>
      </c>
      <c r="I5161" t="s">
        <v>172</v>
      </c>
      <c r="K5161" t="s">
        <v>165</v>
      </c>
      <c r="Q5161" s="32">
        <v>96.099061799673322</v>
      </c>
      <c r="S5161" s="22"/>
      <c r="AC5161" s="37">
        <v>22.348619023179843</v>
      </c>
    </row>
    <row r="5162" spans="1:29" x14ac:dyDescent="0.3">
      <c r="A5162" t="str">
        <f t="shared" si="460"/>
        <v>SFFFWaikatoCultivarEight</v>
      </c>
      <c r="B5162" t="s">
        <v>163</v>
      </c>
      <c r="D5162" s="36">
        <v>45042</v>
      </c>
      <c r="E5162">
        <v>2</v>
      </c>
      <c r="I5162" t="s">
        <v>172</v>
      </c>
      <c r="K5162" t="s">
        <v>165</v>
      </c>
      <c r="Q5162" s="32">
        <v>114.47555688723676</v>
      </c>
      <c r="S5162" s="22"/>
      <c r="AC5162" s="37">
        <v>26.622222531915526</v>
      </c>
    </row>
    <row r="5163" spans="1:29" x14ac:dyDescent="0.3">
      <c r="A5163" t="str">
        <f t="shared" si="460"/>
        <v>SFFFWaikatoCultivarEight</v>
      </c>
      <c r="B5163" t="s">
        <v>163</v>
      </c>
      <c r="D5163" s="36">
        <v>45042</v>
      </c>
      <c r="E5163">
        <v>3</v>
      </c>
      <c r="I5163" t="s">
        <v>172</v>
      </c>
      <c r="K5163" t="s">
        <v>165</v>
      </c>
      <c r="Q5163" s="32">
        <v>98.454564581221433</v>
      </c>
      <c r="S5163" s="22"/>
      <c r="AC5163" s="37">
        <v>23.441562995528912</v>
      </c>
    </row>
    <row r="5164" spans="1:29" x14ac:dyDescent="0.3">
      <c r="A5164" t="str">
        <f t="shared" si="460"/>
        <v>SFFFWaikatoCultivarEight</v>
      </c>
      <c r="B5164" t="s">
        <v>163</v>
      </c>
      <c r="D5164" s="36">
        <v>45043</v>
      </c>
      <c r="E5164">
        <v>4</v>
      </c>
      <c r="I5164" t="s">
        <v>172</v>
      </c>
      <c r="K5164" t="s">
        <v>165</v>
      </c>
      <c r="Q5164" s="32">
        <v>107.45857410738202</v>
      </c>
      <c r="S5164" s="22"/>
      <c r="AC5164" s="37">
        <v>24.990366071484189</v>
      </c>
    </row>
    <row r="5165" spans="1:29" x14ac:dyDescent="0.3">
      <c r="A5165" t="str">
        <f t="shared" si="460"/>
        <v>SFFFWaikatoCultivarEight</v>
      </c>
      <c r="B5165" t="s">
        <v>163</v>
      </c>
      <c r="D5165" s="36">
        <v>45043</v>
      </c>
      <c r="E5165">
        <v>5</v>
      </c>
      <c r="I5165" t="s">
        <v>172</v>
      </c>
      <c r="K5165" t="s">
        <v>165</v>
      </c>
      <c r="Q5165" s="32">
        <v>109.37364563569642</v>
      </c>
      <c r="S5165" s="22"/>
      <c r="AC5165" s="37">
        <v>25.435731543185216</v>
      </c>
    </row>
    <row r="5166" spans="1:29" x14ac:dyDescent="0.3">
      <c r="A5166" t="str">
        <f t="shared" si="460"/>
        <v>SFFFWaikatoCultivarEight</v>
      </c>
      <c r="B5166" t="s">
        <v>163</v>
      </c>
      <c r="D5166" s="36">
        <v>45104</v>
      </c>
      <c r="E5166">
        <v>1</v>
      </c>
      <c r="I5166" t="s">
        <v>172</v>
      </c>
      <c r="K5166" t="s">
        <v>165</v>
      </c>
      <c r="Q5166" s="32">
        <v>38.303571428571431</v>
      </c>
      <c r="S5166" s="22"/>
      <c r="AC5166" s="37">
        <v>6.1779953917050694</v>
      </c>
    </row>
    <row r="5167" spans="1:29" x14ac:dyDescent="0.3">
      <c r="A5167" t="str">
        <f t="shared" si="460"/>
        <v>SFFFWaikatoCultivarEight</v>
      </c>
      <c r="B5167" t="s">
        <v>163</v>
      </c>
      <c r="D5167" s="36">
        <v>45104</v>
      </c>
      <c r="E5167">
        <v>2</v>
      </c>
      <c r="I5167" t="s">
        <v>172</v>
      </c>
      <c r="K5167" t="s">
        <v>165</v>
      </c>
      <c r="Q5167" s="32">
        <v>46.928571428571431</v>
      </c>
      <c r="S5167" s="22"/>
      <c r="AC5167" s="37">
        <v>7.5691244239631343</v>
      </c>
    </row>
    <row r="5168" spans="1:29" x14ac:dyDescent="0.3">
      <c r="A5168" t="str">
        <f t="shared" si="460"/>
        <v>SFFFWaikatoCultivarEight</v>
      </c>
      <c r="B5168" t="s">
        <v>163</v>
      </c>
      <c r="D5168" s="36">
        <v>45104</v>
      </c>
      <c r="E5168">
        <v>3</v>
      </c>
      <c r="I5168" t="s">
        <v>172</v>
      </c>
      <c r="K5168" t="s">
        <v>165</v>
      </c>
      <c r="Q5168" s="32">
        <v>22.285714285714285</v>
      </c>
      <c r="S5168" s="22"/>
      <c r="AC5168" s="37">
        <v>3.5944700460829488</v>
      </c>
    </row>
    <row r="5169" spans="1:29" x14ac:dyDescent="0.3">
      <c r="A5169" t="str">
        <f t="shared" si="460"/>
        <v>SFFFWaikatoCultivarEight</v>
      </c>
      <c r="B5169" t="s">
        <v>163</v>
      </c>
      <c r="D5169" s="36">
        <v>45105</v>
      </c>
      <c r="E5169">
        <v>4</v>
      </c>
      <c r="I5169" t="s">
        <v>172</v>
      </c>
      <c r="K5169" t="s">
        <v>165</v>
      </c>
      <c r="Q5169" s="32">
        <v>38.499999999999993</v>
      </c>
      <c r="S5169" s="22"/>
      <c r="AC5169" s="37">
        <v>6.2096774193548381</v>
      </c>
    </row>
    <row r="5170" spans="1:29" x14ac:dyDescent="0.3">
      <c r="A5170" t="str">
        <f t="shared" si="460"/>
        <v>SFFFWaikatoCultivarEight</v>
      </c>
      <c r="B5170" t="s">
        <v>163</v>
      </c>
      <c r="D5170" s="36">
        <v>45105</v>
      </c>
      <c r="E5170">
        <v>5</v>
      </c>
      <c r="I5170" t="s">
        <v>172</v>
      </c>
      <c r="K5170" t="s">
        <v>165</v>
      </c>
      <c r="Q5170" s="32">
        <v>20.499999999999993</v>
      </c>
      <c r="S5170" s="22"/>
      <c r="AC5170" s="37">
        <v>3.3064516129032251</v>
      </c>
    </row>
    <row r="5171" spans="1:29" x14ac:dyDescent="0.3">
      <c r="A5171" t="str">
        <f t="shared" si="460"/>
        <v>SFFFWaikatoCultivarNine</v>
      </c>
      <c r="B5171" t="s">
        <v>163</v>
      </c>
      <c r="D5171" s="36">
        <v>44914</v>
      </c>
      <c r="E5171">
        <v>1</v>
      </c>
      <c r="I5171" t="s">
        <v>173</v>
      </c>
      <c r="K5171" t="s">
        <v>165</v>
      </c>
      <c r="Q5171" s="32">
        <v>364.39077015847886</v>
      </c>
      <c r="S5171" s="22"/>
      <c r="AC5171" s="37">
        <v>58.772704864270786</v>
      </c>
    </row>
    <row r="5172" spans="1:29" x14ac:dyDescent="0.3">
      <c r="A5172" t="str">
        <f t="shared" si="460"/>
        <v>SFFFWaikatoCultivarNine</v>
      </c>
      <c r="B5172" t="s">
        <v>163</v>
      </c>
      <c r="D5172" s="36">
        <v>44914</v>
      </c>
      <c r="E5172">
        <v>2</v>
      </c>
      <c r="I5172" t="s">
        <v>173</v>
      </c>
      <c r="K5172" t="s">
        <v>165</v>
      </c>
      <c r="Q5172" s="32">
        <v>317.33393994540495</v>
      </c>
      <c r="S5172" s="22"/>
      <c r="AC5172" s="37">
        <v>51.182893539581443</v>
      </c>
    </row>
    <row r="5173" spans="1:29" x14ac:dyDescent="0.3">
      <c r="A5173" t="str">
        <f t="shared" si="460"/>
        <v>SFFFWaikatoCultivarNine</v>
      </c>
      <c r="B5173" t="s">
        <v>163</v>
      </c>
      <c r="D5173" s="36">
        <v>44914</v>
      </c>
      <c r="E5173">
        <v>3</v>
      </c>
      <c r="I5173" t="s">
        <v>173</v>
      </c>
      <c r="K5173" t="s">
        <v>165</v>
      </c>
      <c r="Q5173" s="32">
        <v>345.94094633288921</v>
      </c>
      <c r="S5173" s="22"/>
      <c r="AC5173" s="37">
        <v>55.796926827885358</v>
      </c>
    </row>
    <row r="5174" spans="1:29" x14ac:dyDescent="0.3">
      <c r="A5174" t="str">
        <f t="shared" si="460"/>
        <v>SFFFWaikatoCultivarNine</v>
      </c>
      <c r="B5174" t="s">
        <v>163</v>
      </c>
      <c r="D5174" s="36">
        <v>44914</v>
      </c>
      <c r="E5174">
        <v>4</v>
      </c>
      <c r="I5174" t="s">
        <v>173</v>
      </c>
      <c r="K5174" t="s">
        <v>165</v>
      </c>
      <c r="Q5174" s="32">
        <v>337.66104773256137</v>
      </c>
      <c r="S5174" s="22"/>
      <c r="AC5174" s="37">
        <v>54.46145931170345</v>
      </c>
    </row>
    <row r="5175" spans="1:29" x14ac:dyDescent="0.3">
      <c r="A5175" t="str">
        <f t="shared" si="460"/>
        <v>SFFFWaikatoCultivarNine</v>
      </c>
      <c r="B5175" t="s">
        <v>163</v>
      </c>
      <c r="D5175" s="36">
        <v>44914</v>
      </c>
      <c r="E5175">
        <v>5</v>
      </c>
      <c r="I5175" t="s">
        <v>173</v>
      </c>
      <c r="K5175" t="s">
        <v>165</v>
      </c>
      <c r="Q5175" s="32">
        <v>355.76824506304581</v>
      </c>
      <c r="S5175" s="22"/>
      <c r="AC5175" s="37">
        <v>57.381975010168674</v>
      </c>
    </row>
    <row r="5176" spans="1:29" x14ac:dyDescent="0.3">
      <c r="A5176" t="str">
        <f t="shared" si="460"/>
        <v>SFFFWaikatoCultivarNine</v>
      </c>
      <c r="B5176" t="s">
        <v>163</v>
      </c>
      <c r="D5176" s="36">
        <v>44939</v>
      </c>
      <c r="E5176">
        <v>1</v>
      </c>
      <c r="I5176" t="s">
        <v>173</v>
      </c>
      <c r="K5176" t="s">
        <v>165</v>
      </c>
      <c r="Q5176" s="32">
        <v>274.92965260663055</v>
      </c>
      <c r="S5176" s="22"/>
      <c r="AC5176" s="37">
        <v>109.97186104265222</v>
      </c>
    </row>
    <row r="5177" spans="1:29" x14ac:dyDescent="0.3">
      <c r="A5177" t="str">
        <f t="shared" si="460"/>
        <v>SFFFWaikatoCultivarNine</v>
      </c>
      <c r="B5177" t="s">
        <v>163</v>
      </c>
      <c r="D5177" s="36">
        <v>44939</v>
      </c>
      <c r="E5177">
        <v>2</v>
      </c>
      <c r="I5177" t="s">
        <v>173</v>
      </c>
      <c r="K5177" t="s">
        <v>165</v>
      </c>
      <c r="Q5177" s="32">
        <v>242.98808890071859</v>
      </c>
      <c r="S5177" s="22"/>
      <c r="AC5177" s="37">
        <v>97.195235560287443</v>
      </c>
    </row>
    <row r="5178" spans="1:29" x14ac:dyDescent="0.3">
      <c r="A5178" t="str">
        <f t="shared" si="460"/>
        <v>SFFFWaikatoCultivarNine</v>
      </c>
      <c r="B5178" t="s">
        <v>163</v>
      </c>
      <c r="D5178" s="36">
        <v>44939</v>
      </c>
      <c r="E5178">
        <v>3</v>
      </c>
      <c r="I5178" t="s">
        <v>173</v>
      </c>
      <c r="K5178" t="s">
        <v>165</v>
      </c>
      <c r="Q5178" s="32">
        <v>179.61627400064441</v>
      </c>
      <c r="S5178" s="22"/>
      <c r="AC5178" s="37">
        <v>71.846509600257761</v>
      </c>
    </row>
    <row r="5179" spans="1:29" x14ac:dyDescent="0.3">
      <c r="A5179" t="str">
        <f t="shared" si="460"/>
        <v>SFFFWaikatoCultivarNine</v>
      </c>
      <c r="B5179" t="s">
        <v>163</v>
      </c>
      <c r="D5179" s="36">
        <v>44939</v>
      </c>
      <c r="E5179">
        <v>4</v>
      </c>
      <c r="I5179" t="s">
        <v>173</v>
      </c>
      <c r="K5179" t="s">
        <v>165</v>
      </c>
      <c r="Q5179" s="32">
        <v>221.54058646516609</v>
      </c>
      <c r="S5179" s="22"/>
      <c r="AC5179" s="37">
        <v>88.61623458606644</v>
      </c>
    </row>
    <row r="5180" spans="1:29" x14ac:dyDescent="0.3">
      <c r="A5180" t="str">
        <f t="shared" si="460"/>
        <v>SFFFWaikatoCultivarNine</v>
      </c>
      <c r="B5180" t="s">
        <v>163</v>
      </c>
      <c r="D5180" s="36">
        <v>44939</v>
      </c>
      <c r="E5180">
        <v>5</v>
      </c>
      <c r="I5180" t="s">
        <v>173</v>
      </c>
      <c r="K5180" t="s">
        <v>165</v>
      </c>
      <c r="Q5180" s="32">
        <v>262.42385570062237</v>
      </c>
      <c r="S5180" s="22"/>
      <c r="AC5180" s="37">
        <v>104.96954228024896</v>
      </c>
    </row>
    <row r="5181" spans="1:29" x14ac:dyDescent="0.3">
      <c r="A5181" t="str">
        <f t="shared" si="460"/>
        <v>SFFFWaikatoCultivarNine</v>
      </c>
      <c r="B5181" t="s">
        <v>163</v>
      </c>
      <c r="D5181" s="36">
        <v>44959</v>
      </c>
      <c r="E5181">
        <v>1</v>
      </c>
      <c r="I5181" t="s">
        <v>173</v>
      </c>
      <c r="K5181" t="s">
        <v>165</v>
      </c>
      <c r="Q5181" s="32">
        <v>168.61463094755928</v>
      </c>
      <c r="S5181" s="22"/>
      <c r="AC5181" s="37">
        <v>84.307315473779639</v>
      </c>
    </row>
    <row r="5182" spans="1:29" x14ac:dyDescent="0.3">
      <c r="A5182" t="str">
        <f t="shared" si="460"/>
        <v>SFFFWaikatoCultivarNine</v>
      </c>
      <c r="B5182" t="s">
        <v>163</v>
      </c>
      <c r="D5182" s="36">
        <v>44959</v>
      </c>
      <c r="E5182">
        <v>2</v>
      </c>
      <c r="I5182" t="s">
        <v>173</v>
      </c>
      <c r="K5182" t="s">
        <v>165</v>
      </c>
      <c r="Q5182" s="32">
        <v>167.49556965643393</v>
      </c>
      <c r="S5182" s="22"/>
      <c r="AC5182" s="37">
        <v>83.747784828216965</v>
      </c>
    </row>
    <row r="5183" spans="1:29" x14ac:dyDescent="0.3">
      <c r="A5183" t="str">
        <f t="shared" si="460"/>
        <v>SFFFWaikatoCultivarNine</v>
      </c>
      <c r="B5183" t="s">
        <v>163</v>
      </c>
      <c r="D5183" s="36">
        <v>44959</v>
      </c>
      <c r="E5183">
        <v>3</v>
      </c>
      <c r="I5183" t="s">
        <v>173</v>
      </c>
      <c r="K5183" t="s">
        <v>165</v>
      </c>
      <c r="Q5183" s="32">
        <v>120.68682221491945</v>
      </c>
      <c r="S5183" s="22"/>
      <c r="AC5183" s="37">
        <v>60.343411107459723</v>
      </c>
    </row>
    <row r="5184" spans="1:29" x14ac:dyDescent="0.3">
      <c r="A5184" t="str">
        <f t="shared" si="460"/>
        <v>SFFFWaikatoCultivarNine</v>
      </c>
      <c r="B5184" t="s">
        <v>163</v>
      </c>
      <c r="D5184" s="36">
        <v>44959</v>
      </c>
      <c r="E5184">
        <v>4</v>
      </c>
      <c r="I5184" t="s">
        <v>173</v>
      </c>
      <c r="K5184" t="s">
        <v>165</v>
      </c>
      <c r="Q5184" s="32">
        <v>102.16185259903091</v>
      </c>
      <c r="S5184" s="22"/>
      <c r="AC5184" s="37">
        <v>51.080926299515454</v>
      </c>
    </row>
    <row r="5185" spans="1:29" x14ac:dyDescent="0.3">
      <c r="A5185" t="str">
        <f t="shared" si="460"/>
        <v>SFFFWaikatoCultivarNine</v>
      </c>
      <c r="B5185" t="s">
        <v>163</v>
      </c>
      <c r="D5185" s="36">
        <v>44959</v>
      </c>
      <c r="E5185">
        <v>5</v>
      </c>
      <c r="I5185" t="s">
        <v>173</v>
      </c>
      <c r="K5185" t="s">
        <v>165</v>
      </c>
      <c r="Q5185" s="32">
        <v>168.32510373054464</v>
      </c>
      <c r="S5185" s="22"/>
      <c r="AC5185" s="37">
        <v>84.16255186527232</v>
      </c>
    </row>
    <row r="5186" spans="1:29" x14ac:dyDescent="0.3">
      <c r="A5186" t="str">
        <f t="shared" si="460"/>
        <v>SFFFWaikatoCultivarNine</v>
      </c>
      <c r="B5186" t="s">
        <v>163</v>
      </c>
      <c r="D5186" s="36">
        <v>44978</v>
      </c>
      <c r="E5186">
        <v>1</v>
      </c>
      <c r="I5186" t="s">
        <v>173</v>
      </c>
      <c r="K5186" t="s">
        <v>165</v>
      </c>
      <c r="Q5186" s="32">
        <v>190.97497358689907</v>
      </c>
      <c r="S5186" s="22"/>
      <c r="AC5186" s="37">
        <v>100.51314399310478</v>
      </c>
    </row>
    <row r="5187" spans="1:29" x14ac:dyDescent="0.3">
      <c r="A5187" t="str">
        <f t="shared" si="460"/>
        <v>SFFFWaikatoCultivarNine</v>
      </c>
      <c r="B5187" t="s">
        <v>163</v>
      </c>
      <c r="D5187" s="36">
        <v>44978</v>
      </c>
      <c r="E5187">
        <v>2</v>
      </c>
      <c r="I5187" t="s">
        <v>173</v>
      </c>
      <c r="K5187" t="s">
        <v>165</v>
      </c>
      <c r="Q5187" s="32">
        <v>189.32860080939429</v>
      </c>
      <c r="S5187" s="22"/>
      <c r="AC5187" s="37">
        <v>99.646632004944365</v>
      </c>
    </row>
    <row r="5188" spans="1:29" x14ac:dyDescent="0.3">
      <c r="A5188" t="str">
        <f t="shared" si="460"/>
        <v>SFFFWaikatoCultivarNine</v>
      </c>
      <c r="B5188" t="s">
        <v>163</v>
      </c>
      <c r="D5188" s="36">
        <v>44978</v>
      </c>
      <c r="E5188">
        <v>3</v>
      </c>
      <c r="I5188" t="s">
        <v>173</v>
      </c>
      <c r="K5188" t="s">
        <v>165</v>
      </c>
      <c r="Q5188" s="32">
        <v>185.5033652478908</v>
      </c>
      <c r="S5188" s="22"/>
      <c r="AC5188" s="37">
        <v>97.633350130468841</v>
      </c>
    </row>
    <row r="5189" spans="1:29" x14ac:dyDescent="0.3">
      <c r="A5189" t="str">
        <f t="shared" si="460"/>
        <v>SFFFWaikatoCultivarNine</v>
      </c>
      <c r="B5189" t="s">
        <v>163</v>
      </c>
      <c r="D5189" s="36">
        <v>44978</v>
      </c>
      <c r="E5189">
        <v>4</v>
      </c>
      <c r="I5189" t="s">
        <v>173</v>
      </c>
      <c r="K5189" t="s">
        <v>165</v>
      </c>
      <c r="Q5189" s="32">
        <v>155.44513591971878</v>
      </c>
      <c r="S5189" s="22"/>
      <c r="AC5189" s="37">
        <v>81.813229431430941</v>
      </c>
    </row>
    <row r="5190" spans="1:29" x14ac:dyDescent="0.3">
      <c r="A5190" t="str">
        <f t="shared" si="460"/>
        <v>SFFFWaikatoCultivarNine</v>
      </c>
      <c r="B5190" t="s">
        <v>163</v>
      </c>
      <c r="D5190" s="36">
        <v>44978</v>
      </c>
      <c r="E5190">
        <v>5</v>
      </c>
      <c r="I5190" t="s">
        <v>173</v>
      </c>
      <c r="K5190" t="s">
        <v>165</v>
      </c>
      <c r="Q5190" s="32">
        <v>179.84434338224946</v>
      </c>
      <c r="S5190" s="22"/>
      <c r="AC5190" s="37">
        <v>94.654917569604976</v>
      </c>
    </row>
    <row r="5191" spans="1:29" x14ac:dyDescent="0.3">
      <c r="A5191" t="str">
        <f t="shared" si="460"/>
        <v>SFFFWaikatoCultivarNine</v>
      </c>
      <c r="B5191" t="s">
        <v>163</v>
      </c>
      <c r="D5191" s="36">
        <v>44999</v>
      </c>
      <c r="E5191">
        <v>1</v>
      </c>
      <c r="I5191" t="s">
        <v>173</v>
      </c>
      <c r="K5191" t="s">
        <v>165</v>
      </c>
      <c r="Q5191" s="32">
        <v>122.90014782959277</v>
      </c>
      <c r="S5191" s="22"/>
      <c r="AC5191" s="37">
        <v>58.523879918853694</v>
      </c>
    </row>
    <row r="5192" spans="1:29" x14ac:dyDescent="0.3">
      <c r="A5192" t="str">
        <f t="shared" si="460"/>
        <v>SFFFWaikatoCultivarNine</v>
      </c>
      <c r="B5192" t="s">
        <v>163</v>
      </c>
      <c r="D5192" s="36">
        <v>44999</v>
      </c>
      <c r="E5192">
        <v>2</v>
      </c>
      <c r="I5192" t="s">
        <v>173</v>
      </c>
      <c r="K5192" t="s">
        <v>165</v>
      </c>
      <c r="Q5192" s="32">
        <v>132.13912182731636</v>
      </c>
      <c r="S5192" s="22"/>
      <c r="AC5192" s="37">
        <v>62.92339134634112</v>
      </c>
    </row>
    <row r="5193" spans="1:29" x14ac:dyDescent="0.3">
      <c r="A5193" t="str">
        <f t="shared" si="460"/>
        <v>SFFFWaikatoCultivarNine</v>
      </c>
      <c r="B5193" t="s">
        <v>163</v>
      </c>
      <c r="D5193" s="36">
        <v>45000</v>
      </c>
      <c r="E5193">
        <v>3</v>
      </c>
      <c r="I5193" t="s">
        <v>173</v>
      </c>
      <c r="K5193" t="s">
        <v>165</v>
      </c>
      <c r="Q5193" s="32">
        <v>105.92627158189453</v>
      </c>
      <c r="S5193" s="22"/>
      <c r="AC5193" s="37">
        <v>48.148305264497509</v>
      </c>
    </row>
    <row r="5194" spans="1:29" x14ac:dyDescent="0.3">
      <c r="A5194" t="str">
        <f t="shared" si="460"/>
        <v>SFFFWaikatoCultivarNine</v>
      </c>
      <c r="B5194" t="s">
        <v>163</v>
      </c>
      <c r="D5194" s="36">
        <v>45000</v>
      </c>
      <c r="E5194">
        <v>4</v>
      </c>
      <c r="I5194" t="s">
        <v>173</v>
      </c>
      <c r="K5194" t="s">
        <v>165</v>
      </c>
      <c r="Q5194" s="32">
        <v>97.791641909288984</v>
      </c>
      <c r="S5194" s="22"/>
      <c r="AC5194" s="37">
        <v>44.450746322404079</v>
      </c>
    </row>
    <row r="5195" spans="1:29" x14ac:dyDescent="0.3">
      <c r="A5195" t="str">
        <f t="shared" si="460"/>
        <v>SFFFWaikatoCultivarNine</v>
      </c>
      <c r="B5195" t="s">
        <v>163</v>
      </c>
      <c r="D5195" s="36">
        <v>45000</v>
      </c>
      <c r="E5195">
        <v>5</v>
      </c>
      <c r="I5195" t="s">
        <v>173</v>
      </c>
      <c r="K5195" t="s">
        <v>165</v>
      </c>
      <c r="Q5195" s="32">
        <v>96.802941513323645</v>
      </c>
      <c r="S5195" s="22"/>
      <c r="AC5195" s="37">
        <v>44.001337051510745</v>
      </c>
    </row>
    <row r="5196" spans="1:29" x14ac:dyDescent="0.3">
      <c r="A5196" t="str">
        <f t="shared" si="460"/>
        <v>SFFFWaikatoCultivarNine</v>
      </c>
      <c r="B5196" t="s">
        <v>163</v>
      </c>
      <c r="D5196" s="36">
        <v>45042</v>
      </c>
      <c r="E5196">
        <v>1</v>
      </c>
      <c r="I5196" t="s">
        <v>173</v>
      </c>
      <c r="K5196" t="s">
        <v>165</v>
      </c>
      <c r="Q5196" s="32">
        <v>164.97389653535836</v>
      </c>
      <c r="S5196" s="22"/>
      <c r="AC5196" s="37">
        <v>38.366022450083342</v>
      </c>
    </row>
    <row r="5197" spans="1:29" x14ac:dyDescent="0.3">
      <c r="A5197" t="str">
        <f t="shared" si="460"/>
        <v>SFFFWaikatoCultivarNine</v>
      </c>
      <c r="B5197" t="s">
        <v>163</v>
      </c>
      <c r="D5197" s="36">
        <v>45042</v>
      </c>
      <c r="E5197">
        <v>2</v>
      </c>
      <c r="I5197" t="s">
        <v>173</v>
      </c>
      <c r="K5197" t="s">
        <v>165</v>
      </c>
      <c r="Q5197" s="32">
        <v>209.29376619911574</v>
      </c>
      <c r="S5197" s="22"/>
      <c r="AC5197" s="37">
        <v>48.672968883515288</v>
      </c>
    </row>
    <row r="5198" spans="1:29" x14ac:dyDescent="0.3">
      <c r="A5198" t="str">
        <f t="shared" si="460"/>
        <v>SFFFWaikatoCultivarNine</v>
      </c>
      <c r="B5198" t="s">
        <v>163</v>
      </c>
      <c r="D5198" s="36">
        <v>45042</v>
      </c>
      <c r="E5198">
        <v>3</v>
      </c>
      <c r="I5198" t="s">
        <v>173</v>
      </c>
      <c r="K5198" t="s">
        <v>165</v>
      </c>
      <c r="Q5198" s="32">
        <v>218.18250856725166</v>
      </c>
      <c r="S5198" s="22"/>
      <c r="AC5198" s="37">
        <v>51.948216325536109</v>
      </c>
    </row>
    <row r="5199" spans="1:29" x14ac:dyDescent="0.3">
      <c r="A5199" t="str">
        <f t="shared" si="460"/>
        <v>SFFFWaikatoCultivarNine</v>
      </c>
      <c r="B5199" t="s">
        <v>163</v>
      </c>
      <c r="D5199" s="36">
        <v>45043</v>
      </c>
      <c r="E5199">
        <v>4</v>
      </c>
      <c r="I5199" t="s">
        <v>173</v>
      </c>
      <c r="K5199" t="s">
        <v>165</v>
      </c>
      <c r="Q5199" s="32">
        <v>192.43912037703609</v>
      </c>
      <c r="S5199" s="22"/>
      <c r="AC5199" s="37">
        <v>44.753283808613041</v>
      </c>
    </row>
    <row r="5200" spans="1:29" x14ac:dyDescent="0.3">
      <c r="A5200" t="str">
        <f t="shared" si="460"/>
        <v>SFFFWaikatoCultivarNine</v>
      </c>
      <c r="B5200" t="s">
        <v>163</v>
      </c>
      <c r="D5200" s="36">
        <v>45043</v>
      </c>
      <c r="E5200">
        <v>5</v>
      </c>
      <c r="I5200" t="s">
        <v>173</v>
      </c>
      <c r="K5200" t="s">
        <v>165</v>
      </c>
      <c r="Q5200" s="32">
        <v>171.26553259352775</v>
      </c>
      <c r="S5200" s="22"/>
      <c r="AC5200" s="37">
        <v>39.829193626401803</v>
      </c>
    </row>
    <row r="5201" spans="1:29" x14ac:dyDescent="0.3">
      <c r="A5201" t="str">
        <f t="shared" si="460"/>
        <v>SFFFWaikatoCultivarNine</v>
      </c>
      <c r="B5201" t="s">
        <v>163</v>
      </c>
      <c r="D5201" s="36">
        <v>45104</v>
      </c>
      <c r="E5201">
        <v>1</v>
      </c>
      <c r="I5201" t="s">
        <v>173</v>
      </c>
      <c r="K5201" t="s">
        <v>165</v>
      </c>
      <c r="Q5201" s="32">
        <v>189.42857142857139</v>
      </c>
      <c r="S5201" s="22"/>
      <c r="AC5201" s="37">
        <v>30.552995391705064</v>
      </c>
    </row>
    <row r="5202" spans="1:29" x14ac:dyDescent="0.3">
      <c r="A5202" t="str">
        <f t="shared" si="460"/>
        <v>SFFFWaikatoCultivarNine</v>
      </c>
      <c r="B5202" t="s">
        <v>163</v>
      </c>
      <c r="D5202" s="36">
        <v>45104</v>
      </c>
      <c r="E5202">
        <v>2</v>
      </c>
      <c r="I5202" t="s">
        <v>173</v>
      </c>
      <c r="K5202" t="s">
        <v>165</v>
      </c>
      <c r="Q5202" s="32">
        <v>206.35714285714283</v>
      </c>
      <c r="S5202" s="22"/>
      <c r="AC5202" s="37">
        <v>33.283410138248847</v>
      </c>
    </row>
    <row r="5203" spans="1:29" x14ac:dyDescent="0.3">
      <c r="A5203" t="str">
        <f t="shared" si="460"/>
        <v>SFFFWaikatoCultivarNine</v>
      </c>
      <c r="B5203" t="s">
        <v>163</v>
      </c>
      <c r="D5203" s="36">
        <v>45104</v>
      </c>
      <c r="E5203">
        <v>3</v>
      </c>
      <c r="I5203" t="s">
        <v>173</v>
      </c>
      <c r="K5203" t="s">
        <v>165</v>
      </c>
      <c r="Q5203" s="32">
        <v>174.55357142857142</v>
      </c>
      <c r="S5203" s="22"/>
      <c r="AC5203" s="37">
        <v>28.153801843317972</v>
      </c>
    </row>
    <row r="5204" spans="1:29" x14ac:dyDescent="0.3">
      <c r="A5204" t="str">
        <f t="shared" si="460"/>
        <v>SFFFWaikatoCultivarNine</v>
      </c>
      <c r="B5204" t="s">
        <v>163</v>
      </c>
      <c r="D5204" s="36">
        <v>45105</v>
      </c>
      <c r="E5204">
        <v>4</v>
      </c>
      <c r="I5204" t="s">
        <v>173</v>
      </c>
      <c r="K5204" t="s">
        <v>165</v>
      </c>
      <c r="Q5204" s="32">
        <v>188.57142857142856</v>
      </c>
      <c r="S5204" s="22"/>
      <c r="AC5204" s="37">
        <v>30.414746543778801</v>
      </c>
    </row>
    <row r="5205" spans="1:29" x14ac:dyDescent="0.3">
      <c r="A5205" t="str">
        <f t="shared" si="460"/>
        <v>SFFFWaikatoCultivarNine</v>
      </c>
      <c r="B5205" t="s">
        <v>163</v>
      </c>
      <c r="D5205" s="36">
        <v>45105</v>
      </c>
      <c r="E5205">
        <v>5</v>
      </c>
      <c r="I5205" t="s">
        <v>173</v>
      </c>
      <c r="K5205" t="s">
        <v>165</v>
      </c>
      <c r="Q5205" s="32">
        <v>157.73214285714283</v>
      </c>
      <c r="S5205" s="22"/>
      <c r="AC5205" s="37">
        <v>25.440668202764975</v>
      </c>
    </row>
    <row r="5206" spans="1:29" x14ac:dyDescent="0.3">
      <c r="A5206" t="str">
        <f t="shared" si="460"/>
        <v>SFFFWaikatoCultivarTen</v>
      </c>
      <c r="B5206" t="s">
        <v>163</v>
      </c>
      <c r="D5206" s="36">
        <v>44914</v>
      </c>
      <c r="E5206">
        <v>1</v>
      </c>
      <c r="I5206" t="s">
        <v>174</v>
      </c>
      <c r="K5206" t="s">
        <v>165</v>
      </c>
      <c r="Q5206" s="32">
        <v>218.43351308693937</v>
      </c>
      <c r="S5206" s="22"/>
      <c r="AC5206" s="37">
        <v>35.231211788216029</v>
      </c>
    </row>
    <row r="5207" spans="1:29" x14ac:dyDescent="0.3">
      <c r="A5207" t="str">
        <f t="shared" si="460"/>
        <v>SFFFWaikatoCultivarTen</v>
      </c>
      <c r="B5207" t="s">
        <v>163</v>
      </c>
      <c r="D5207" s="36">
        <v>44914</v>
      </c>
      <c r="E5207">
        <v>2</v>
      </c>
      <c r="I5207" t="s">
        <v>174</v>
      </c>
      <c r="K5207" t="s">
        <v>165</v>
      </c>
      <c r="Q5207" s="32">
        <v>248.94124316393223</v>
      </c>
      <c r="S5207" s="22"/>
      <c r="AC5207" s="37">
        <v>40.151813413537454</v>
      </c>
    </row>
    <row r="5208" spans="1:29" x14ac:dyDescent="0.3">
      <c r="A5208" t="str">
        <f t="shared" si="460"/>
        <v>SFFFWaikatoCultivarTen</v>
      </c>
      <c r="B5208" t="s">
        <v>163</v>
      </c>
      <c r="D5208" s="36">
        <v>44914</v>
      </c>
      <c r="E5208">
        <v>3</v>
      </c>
      <c r="I5208" t="s">
        <v>174</v>
      </c>
      <c r="K5208" t="s">
        <v>165</v>
      </c>
      <c r="Q5208" s="32">
        <v>208.75804721030036</v>
      </c>
      <c r="S5208" s="22"/>
      <c r="AC5208" s="37">
        <v>33.670652775854897</v>
      </c>
    </row>
    <row r="5209" spans="1:29" x14ac:dyDescent="0.3">
      <c r="A5209" t="str">
        <f t="shared" si="460"/>
        <v>SFFFWaikatoCultivarTen</v>
      </c>
      <c r="B5209" t="s">
        <v>163</v>
      </c>
      <c r="D5209" s="36">
        <v>44914</v>
      </c>
      <c r="E5209">
        <v>4</v>
      </c>
      <c r="I5209" t="s">
        <v>174</v>
      </c>
      <c r="K5209" t="s">
        <v>165</v>
      </c>
      <c r="Q5209" s="32">
        <v>253.20826872401753</v>
      </c>
      <c r="S5209" s="22"/>
      <c r="AC5209" s="37">
        <v>40.840043342583471</v>
      </c>
    </row>
    <row r="5210" spans="1:29" x14ac:dyDescent="0.3">
      <c r="A5210" t="str">
        <f t="shared" si="460"/>
        <v>SFFFWaikatoCultivarTen</v>
      </c>
      <c r="B5210" t="s">
        <v>163</v>
      </c>
      <c r="D5210" s="36">
        <v>44914</v>
      </c>
      <c r="E5210">
        <v>5</v>
      </c>
      <c r="I5210" t="s">
        <v>174</v>
      </c>
      <c r="K5210" t="s">
        <v>165</v>
      </c>
      <c r="Q5210" s="32">
        <v>217.14745894331153</v>
      </c>
      <c r="S5210" s="22"/>
      <c r="AC5210" s="37">
        <v>35.023783700534118</v>
      </c>
    </row>
    <row r="5211" spans="1:29" x14ac:dyDescent="0.3">
      <c r="A5211" t="str">
        <f t="shared" si="460"/>
        <v>SFFFWaikatoCultivarTen</v>
      </c>
      <c r="B5211" t="s">
        <v>163</v>
      </c>
      <c r="D5211" s="36">
        <v>44939</v>
      </c>
      <c r="E5211">
        <v>1</v>
      </c>
      <c r="I5211" t="s">
        <v>174</v>
      </c>
      <c r="K5211" t="s">
        <v>165</v>
      </c>
      <c r="Q5211" s="32">
        <v>81.798611637963717</v>
      </c>
      <c r="S5211" s="22"/>
      <c r="AC5211" s="37">
        <v>32.719444655185491</v>
      </c>
    </row>
    <row r="5212" spans="1:29" x14ac:dyDescent="0.3">
      <c r="A5212" t="str">
        <f t="shared" ref="A5212:A5275" si="461">_xlfn.TEXTJOIN("",TRUE,B5212,"Cultivar",I5212)</f>
        <v>SFFFWaikatoCultivarTen</v>
      </c>
      <c r="B5212" t="s">
        <v>163</v>
      </c>
      <c r="D5212" s="36">
        <v>44939</v>
      </c>
      <c r="E5212">
        <v>2</v>
      </c>
      <c r="I5212" t="s">
        <v>174</v>
      </c>
      <c r="K5212" t="s">
        <v>165</v>
      </c>
      <c r="Q5212" s="32">
        <v>145.41763341067286</v>
      </c>
      <c r="S5212" s="22"/>
      <c r="AC5212" s="37">
        <v>58.167053364269144</v>
      </c>
    </row>
    <row r="5213" spans="1:29" x14ac:dyDescent="0.3">
      <c r="A5213" t="str">
        <f t="shared" si="461"/>
        <v>SFFFWaikatoCultivarTen</v>
      </c>
      <c r="B5213" t="s">
        <v>163</v>
      </c>
      <c r="D5213" s="36">
        <v>44939</v>
      </c>
      <c r="E5213">
        <v>3</v>
      </c>
      <c r="I5213" t="s">
        <v>174</v>
      </c>
      <c r="K5213" t="s">
        <v>165</v>
      </c>
      <c r="Q5213" s="32">
        <v>157.78870059726231</v>
      </c>
      <c r="S5213" s="22"/>
      <c r="AC5213" s="37">
        <v>63.115480238904922</v>
      </c>
    </row>
    <row r="5214" spans="1:29" x14ac:dyDescent="0.3">
      <c r="A5214" t="str">
        <f t="shared" si="461"/>
        <v>SFFFWaikatoCultivarTen</v>
      </c>
      <c r="B5214" t="s">
        <v>163</v>
      </c>
      <c r="D5214" s="36">
        <v>44939</v>
      </c>
      <c r="E5214">
        <v>4</v>
      </c>
      <c r="I5214" t="s">
        <v>174</v>
      </c>
      <c r="K5214" t="s">
        <v>165</v>
      </c>
      <c r="Q5214" s="32">
        <v>421.96706983563115</v>
      </c>
      <c r="S5214" s="22"/>
      <c r="AC5214" s="37">
        <v>168.78682793425247</v>
      </c>
    </row>
    <row r="5215" spans="1:29" x14ac:dyDescent="0.3">
      <c r="A5215" t="str">
        <f t="shared" si="461"/>
        <v>SFFFWaikatoCultivarTen</v>
      </c>
      <c r="B5215" t="s">
        <v>163</v>
      </c>
      <c r="D5215" s="36">
        <v>44939</v>
      </c>
      <c r="E5215">
        <v>5</v>
      </c>
      <c r="I5215" t="s">
        <v>174</v>
      </c>
      <c r="K5215" t="s">
        <v>165</v>
      </c>
      <c r="Q5215" s="32">
        <v>116.75114291393361</v>
      </c>
      <c r="S5215" s="22"/>
      <c r="AC5215" s="37">
        <v>46.700457165573447</v>
      </c>
    </row>
    <row r="5216" spans="1:29" x14ac:dyDescent="0.3">
      <c r="A5216" t="str">
        <f t="shared" si="461"/>
        <v>SFFFWaikatoCultivarTen</v>
      </c>
      <c r="B5216" t="s">
        <v>163</v>
      </c>
      <c r="D5216" s="36">
        <v>44959</v>
      </c>
      <c r="E5216">
        <v>1</v>
      </c>
      <c r="I5216" t="s">
        <v>174</v>
      </c>
      <c r="K5216" t="s">
        <v>165</v>
      </c>
      <c r="Q5216" s="32">
        <v>81.571190872355587</v>
      </c>
      <c r="S5216" s="22"/>
      <c r="AC5216" s="37">
        <v>40.785595436177793</v>
      </c>
    </row>
    <row r="5217" spans="1:29" x14ac:dyDescent="0.3">
      <c r="A5217" t="str">
        <f t="shared" si="461"/>
        <v>SFFFWaikatoCultivarTen</v>
      </c>
      <c r="B5217" t="s">
        <v>163</v>
      </c>
      <c r="D5217" s="36">
        <v>44959</v>
      </c>
      <c r="E5217">
        <v>2</v>
      </c>
      <c r="I5217" t="s">
        <v>174</v>
      </c>
      <c r="K5217" t="s">
        <v>165</v>
      </c>
      <c r="Q5217" s="32">
        <v>108.66149979053202</v>
      </c>
      <c r="S5217" s="22"/>
      <c r="AC5217" s="37">
        <v>54.33074989526601</v>
      </c>
    </row>
    <row r="5218" spans="1:29" x14ac:dyDescent="0.3">
      <c r="A5218" t="str">
        <f t="shared" si="461"/>
        <v>SFFFWaikatoCultivarTen</v>
      </c>
      <c r="B5218" t="s">
        <v>163</v>
      </c>
      <c r="D5218" s="36">
        <v>44959</v>
      </c>
      <c r="E5218">
        <v>3</v>
      </c>
      <c r="I5218" t="s">
        <v>174</v>
      </c>
      <c r="K5218" t="s">
        <v>165</v>
      </c>
      <c r="Q5218" s="32">
        <v>111.91627160401654</v>
      </c>
      <c r="S5218" s="22"/>
      <c r="AC5218" s="37">
        <v>55.958135802008272</v>
      </c>
    </row>
    <row r="5219" spans="1:29" x14ac:dyDescent="0.3">
      <c r="A5219" t="str">
        <f t="shared" si="461"/>
        <v>SFFFWaikatoCultivarTen</v>
      </c>
      <c r="B5219" t="s">
        <v>163</v>
      </c>
      <c r="D5219" s="36">
        <v>44959</v>
      </c>
      <c r="E5219">
        <v>4</v>
      </c>
      <c r="I5219" t="s">
        <v>174</v>
      </c>
      <c r="K5219" t="s">
        <v>165</v>
      </c>
      <c r="Q5219" s="32">
        <v>156.6226595804616</v>
      </c>
      <c r="S5219" s="22"/>
      <c r="AC5219" s="37">
        <v>78.311329790230801</v>
      </c>
    </row>
    <row r="5220" spans="1:29" x14ac:dyDescent="0.3">
      <c r="A5220" t="str">
        <f t="shared" si="461"/>
        <v>SFFFWaikatoCultivarTen</v>
      </c>
      <c r="B5220" t="s">
        <v>163</v>
      </c>
      <c r="D5220" s="36">
        <v>44959</v>
      </c>
      <c r="E5220">
        <v>5</v>
      </c>
      <c r="I5220" t="s">
        <v>174</v>
      </c>
      <c r="K5220" t="s">
        <v>165</v>
      </c>
      <c r="Q5220" s="32">
        <v>78.24272538321641</v>
      </c>
      <c r="S5220" s="22"/>
      <c r="AC5220" s="37">
        <v>39.121362691608205</v>
      </c>
    </row>
    <row r="5221" spans="1:29" x14ac:dyDescent="0.3">
      <c r="A5221" t="str">
        <f t="shared" si="461"/>
        <v>SFFFWaikatoCultivarTen</v>
      </c>
      <c r="B5221" t="s">
        <v>163</v>
      </c>
      <c r="D5221" s="36">
        <v>44978</v>
      </c>
      <c r="E5221">
        <v>1</v>
      </c>
      <c r="I5221" t="s">
        <v>174</v>
      </c>
      <c r="K5221" t="s">
        <v>165</v>
      </c>
      <c r="Q5221" s="32">
        <v>84.682012339819636</v>
      </c>
      <c r="S5221" s="22"/>
      <c r="AC5221" s="37">
        <v>44.569480178852437</v>
      </c>
    </row>
    <row r="5222" spans="1:29" x14ac:dyDescent="0.3">
      <c r="A5222" t="str">
        <f t="shared" si="461"/>
        <v>SFFFWaikatoCultivarTen</v>
      </c>
      <c r="B5222" t="s">
        <v>163</v>
      </c>
      <c r="D5222" s="36">
        <v>44978</v>
      </c>
      <c r="E5222">
        <v>2</v>
      </c>
      <c r="I5222" t="s">
        <v>174</v>
      </c>
      <c r="K5222" t="s">
        <v>165</v>
      </c>
      <c r="Q5222" s="32">
        <v>128.11116648588433</v>
      </c>
      <c r="S5222" s="22"/>
      <c r="AC5222" s="37">
        <v>67.426929729412805</v>
      </c>
    </row>
    <row r="5223" spans="1:29" x14ac:dyDescent="0.3">
      <c r="A5223" t="str">
        <f t="shared" si="461"/>
        <v>SFFFWaikatoCultivarTen</v>
      </c>
      <c r="B5223" t="s">
        <v>163</v>
      </c>
      <c r="D5223" s="36">
        <v>44978</v>
      </c>
      <c r="E5223">
        <v>3</v>
      </c>
      <c r="I5223" t="s">
        <v>174</v>
      </c>
      <c r="K5223" t="s">
        <v>165</v>
      </c>
      <c r="Q5223" s="32">
        <v>12.745760132403714</v>
      </c>
      <c r="S5223" s="22"/>
      <c r="AC5223" s="37">
        <v>6.7082948065282704</v>
      </c>
    </row>
    <row r="5224" spans="1:29" x14ac:dyDescent="0.3">
      <c r="A5224" t="str">
        <f t="shared" si="461"/>
        <v>SFFFWaikatoCultivarTen</v>
      </c>
      <c r="B5224" t="s">
        <v>163</v>
      </c>
      <c r="D5224" s="36">
        <v>44978</v>
      </c>
      <c r="E5224">
        <v>4</v>
      </c>
      <c r="I5224" t="s">
        <v>174</v>
      </c>
      <c r="K5224" t="s">
        <v>165</v>
      </c>
      <c r="Q5224" s="32">
        <v>120.50483280472079</v>
      </c>
      <c r="S5224" s="22"/>
      <c r="AC5224" s="37">
        <v>63.423596213010939</v>
      </c>
    </row>
    <row r="5225" spans="1:29" x14ac:dyDescent="0.3">
      <c r="A5225" t="str">
        <f t="shared" si="461"/>
        <v>SFFFWaikatoCultivarTen</v>
      </c>
      <c r="B5225" t="s">
        <v>163</v>
      </c>
      <c r="D5225" s="36">
        <v>44978</v>
      </c>
      <c r="E5225">
        <v>5</v>
      </c>
      <c r="I5225" t="s">
        <v>174</v>
      </c>
      <c r="K5225" t="s">
        <v>165</v>
      </c>
      <c r="Q5225" s="32">
        <v>102.34234277623125</v>
      </c>
      <c r="S5225" s="22"/>
      <c r="AC5225" s="37">
        <v>53.864390934858555</v>
      </c>
    </row>
    <row r="5226" spans="1:29" x14ac:dyDescent="0.3">
      <c r="A5226" t="str">
        <f t="shared" si="461"/>
        <v>SFFFWaikatoCultivarTen</v>
      </c>
      <c r="B5226" t="s">
        <v>163</v>
      </c>
      <c r="D5226" s="36">
        <v>44999</v>
      </c>
      <c r="E5226">
        <v>1</v>
      </c>
      <c r="I5226" t="s">
        <v>174</v>
      </c>
      <c r="K5226" t="s">
        <v>165</v>
      </c>
      <c r="Q5226" s="32">
        <v>55.391762708835884</v>
      </c>
      <c r="S5226" s="22"/>
      <c r="AC5226" s="37">
        <v>26.377029861350419</v>
      </c>
    </row>
    <row r="5227" spans="1:29" x14ac:dyDescent="0.3">
      <c r="A5227" t="str">
        <f t="shared" si="461"/>
        <v>SFFFWaikatoCultivarTen</v>
      </c>
      <c r="B5227" t="s">
        <v>163</v>
      </c>
      <c r="D5227" s="36">
        <v>44999</v>
      </c>
      <c r="E5227">
        <v>2</v>
      </c>
      <c r="I5227" t="s">
        <v>174</v>
      </c>
      <c r="K5227" t="s">
        <v>165</v>
      </c>
      <c r="Q5227" s="32">
        <v>75.37315576321005</v>
      </c>
      <c r="S5227" s="22"/>
      <c r="AC5227" s="37">
        <v>35.891978934861925</v>
      </c>
    </row>
    <row r="5228" spans="1:29" x14ac:dyDescent="0.3">
      <c r="A5228" t="str">
        <f t="shared" si="461"/>
        <v>SFFFWaikatoCultivarTen</v>
      </c>
      <c r="B5228" t="s">
        <v>163</v>
      </c>
      <c r="D5228" s="36">
        <v>45000</v>
      </c>
      <c r="E5228">
        <v>3</v>
      </c>
      <c r="I5228" t="s">
        <v>174</v>
      </c>
      <c r="K5228" t="s">
        <v>165</v>
      </c>
      <c r="Q5228" s="32">
        <v>58.742636352389184</v>
      </c>
      <c r="S5228" s="22"/>
      <c r="AC5228" s="37">
        <v>26.701198341995084</v>
      </c>
    </row>
    <row r="5229" spans="1:29" x14ac:dyDescent="0.3">
      <c r="A5229" t="str">
        <f t="shared" si="461"/>
        <v>SFFFWaikatoCultivarTen</v>
      </c>
      <c r="B5229" t="s">
        <v>163</v>
      </c>
      <c r="D5229" s="36">
        <v>45000</v>
      </c>
      <c r="E5229">
        <v>4</v>
      </c>
      <c r="I5229" t="s">
        <v>174</v>
      </c>
      <c r="K5229" t="s">
        <v>165</v>
      </c>
      <c r="Q5229" s="32">
        <v>54.876775271512109</v>
      </c>
      <c r="S5229" s="22"/>
      <c r="AC5229" s="37">
        <v>24.943988759778232</v>
      </c>
    </row>
    <row r="5230" spans="1:29" x14ac:dyDescent="0.3">
      <c r="A5230" t="str">
        <f t="shared" si="461"/>
        <v>SFFFWaikatoCultivarTen</v>
      </c>
      <c r="B5230" t="s">
        <v>163</v>
      </c>
      <c r="D5230" s="36">
        <v>45000</v>
      </c>
      <c r="E5230">
        <v>5</v>
      </c>
      <c r="I5230" t="s">
        <v>174</v>
      </c>
      <c r="K5230" t="s">
        <v>165</v>
      </c>
      <c r="Q5230" s="32">
        <v>69.020419535883448</v>
      </c>
      <c r="S5230" s="22"/>
      <c r="AC5230" s="37">
        <v>31.372917970856111</v>
      </c>
    </row>
    <row r="5231" spans="1:29" x14ac:dyDescent="0.3">
      <c r="A5231" t="str">
        <f t="shared" si="461"/>
        <v>SFFFWaikatoCultivarTen</v>
      </c>
      <c r="B5231" t="s">
        <v>163</v>
      </c>
      <c r="D5231" s="36">
        <v>45042</v>
      </c>
      <c r="E5231">
        <v>1</v>
      </c>
      <c r="I5231" t="s">
        <v>174</v>
      </c>
      <c r="K5231" t="s">
        <v>165</v>
      </c>
      <c r="Q5231" s="32">
        <v>96.792113183135015</v>
      </c>
      <c r="S5231" s="22"/>
      <c r="AC5231" s="37">
        <v>22.50979376351977</v>
      </c>
    </row>
    <row r="5232" spans="1:29" x14ac:dyDescent="0.3">
      <c r="A5232" t="str">
        <f t="shared" si="461"/>
        <v>SFFFWaikatoCultivarTen</v>
      </c>
      <c r="B5232" t="s">
        <v>163</v>
      </c>
      <c r="D5232" s="36">
        <v>45042</v>
      </c>
      <c r="E5232">
        <v>2</v>
      </c>
      <c r="I5232" t="s">
        <v>174</v>
      </c>
      <c r="K5232" t="s">
        <v>165</v>
      </c>
      <c r="Q5232" s="32">
        <v>125.77105014191105</v>
      </c>
      <c r="S5232" s="22"/>
      <c r="AC5232" s="37">
        <v>29.249081428351406</v>
      </c>
    </row>
    <row r="5233" spans="1:29" x14ac:dyDescent="0.3">
      <c r="A5233" t="str">
        <f t="shared" si="461"/>
        <v>SFFFWaikatoCultivarTen</v>
      </c>
      <c r="B5233" t="s">
        <v>163</v>
      </c>
      <c r="D5233" s="36">
        <v>45042</v>
      </c>
      <c r="E5233">
        <v>3</v>
      </c>
      <c r="I5233" t="s">
        <v>174</v>
      </c>
      <c r="K5233" t="s">
        <v>165</v>
      </c>
      <c r="Q5233" s="32">
        <v>87.78145695364239</v>
      </c>
      <c r="S5233" s="22"/>
      <c r="AC5233" s="37">
        <v>20.900346893724379</v>
      </c>
    </row>
    <row r="5234" spans="1:29" x14ac:dyDescent="0.3">
      <c r="A5234" t="str">
        <f t="shared" si="461"/>
        <v>SFFFWaikatoCultivarTen</v>
      </c>
      <c r="B5234" t="s">
        <v>163</v>
      </c>
      <c r="D5234" s="36">
        <v>45043</v>
      </c>
      <c r="E5234">
        <v>4</v>
      </c>
      <c r="I5234" t="s">
        <v>174</v>
      </c>
      <c r="K5234" t="s">
        <v>165</v>
      </c>
      <c r="Q5234" s="32">
        <v>39.050510442383391</v>
      </c>
      <c r="S5234" s="22"/>
      <c r="AC5234" s="37">
        <v>9.0815140563682313</v>
      </c>
    </row>
    <row r="5235" spans="1:29" x14ac:dyDescent="0.3">
      <c r="A5235" t="str">
        <f t="shared" si="461"/>
        <v>SFFFWaikatoCultivarTen</v>
      </c>
      <c r="B5235" t="s">
        <v>163</v>
      </c>
      <c r="D5235" s="36">
        <v>45043</v>
      </c>
      <c r="E5235">
        <v>5</v>
      </c>
      <c r="I5235" t="s">
        <v>174</v>
      </c>
      <c r="K5235" t="s">
        <v>165</v>
      </c>
      <c r="Q5235" s="32">
        <v>106.14777706428947</v>
      </c>
      <c r="S5235" s="22"/>
      <c r="AC5235" s="37">
        <v>24.685529549834762</v>
      </c>
    </row>
    <row r="5236" spans="1:29" x14ac:dyDescent="0.3">
      <c r="A5236" t="str">
        <f t="shared" si="461"/>
        <v>SFFFWaikatoCultivarTen</v>
      </c>
      <c r="B5236" t="s">
        <v>163</v>
      </c>
      <c r="D5236" s="36">
        <v>45104</v>
      </c>
      <c r="E5236">
        <v>1</v>
      </c>
      <c r="I5236" t="s">
        <v>174</v>
      </c>
      <c r="K5236" t="s">
        <v>165</v>
      </c>
      <c r="Q5236" s="32">
        <v>231.32142857142858</v>
      </c>
      <c r="S5236" s="22"/>
      <c r="AC5236" s="37">
        <v>37.309907834101381</v>
      </c>
    </row>
    <row r="5237" spans="1:29" x14ac:dyDescent="0.3">
      <c r="A5237" t="str">
        <f t="shared" si="461"/>
        <v>SFFFWaikatoCultivarTen</v>
      </c>
      <c r="B5237" t="s">
        <v>163</v>
      </c>
      <c r="D5237" s="36">
        <v>45104</v>
      </c>
      <c r="E5237">
        <v>2</v>
      </c>
      <c r="I5237" t="s">
        <v>174</v>
      </c>
      <c r="K5237" t="s">
        <v>165</v>
      </c>
      <c r="Q5237" s="32">
        <v>196.5</v>
      </c>
      <c r="S5237" s="22"/>
      <c r="AC5237" s="37">
        <v>31.693548387096776</v>
      </c>
    </row>
    <row r="5238" spans="1:29" x14ac:dyDescent="0.3">
      <c r="A5238" t="str">
        <f t="shared" si="461"/>
        <v>SFFFWaikatoCultivarTen</v>
      </c>
      <c r="B5238" t="s">
        <v>163</v>
      </c>
      <c r="D5238" s="36">
        <v>45104</v>
      </c>
      <c r="E5238">
        <v>3</v>
      </c>
      <c r="I5238" t="s">
        <v>174</v>
      </c>
      <c r="K5238" t="s">
        <v>165</v>
      </c>
      <c r="Q5238" s="32">
        <v>190.35714285714283</v>
      </c>
      <c r="S5238" s="22"/>
      <c r="AC5238" s="37">
        <v>30.702764976958523</v>
      </c>
    </row>
    <row r="5239" spans="1:29" x14ac:dyDescent="0.3">
      <c r="A5239" t="str">
        <f t="shared" si="461"/>
        <v>SFFFWaikatoCultivarTen</v>
      </c>
      <c r="B5239" t="s">
        <v>163</v>
      </c>
      <c r="D5239" s="36">
        <v>45105</v>
      </c>
      <c r="E5239">
        <v>4</v>
      </c>
      <c r="I5239" t="s">
        <v>174</v>
      </c>
      <c r="K5239" t="s">
        <v>165</v>
      </c>
      <c r="Q5239" s="32">
        <v>236.57142857142858</v>
      </c>
      <c r="S5239" s="22"/>
      <c r="AC5239" s="37">
        <v>38.156682027649772</v>
      </c>
    </row>
    <row r="5240" spans="1:29" x14ac:dyDescent="0.3">
      <c r="A5240" t="str">
        <f t="shared" si="461"/>
        <v>SFFFWaikatoCultivarTen</v>
      </c>
      <c r="B5240" t="s">
        <v>163</v>
      </c>
      <c r="D5240" s="36">
        <v>45105</v>
      </c>
      <c r="E5240">
        <v>5</v>
      </c>
      <c r="I5240" t="s">
        <v>174</v>
      </c>
      <c r="K5240" t="s">
        <v>165</v>
      </c>
      <c r="Q5240" s="32">
        <v>214.28571428571431</v>
      </c>
      <c r="S5240" s="22"/>
      <c r="AC5240" s="37">
        <v>34.562211981566826</v>
      </c>
    </row>
    <row r="5241" spans="1:29" x14ac:dyDescent="0.3">
      <c r="A5241" t="str">
        <f t="shared" si="461"/>
        <v>SFFFWaikatoCultivarEleven</v>
      </c>
      <c r="B5241" t="s">
        <v>163</v>
      </c>
      <c r="D5241" s="36">
        <v>44914</v>
      </c>
      <c r="E5241">
        <v>1</v>
      </c>
      <c r="I5241" t="s">
        <v>175</v>
      </c>
      <c r="K5241" t="s">
        <v>165</v>
      </c>
      <c r="Q5241" s="32">
        <v>178.47296694536445</v>
      </c>
      <c r="S5241" s="22"/>
      <c r="AC5241" s="37">
        <v>28.785962410542652</v>
      </c>
    </row>
    <row r="5242" spans="1:29" x14ac:dyDescent="0.3">
      <c r="A5242" t="str">
        <f t="shared" si="461"/>
        <v>SFFFWaikatoCultivarEleven</v>
      </c>
      <c r="B5242" t="s">
        <v>163</v>
      </c>
      <c r="D5242" s="36">
        <v>44914</v>
      </c>
      <c r="E5242">
        <v>2</v>
      </c>
      <c r="I5242" t="s">
        <v>175</v>
      </c>
      <c r="K5242" t="s">
        <v>165</v>
      </c>
      <c r="Q5242" s="32">
        <v>241.59388237058141</v>
      </c>
      <c r="S5242" s="22"/>
      <c r="AC5242" s="37">
        <v>38.966755221061518</v>
      </c>
    </row>
    <row r="5243" spans="1:29" x14ac:dyDescent="0.3">
      <c r="A5243" t="str">
        <f t="shared" si="461"/>
        <v>SFFFWaikatoCultivarEleven</v>
      </c>
      <c r="B5243" t="s">
        <v>163</v>
      </c>
      <c r="D5243" s="36">
        <v>44914</v>
      </c>
      <c r="E5243">
        <v>3</v>
      </c>
      <c r="I5243" t="s">
        <v>175</v>
      </c>
      <c r="K5243" t="s">
        <v>165</v>
      </c>
      <c r="Q5243" s="32">
        <v>215.60952001366508</v>
      </c>
      <c r="S5243" s="22"/>
      <c r="AC5243" s="37">
        <v>34.77572903446211</v>
      </c>
    </row>
    <row r="5244" spans="1:29" x14ac:dyDescent="0.3">
      <c r="A5244" t="str">
        <f t="shared" si="461"/>
        <v>SFFFWaikatoCultivarEleven</v>
      </c>
      <c r="B5244" t="s">
        <v>163</v>
      </c>
      <c r="D5244" s="36">
        <v>44914</v>
      </c>
      <c r="E5244">
        <v>4</v>
      </c>
      <c r="I5244" t="s">
        <v>175</v>
      </c>
      <c r="K5244" t="s">
        <v>165</v>
      </c>
      <c r="Q5244" s="32">
        <v>184.70949297906333</v>
      </c>
      <c r="S5244" s="22"/>
      <c r="AC5244" s="37">
        <v>29.791853706300536</v>
      </c>
    </row>
    <row r="5245" spans="1:29" x14ac:dyDescent="0.3">
      <c r="A5245" t="str">
        <f t="shared" si="461"/>
        <v>SFFFWaikatoCultivarEleven</v>
      </c>
      <c r="B5245" t="s">
        <v>163</v>
      </c>
      <c r="D5245" s="36">
        <v>44914</v>
      </c>
      <c r="E5245">
        <v>5</v>
      </c>
      <c r="I5245" t="s">
        <v>175</v>
      </c>
      <c r="K5245" t="s">
        <v>165</v>
      </c>
      <c r="Q5245" s="32">
        <v>186.54713437133509</v>
      </c>
      <c r="S5245" s="22"/>
      <c r="AC5245" s="37">
        <v>30.088247479247595</v>
      </c>
    </row>
    <row r="5246" spans="1:29" x14ac:dyDescent="0.3">
      <c r="A5246" t="str">
        <f t="shared" si="461"/>
        <v>SFFFWaikatoCultivarEleven</v>
      </c>
      <c r="B5246" t="s">
        <v>163</v>
      </c>
      <c r="D5246" s="36">
        <v>44939</v>
      </c>
      <c r="E5246">
        <v>1</v>
      </c>
      <c r="I5246" t="s">
        <v>175</v>
      </c>
      <c r="K5246" t="s">
        <v>165</v>
      </c>
      <c r="Q5246" s="32">
        <v>149.44242126912843</v>
      </c>
      <c r="S5246" s="22"/>
      <c r="AC5246" s="37">
        <v>59.776968507651375</v>
      </c>
    </row>
    <row r="5247" spans="1:29" x14ac:dyDescent="0.3">
      <c r="A5247" t="str">
        <f t="shared" si="461"/>
        <v>SFFFWaikatoCultivarEleven</v>
      </c>
      <c r="B5247" t="s">
        <v>163</v>
      </c>
      <c r="D5247" s="36">
        <v>44939</v>
      </c>
      <c r="E5247">
        <v>2</v>
      </c>
      <c r="I5247" t="s">
        <v>175</v>
      </c>
      <c r="K5247" t="s">
        <v>165</v>
      </c>
      <c r="Q5247" s="32">
        <v>235.9936299081036</v>
      </c>
      <c r="S5247" s="22"/>
      <c r="AC5247" s="37">
        <v>94.397451963241437</v>
      </c>
    </row>
    <row r="5248" spans="1:29" x14ac:dyDescent="0.3">
      <c r="A5248" t="str">
        <f t="shared" si="461"/>
        <v>SFFFWaikatoCultivarEleven</v>
      </c>
      <c r="B5248" t="s">
        <v>163</v>
      </c>
      <c r="D5248" s="36">
        <v>44939</v>
      </c>
      <c r="E5248">
        <v>3</v>
      </c>
      <c r="I5248" t="s">
        <v>175</v>
      </c>
      <c r="K5248" t="s">
        <v>165</v>
      </c>
      <c r="Q5248" s="32">
        <v>190.07619550559679</v>
      </c>
      <c r="S5248" s="22"/>
      <c r="AC5248" s="37">
        <v>76.030478202238726</v>
      </c>
    </row>
    <row r="5249" spans="1:29" x14ac:dyDescent="0.3">
      <c r="A5249" t="str">
        <f t="shared" si="461"/>
        <v>SFFFWaikatoCultivarEleven</v>
      </c>
      <c r="B5249" t="s">
        <v>163</v>
      </c>
      <c r="D5249" s="36">
        <v>44939</v>
      </c>
      <c r="E5249">
        <v>4</v>
      </c>
      <c r="I5249" t="s">
        <v>175</v>
      </c>
      <c r="K5249" t="s">
        <v>165</v>
      </c>
      <c r="Q5249" s="32">
        <v>148.1531049250535</v>
      </c>
      <c r="S5249" s="22"/>
      <c r="AC5249" s="37">
        <v>59.261241970021402</v>
      </c>
    </row>
    <row r="5250" spans="1:29" x14ac:dyDescent="0.3">
      <c r="A5250" t="str">
        <f t="shared" si="461"/>
        <v>SFFFWaikatoCultivarEleven</v>
      </c>
      <c r="B5250" t="s">
        <v>163</v>
      </c>
      <c r="D5250" s="36">
        <v>44939</v>
      </c>
      <c r="E5250">
        <v>5</v>
      </c>
      <c r="I5250" t="s">
        <v>175</v>
      </c>
      <c r="K5250" t="s">
        <v>165</v>
      </c>
      <c r="Q5250" s="32">
        <v>210.55228227971801</v>
      </c>
      <c r="S5250" s="22"/>
      <c r="AC5250" s="37">
        <v>84.220912911887211</v>
      </c>
    </row>
    <row r="5251" spans="1:29" x14ac:dyDescent="0.3">
      <c r="A5251" t="str">
        <f t="shared" si="461"/>
        <v>SFFFWaikatoCultivarEleven</v>
      </c>
      <c r="B5251" t="s">
        <v>163</v>
      </c>
      <c r="D5251" s="36">
        <v>44959</v>
      </c>
      <c r="E5251">
        <v>1</v>
      </c>
      <c r="I5251" t="s">
        <v>175</v>
      </c>
      <c r="K5251" t="s">
        <v>165</v>
      </c>
      <c r="Q5251" s="32">
        <v>100.55916305916305</v>
      </c>
      <c r="S5251" s="22"/>
      <c r="AC5251" s="37">
        <v>50.279581529581527</v>
      </c>
    </row>
    <row r="5252" spans="1:29" x14ac:dyDescent="0.3">
      <c r="A5252" t="str">
        <f t="shared" si="461"/>
        <v>SFFFWaikatoCultivarEleven</v>
      </c>
      <c r="B5252" t="s">
        <v>163</v>
      </c>
      <c r="D5252" s="36">
        <v>44959</v>
      </c>
      <c r="E5252">
        <v>2</v>
      </c>
      <c r="I5252" t="s">
        <v>175</v>
      </c>
      <c r="K5252" t="s">
        <v>165</v>
      </c>
      <c r="Q5252" s="32">
        <v>106.64223372501601</v>
      </c>
      <c r="S5252" s="22"/>
      <c r="AC5252" s="37">
        <v>53.321116862508006</v>
      </c>
    </row>
    <row r="5253" spans="1:29" x14ac:dyDescent="0.3">
      <c r="A5253" t="str">
        <f t="shared" si="461"/>
        <v>SFFFWaikatoCultivarEleven</v>
      </c>
      <c r="B5253" t="s">
        <v>163</v>
      </c>
      <c r="D5253" s="36">
        <v>44959</v>
      </c>
      <c r="E5253">
        <v>3</v>
      </c>
      <c r="I5253" t="s">
        <v>175</v>
      </c>
      <c r="K5253" t="s">
        <v>165</v>
      </c>
      <c r="Q5253" s="32">
        <v>149.33734826030317</v>
      </c>
      <c r="S5253" s="22"/>
      <c r="AC5253" s="37">
        <v>74.668674130151587</v>
      </c>
    </row>
    <row r="5254" spans="1:29" x14ac:dyDescent="0.3">
      <c r="A5254" t="str">
        <f t="shared" si="461"/>
        <v>SFFFWaikatoCultivarEleven</v>
      </c>
      <c r="B5254" t="s">
        <v>163</v>
      </c>
      <c r="D5254" s="36">
        <v>44959</v>
      </c>
      <c r="E5254">
        <v>4</v>
      </c>
      <c r="I5254" t="s">
        <v>175</v>
      </c>
      <c r="K5254" t="s">
        <v>165</v>
      </c>
      <c r="Q5254" s="32">
        <v>97.275482145195369</v>
      </c>
      <c r="S5254" s="22"/>
      <c r="AC5254" s="37">
        <v>48.637741072597684</v>
      </c>
    </row>
    <row r="5255" spans="1:29" x14ac:dyDescent="0.3">
      <c r="A5255" t="str">
        <f t="shared" si="461"/>
        <v>SFFFWaikatoCultivarEleven</v>
      </c>
      <c r="B5255" t="s">
        <v>163</v>
      </c>
      <c r="D5255" s="36">
        <v>44959</v>
      </c>
      <c r="E5255">
        <v>5</v>
      </c>
      <c r="I5255" t="s">
        <v>175</v>
      </c>
      <c r="K5255" t="s">
        <v>165</v>
      </c>
      <c r="Q5255" s="32">
        <v>128.0048133865206</v>
      </c>
      <c r="S5255" s="22"/>
      <c r="AC5255" s="37">
        <v>64.002406693260298</v>
      </c>
    </row>
    <row r="5256" spans="1:29" x14ac:dyDescent="0.3">
      <c r="A5256" t="str">
        <f t="shared" si="461"/>
        <v>SFFFWaikatoCultivarEleven</v>
      </c>
      <c r="B5256" t="s">
        <v>163</v>
      </c>
      <c r="D5256" s="36">
        <v>44978</v>
      </c>
      <c r="E5256">
        <v>1</v>
      </c>
      <c r="I5256" t="s">
        <v>175</v>
      </c>
      <c r="K5256" t="s">
        <v>165</v>
      </c>
      <c r="Q5256" s="32">
        <v>187.05785029666819</v>
      </c>
      <c r="S5256" s="22"/>
      <c r="AC5256" s="37">
        <v>98.451500156141151</v>
      </c>
    </row>
    <row r="5257" spans="1:29" x14ac:dyDescent="0.3">
      <c r="A5257" t="str">
        <f t="shared" si="461"/>
        <v>SFFFWaikatoCultivarEleven</v>
      </c>
      <c r="B5257" t="s">
        <v>163</v>
      </c>
      <c r="D5257" s="36">
        <v>44978</v>
      </c>
      <c r="E5257">
        <v>2</v>
      </c>
      <c r="I5257" t="s">
        <v>175</v>
      </c>
      <c r="K5257" t="s">
        <v>165</v>
      </c>
      <c r="Q5257" s="32">
        <v>199.01233965761111</v>
      </c>
      <c r="S5257" s="22"/>
      <c r="AC5257" s="37">
        <v>104.74333666190059</v>
      </c>
    </row>
    <row r="5258" spans="1:29" x14ac:dyDescent="0.3">
      <c r="A5258" t="str">
        <f t="shared" si="461"/>
        <v>SFFFWaikatoCultivarEleven</v>
      </c>
      <c r="B5258" t="s">
        <v>163</v>
      </c>
      <c r="D5258" s="36">
        <v>44978</v>
      </c>
      <c r="E5258">
        <v>3</v>
      </c>
      <c r="I5258" t="s">
        <v>175</v>
      </c>
      <c r="K5258" t="s">
        <v>165</v>
      </c>
      <c r="Q5258" s="32">
        <v>161.24733475479744</v>
      </c>
      <c r="S5258" s="22"/>
      <c r="AC5258" s="37">
        <v>84.867018291998647</v>
      </c>
    </row>
    <row r="5259" spans="1:29" x14ac:dyDescent="0.3">
      <c r="A5259" t="str">
        <f t="shared" si="461"/>
        <v>SFFFWaikatoCultivarEleven</v>
      </c>
      <c r="B5259" t="s">
        <v>163</v>
      </c>
      <c r="D5259" s="36">
        <v>44978</v>
      </c>
      <c r="E5259">
        <v>4</v>
      </c>
      <c r="I5259" t="s">
        <v>175</v>
      </c>
      <c r="K5259" t="s">
        <v>165</v>
      </c>
      <c r="Q5259" s="32">
        <v>176.96589361380146</v>
      </c>
      <c r="S5259" s="22"/>
      <c r="AC5259" s="37">
        <v>93.139944007263921</v>
      </c>
    </row>
    <row r="5260" spans="1:29" x14ac:dyDescent="0.3">
      <c r="A5260" t="str">
        <f t="shared" si="461"/>
        <v>SFFFWaikatoCultivarEleven</v>
      </c>
      <c r="B5260" t="s">
        <v>163</v>
      </c>
      <c r="D5260" s="36">
        <v>44978</v>
      </c>
      <c r="E5260">
        <v>5</v>
      </c>
      <c r="I5260" t="s">
        <v>175</v>
      </c>
      <c r="K5260" t="s">
        <v>165</v>
      </c>
      <c r="Q5260" s="32">
        <v>187.15143715143716</v>
      </c>
      <c r="S5260" s="22"/>
      <c r="AC5260" s="37">
        <v>98.500756395493241</v>
      </c>
    </row>
    <row r="5261" spans="1:29" x14ac:dyDescent="0.3">
      <c r="A5261" t="str">
        <f t="shared" si="461"/>
        <v>SFFFWaikatoCultivarEleven</v>
      </c>
      <c r="B5261" t="s">
        <v>163</v>
      </c>
      <c r="D5261" s="36">
        <v>44999</v>
      </c>
      <c r="E5261">
        <v>1</v>
      </c>
      <c r="I5261" t="s">
        <v>175</v>
      </c>
      <c r="K5261" t="s">
        <v>165</v>
      </c>
      <c r="Q5261" s="32">
        <v>125.94563834772711</v>
      </c>
      <c r="S5261" s="22"/>
      <c r="AC5261" s="37">
        <v>59.974113498917674</v>
      </c>
    </row>
    <row r="5262" spans="1:29" x14ac:dyDescent="0.3">
      <c r="A5262" t="str">
        <f t="shared" si="461"/>
        <v>SFFFWaikatoCultivarEleven</v>
      </c>
      <c r="B5262" t="s">
        <v>163</v>
      </c>
      <c r="D5262" s="36">
        <v>44999</v>
      </c>
      <c r="E5262">
        <v>2</v>
      </c>
      <c r="I5262" t="s">
        <v>175</v>
      </c>
      <c r="K5262" t="s">
        <v>165</v>
      </c>
      <c r="Q5262" s="32">
        <v>148.27730235359255</v>
      </c>
      <c r="S5262" s="22"/>
      <c r="AC5262" s="37">
        <v>70.608239215996448</v>
      </c>
    </row>
    <row r="5263" spans="1:29" x14ac:dyDescent="0.3">
      <c r="A5263" t="str">
        <f t="shared" si="461"/>
        <v>SFFFWaikatoCultivarEleven</v>
      </c>
      <c r="B5263" t="s">
        <v>163</v>
      </c>
      <c r="D5263" s="36">
        <v>45000</v>
      </c>
      <c r="E5263">
        <v>3</v>
      </c>
      <c r="I5263" t="s">
        <v>175</v>
      </c>
      <c r="K5263" t="s">
        <v>165</v>
      </c>
      <c r="Q5263" s="32">
        <v>135.9455940607773</v>
      </c>
      <c r="S5263" s="22"/>
      <c r="AC5263" s="37">
        <v>61.793451845807866</v>
      </c>
    </row>
    <row r="5264" spans="1:29" x14ac:dyDescent="0.3">
      <c r="A5264" t="str">
        <f t="shared" si="461"/>
        <v>SFFFWaikatoCultivarEleven</v>
      </c>
      <c r="B5264" t="s">
        <v>163</v>
      </c>
      <c r="D5264" s="36">
        <v>45000</v>
      </c>
      <c r="E5264">
        <v>4</v>
      </c>
      <c r="I5264" t="s">
        <v>175</v>
      </c>
      <c r="K5264" t="s">
        <v>165</v>
      </c>
      <c r="Q5264" s="32">
        <v>117.19707685054217</v>
      </c>
      <c r="S5264" s="22"/>
      <c r="AC5264" s="37">
        <v>53.27139856842826</v>
      </c>
    </row>
    <row r="5265" spans="1:29" x14ac:dyDescent="0.3">
      <c r="A5265" t="str">
        <f t="shared" si="461"/>
        <v>SFFFWaikatoCultivarEleven</v>
      </c>
      <c r="B5265" t="s">
        <v>163</v>
      </c>
      <c r="D5265" s="36">
        <v>45000</v>
      </c>
      <c r="E5265">
        <v>5</v>
      </c>
      <c r="I5265" t="s">
        <v>175</v>
      </c>
      <c r="K5265" t="s">
        <v>165</v>
      </c>
      <c r="Q5265" s="32">
        <v>118.54571180007838</v>
      </c>
      <c r="S5265" s="22"/>
      <c r="AC5265" s="37">
        <v>53.884414454581083</v>
      </c>
    </row>
    <row r="5266" spans="1:29" x14ac:dyDescent="0.3">
      <c r="A5266" t="str">
        <f t="shared" si="461"/>
        <v>SFFFWaikatoCultivarEleven</v>
      </c>
      <c r="B5266" t="s">
        <v>163</v>
      </c>
      <c r="D5266" s="36">
        <v>45042</v>
      </c>
      <c r="E5266">
        <v>1</v>
      </c>
      <c r="I5266" t="s">
        <v>175</v>
      </c>
      <c r="K5266" t="s">
        <v>165</v>
      </c>
      <c r="Q5266" s="32">
        <v>197.83402773814279</v>
      </c>
      <c r="S5266" s="22"/>
      <c r="AC5266" s="37">
        <v>46.007913427475067</v>
      </c>
    </row>
    <row r="5267" spans="1:29" x14ac:dyDescent="0.3">
      <c r="A5267" t="str">
        <f t="shared" si="461"/>
        <v>SFFFWaikatoCultivarEleven</v>
      </c>
      <c r="B5267" t="s">
        <v>163</v>
      </c>
      <c r="D5267" s="36">
        <v>45042</v>
      </c>
      <c r="E5267">
        <v>2</v>
      </c>
      <c r="I5267" t="s">
        <v>175</v>
      </c>
      <c r="K5267" t="s">
        <v>165</v>
      </c>
      <c r="Q5267" s="32">
        <v>205.71314270474164</v>
      </c>
      <c r="S5267" s="22"/>
      <c r="AC5267" s="37">
        <v>47.840265745288754</v>
      </c>
    </row>
    <row r="5268" spans="1:29" x14ac:dyDescent="0.3">
      <c r="A5268" t="str">
        <f t="shared" si="461"/>
        <v>SFFFWaikatoCultivarEleven</v>
      </c>
      <c r="B5268" t="s">
        <v>163</v>
      </c>
      <c r="D5268" s="36">
        <v>45042</v>
      </c>
      <c r="E5268">
        <v>3</v>
      </c>
      <c r="I5268" t="s">
        <v>175</v>
      </c>
      <c r="K5268" t="s">
        <v>165</v>
      </c>
      <c r="Q5268" s="32">
        <v>214.46842639786627</v>
      </c>
      <c r="S5268" s="22"/>
      <c r="AC5268" s="37">
        <v>51.06391104711102</v>
      </c>
    </row>
    <row r="5269" spans="1:29" x14ac:dyDescent="0.3">
      <c r="A5269" t="str">
        <f t="shared" si="461"/>
        <v>SFFFWaikatoCultivarEleven</v>
      </c>
      <c r="B5269" t="s">
        <v>163</v>
      </c>
      <c r="D5269" s="36">
        <v>45043</v>
      </c>
      <c r="E5269">
        <v>4</v>
      </c>
      <c r="I5269" t="s">
        <v>175</v>
      </c>
      <c r="K5269" t="s">
        <v>165</v>
      </c>
      <c r="Q5269" s="32">
        <v>206.60299003322257</v>
      </c>
      <c r="S5269" s="22"/>
      <c r="AC5269" s="37">
        <v>48.047206984470364</v>
      </c>
    </row>
    <row r="5270" spans="1:29" x14ac:dyDescent="0.3">
      <c r="A5270" t="str">
        <f t="shared" si="461"/>
        <v>SFFFWaikatoCultivarEleven</v>
      </c>
      <c r="B5270" t="s">
        <v>163</v>
      </c>
      <c r="D5270" s="36">
        <v>45043</v>
      </c>
      <c r="E5270">
        <v>5</v>
      </c>
      <c r="I5270" t="s">
        <v>175</v>
      </c>
      <c r="K5270" t="s">
        <v>165</v>
      </c>
      <c r="Q5270" s="32">
        <v>186.41798691193102</v>
      </c>
      <c r="S5270" s="22"/>
      <c r="AC5270" s="37">
        <v>43.353020212076984</v>
      </c>
    </row>
    <row r="5271" spans="1:29" x14ac:dyDescent="0.3">
      <c r="A5271" t="str">
        <f t="shared" si="461"/>
        <v>SFFFWaikatoCultivarEleven</v>
      </c>
      <c r="B5271" t="s">
        <v>163</v>
      </c>
      <c r="D5271" s="36">
        <v>45104</v>
      </c>
      <c r="E5271">
        <v>1</v>
      </c>
      <c r="I5271" t="s">
        <v>175</v>
      </c>
      <c r="K5271" t="s">
        <v>165</v>
      </c>
      <c r="Q5271" s="32">
        <v>205.78571428571422</v>
      </c>
      <c r="S5271" s="22"/>
      <c r="AC5271" s="37">
        <v>33.191244239631324</v>
      </c>
    </row>
    <row r="5272" spans="1:29" x14ac:dyDescent="0.3">
      <c r="A5272" t="str">
        <f t="shared" si="461"/>
        <v>SFFFWaikatoCultivarEleven</v>
      </c>
      <c r="B5272" t="s">
        <v>163</v>
      </c>
      <c r="D5272" s="36">
        <v>45104</v>
      </c>
      <c r="E5272">
        <v>2</v>
      </c>
      <c r="I5272" t="s">
        <v>175</v>
      </c>
      <c r="K5272" t="s">
        <v>165</v>
      </c>
      <c r="Q5272" s="32">
        <v>209.7321428571428</v>
      </c>
      <c r="S5272" s="22"/>
      <c r="AC5272" s="37">
        <v>33.827764976958512</v>
      </c>
    </row>
    <row r="5273" spans="1:29" x14ac:dyDescent="0.3">
      <c r="A5273" t="str">
        <f t="shared" si="461"/>
        <v>SFFFWaikatoCultivarEleven</v>
      </c>
      <c r="B5273" t="s">
        <v>163</v>
      </c>
      <c r="D5273" s="36">
        <v>45104</v>
      </c>
      <c r="E5273">
        <v>3</v>
      </c>
      <c r="I5273" t="s">
        <v>175</v>
      </c>
      <c r="K5273" t="s">
        <v>165</v>
      </c>
      <c r="Q5273" s="32">
        <v>196.07142857142853</v>
      </c>
      <c r="S5273" s="22"/>
      <c r="AC5273" s="37">
        <v>31.624423963133633</v>
      </c>
    </row>
    <row r="5274" spans="1:29" x14ac:dyDescent="0.3">
      <c r="A5274" t="str">
        <f t="shared" si="461"/>
        <v>SFFFWaikatoCultivarEleven</v>
      </c>
      <c r="B5274" t="s">
        <v>163</v>
      </c>
      <c r="D5274" s="36">
        <v>45105</v>
      </c>
      <c r="E5274">
        <v>4</v>
      </c>
      <c r="I5274" t="s">
        <v>175</v>
      </c>
      <c r="K5274" t="s">
        <v>165</v>
      </c>
      <c r="Q5274" s="32">
        <v>193.99999999999994</v>
      </c>
      <c r="S5274" s="22"/>
      <c r="AC5274" s="37">
        <v>31.290322580645153</v>
      </c>
    </row>
    <row r="5275" spans="1:29" x14ac:dyDescent="0.3">
      <c r="A5275" t="str">
        <f t="shared" si="461"/>
        <v>SFFFWaikatoCultivarEleven</v>
      </c>
      <c r="B5275" t="s">
        <v>163</v>
      </c>
      <c r="D5275" s="36">
        <v>45105</v>
      </c>
      <c r="E5275">
        <v>5</v>
      </c>
      <c r="I5275" t="s">
        <v>175</v>
      </c>
      <c r="K5275" t="s">
        <v>165</v>
      </c>
      <c r="Q5275" s="32">
        <v>159.46428571428569</v>
      </c>
      <c r="S5275" s="22"/>
      <c r="AC5275" s="37">
        <v>25.720046082949306</v>
      </c>
    </row>
    <row r="5276" spans="1:29" x14ac:dyDescent="0.3">
      <c r="A5276" t="str">
        <f t="shared" ref="A5276:A5339" si="462">_xlfn.TEXTJOIN("",TRUE,B5276,"Cultivar",I5276)</f>
        <v>SFFFWaikatoCultivarTwelve</v>
      </c>
      <c r="B5276" t="s">
        <v>163</v>
      </c>
      <c r="D5276" s="36">
        <v>44914</v>
      </c>
      <c r="E5276">
        <v>1</v>
      </c>
      <c r="I5276" t="s">
        <v>176</v>
      </c>
      <c r="K5276" t="s">
        <v>165</v>
      </c>
      <c r="Q5276" s="32">
        <v>193.57076998344127</v>
      </c>
      <c r="S5276" s="22"/>
      <c r="AC5276" s="37">
        <v>31.221091932813106</v>
      </c>
    </row>
    <row r="5277" spans="1:29" x14ac:dyDescent="0.3">
      <c r="A5277" t="str">
        <f t="shared" si="462"/>
        <v>SFFFWaikatoCultivarTwelve</v>
      </c>
      <c r="B5277" t="s">
        <v>163</v>
      </c>
      <c r="D5277" s="36">
        <v>44914</v>
      </c>
      <c r="E5277">
        <v>2</v>
      </c>
      <c r="I5277" t="s">
        <v>176</v>
      </c>
      <c r="K5277" t="s">
        <v>165</v>
      </c>
      <c r="Q5277" s="32">
        <v>278.21345321345314</v>
      </c>
      <c r="S5277" s="22"/>
      <c r="AC5277" s="37">
        <v>44.873137615073091</v>
      </c>
    </row>
    <row r="5278" spans="1:29" x14ac:dyDescent="0.3">
      <c r="A5278" t="str">
        <f t="shared" si="462"/>
        <v>SFFFWaikatoCultivarTwelve</v>
      </c>
      <c r="B5278" t="s">
        <v>163</v>
      </c>
      <c r="D5278" s="36">
        <v>44914</v>
      </c>
      <c r="E5278">
        <v>3</v>
      </c>
      <c r="I5278" t="s">
        <v>176</v>
      </c>
      <c r="K5278" t="s">
        <v>165</v>
      </c>
      <c r="Q5278" s="32">
        <v>234.43090996177574</v>
      </c>
      <c r="S5278" s="22"/>
      <c r="AC5278" s="37">
        <v>37.81143709060899</v>
      </c>
    </row>
    <row r="5279" spans="1:29" x14ac:dyDescent="0.3">
      <c r="A5279" t="str">
        <f t="shared" si="462"/>
        <v>SFFFWaikatoCultivarTwelve</v>
      </c>
      <c r="B5279" t="s">
        <v>163</v>
      </c>
      <c r="D5279" s="36">
        <v>44914</v>
      </c>
      <c r="E5279">
        <v>4</v>
      </c>
      <c r="I5279" t="s">
        <v>176</v>
      </c>
      <c r="K5279" t="s">
        <v>165</v>
      </c>
      <c r="Q5279" s="32">
        <v>269.74781600746371</v>
      </c>
      <c r="S5279" s="22"/>
      <c r="AC5279" s="37">
        <v>43.507712259268345</v>
      </c>
    </row>
    <row r="5280" spans="1:29" x14ac:dyDescent="0.3">
      <c r="A5280" t="str">
        <f t="shared" si="462"/>
        <v>SFFFWaikatoCultivarTwelve</v>
      </c>
      <c r="B5280" t="s">
        <v>163</v>
      </c>
      <c r="D5280" s="36">
        <v>44914</v>
      </c>
      <c r="E5280">
        <v>5</v>
      </c>
      <c r="I5280" t="s">
        <v>176</v>
      </c>
      <c r="K5280" t="s">
        <v>165</v>
      </c>
      <c r="Q5280" s="32">
        <v>228.10642377756466</v>
      </c>
      <c r="S5280" s="22"/>
      <c r="AC5280" s="37">
        <v>36.791358673800751</v>
      </c>
    </row>
    <row r="5281" spans="1:29" x14ac:dyDescent="0.3">
      <c r="A5281" t="str">
        <f t="shared" si="462"/>
        <v>SFFFWaikatoCultivarTwelve</v>
      </c>
      <c r="B5281" t="s">
        <v>163</v>
      </c>
      <c r="D5281" s="36">
        <v>44939</v>
      </c>
      <c r="E5281">
        <v>1</v>
      </c>
      <c r="I5281" t="s">
        <v>176</v>
      </c>
      <c r="K5281" t="s">
        <v>165</v>
      </c>
      <c r="Q5281" s="32">
        <v>177.9461998292058</v>
      </c>
      <c r="S5281" s="22"/>
      <c r="AC5281" s="37">
        <v>71.178479931682318</v>
      </c>
    </row>
    <row r="5282" spans="1:29" x14ac:dyDescent="0.3">
      <c r="A5282" t="str">
        <f t="shared" si="462"/>
        <v>SFFFWaikatoCultivarTwelve</v>
      </c>
      <c r="B5282" t="s">
        <v>163</v>
      </c>
      <c r="D5282" s="36">
        <v>44939</v>
      </c>
      <c r="E5282">
        <v>2</v>
      </c>
      <c r="I5282" t="s">
        <v>176</v>
      </c>
      <c r="K5282" t="s">
        <v>165</v>
      </c>
      <c r="Q5282" s="32">
        <v>212.15827749010049</v>
      </c>
      <c r="S5282" s="22"/>
      <c r="AC5282" s="37">
        <v>84.863310996040198</v>
      </c>
    </row>
    <row r="5283" spans="1:29" x14ac:dyDescent="0.3">
      <c r="A5283" t="str">
        <f t="shared" si="462"/>
        <v>SFFFWaikatoCultivarTwelve</v>
      </c>
      <c r="B5283" t="s">
        <v>163</v>
      </c>
      <c r="D5283" s="36">
        <v>44939</v>
      </c>
      <c r="E5283">
        <v>3</v>
      </c>
      <c r="I5283" t="s">
        <v>176</v>
      </c>
      <c r="K5283" t="s">
        <v>165</v>
      </c>
      <c r="Q5283" s="32">
        <v>287.74504225111667</v>
      </c>
      <c r="S5283" s="22"/>
      <c r="AC5283" s="37">
        <v>115.09801690044668</v>
      </c>
    </row>
    <row r="5284" spans="1:29" x14ac:dyDescent="0.3">
      <c r="A5284" t="str">
        <f t="shared" si="462"/>
        <v>SFFFWaikatoCultivarTwelve</v>
      </c>
      <c r="B5284" t="s">
        <v>163</v>
      </c>
      <c r="D5284" s="36">
        <v>44939</v>
      </c>
      <c r="E5284">
        <v>4</v>
      </c>
      <c r="I5284" t="s">
        <v>176</v>
      </c>
      <c r="K5284" t="s">
        <v>165</v>
      </c>
      <c r="Q5284" s="32">
        <v>275.45766590389019</v>
      </c>
      <c r="S5284" s="22"/>
      <c r="AC5284" s="37">
        <v>110.18306636155607</v>
      </c>
    </row>
    <row r="5285" spans="1:29" x14ac:dyDescent="0.3">
      <c r="A5285" t="str">
        <f t="shared" si="462"/>
        <v>SFFFWaikatoCultivarTwelve</v>
      </c>
      <c r="B5285" t="s">
        <v>163</v>
      </c>
      <c r="D5285" s="36">
        <v>44939</v>
      </c>
      <c r="E5285">
        <v>5</v>
      </c>
      <c r="I5285" t="s">
        <v>176</v>
      </c>
      <c r="K5285" t="s">
        <v>165</v>
      </c>
      <c r="Q5285" s="32">
        <v>184.81377398437274</v>
      </c>
      <c r="S5285" s="22"/>
      <c r="AC5285" s="37">
        <v>73.925509593749098</v>
      </c>
    </row>
    <row r="5286" spans="1:29" x14ac:dyDescent="0.3">
      <c r="A5286" t="str">
        <f t="shared" si="462"/>
        <v>SFFFWaikatoCultivarTwelve</v>
      </c>
      <c r="B5286" t="s">
        <v>163</v>
      </c>
      <c r="D5286" s="36">
        <v>44959</v>
      </c>
      <c r="E5286">
        <v>1</v>
      </c>
      <c r="I5286" t="s">
        <v>176</v>
      </c>
      <c r="K5286" t="s">
        <v>165</v>
      </c>
      <c r="Q5286" s="32">
        <v>124.11698725597826</v>
      </c>
      <c r="S5286" s="22"/>
      <c r="AC5286" s="37">
        <v>62.058493627989129</v>
      </c>
    </row>
    <row r="5287" spans="1:29" x14ac:dyDescent="0.3">
      <c r="A5287" t="str">
        <f t="shared" si="462"/>
        <v>SFFFWaikatoCultivarTwelve</v>
      </c>
      <c r="B5287" t="s">
        <v>163</v>
      </c>
      <c r="D5287" s="36">
        <v>44959</v>
      </c>
      <c r="E5287">
        <v>2</v>
      </c>
      <c r="I5287" t="s">
        <v>176</v>
      </c>
      <c r="K5287" t="s">
        <v>165</v>
      </c>
      <c r="Q5287" s="32">
        <v>156.90549790240669</v>
      </c>
      <c r="S5287" s="22"/>
      <c r="AC5287" s="37">
        <v>78.452748951203347</v>
      </c>
    </row>
    <row r="5288" spans="1:29" x14ac:dyDescent="0.3">
      <c r="A5288" t="str">
        <f t="shared" si="462"/>
        <v>SFFFWaikatoCultivarTwelve</v>
      </c>
      <c r="B5288" t="s">
        <v>163</v>
      </c>
      <c r="D5288" s="36">
        <v>44959</v>
      </c>
      <c r="E5288">
        <v>3</v>
      </c>
      <c r="I5288" t="s">
        <v>176</v>
      </c>
      <c r="K5288" t="s">
        <v>165</v>
      </c>
      <c r="Q5288" s="32">
        <v>163.20169306494546</v>
      </c>
      <c r="S5288" s="22"/>
      <c r="AC5288" s="37">
        <v>81.60084653247273</v>
      </c>
    </row>
    <row r="5289" spans="1:29" x14ac:dyDescent="0.3">
      <c r="A5289" t="str">
        <f t="shared" si="462"/>
        <v>SFFFWaikatoCultivarTwelve</v>
      </c>
      <c r="B5289" t="s">
        <v>163</v>
      </c>
      <c r="D5289" s="36">
        <v>44959</v>
      </c>
      <c r="E5289">
        <v>4</v>
      </c>
      <c r="I5289" t="s">
        <v>176</v>
      </c>
      <c r="K5289" t="s">
        <v>165</v>
      </c>
      <c r="Q5289" s="32">
        <v>125.94213235152378</v>
      </c>
      <c r="S5289" s="22"/>
      <c r="AC5289" s="37">
        <v>62.971066175761891</v>
      </c>
    </row>
    <row r="5290" spans="1:29" x14ac:dyDescent="0.3">
      <c r="A5290" t="str">
        <f t="shared" si="462"/>
        <v>SFFFWaikatoCultivarTwelve</v>
      </c>
      <c r="B5290" t="s">
        <v>163</v>
      </c>
      <c r="D5290" s="36">
        <v>44959</v>
      </c>
      <c r="E5290">
        <v>5</v>
      </c>
      <c r="I5290" t="s">
        <v>176</v>
      </c>
      <c r="K5290" t="s">
        <v>165</v>
      </c>
      <c r="Q5290" s="32">
        <v>138.44378488123309</v>
      </c>
      <c r="S5290" s="22"/>
      <c r="AC5290" s="37">
        <v>69.221892440616543</v>
      </c>
    </row>
    <row r="5291" spans="1:29" x14ac:dyDescent="0.3">
      <c r="A5291" t="str">
        <f t="shared" si="462"/>
        <v>SFFFWaikatoCultivarTwelve</v>
      </c>
      <c r="B5291" t="s">
        <v>163</v>
      </c>
      <c r="D5291" s="36">
        <v>44978</v>
      </c>
      <c r="E5291">
        <v>1</v>
      </c>
      <c r="I5291" t="s">
        <v>176</v>
      </c>
      <c r="K5291" t="s">
        <v>165</v>
      </c>
      <c r="Q5291" s="32">
        <v>179.76325820905495</v>
      </c>
      <c r="S5291" s="22"/>
      <c r="AC5291" s="37">
        <v>94.612241162660496</v>
      </c>
    </row>
    <row r="5292" spans="1:29" x14ac:dyDescent="0.3">
      <c r="A5292" t="str">
        <f t="shared" si="462"/>
        <v>SFFFWaikatoCultivarTwelve</v>
      </c>
      <c r="B5292" t="s">
        <v>163</v>
      </c>
      <c r="D5292" s="36">
        <v>44978</v>
      </c>
      <c r="E5292">
        <v>2</v>
      </c>
      <c r="I5292" t="s">
        <v>176</v>
      </c>
      <c r="K5292" t="s">
        <v>165</v>
      </c>
      <c r="Q5292" s="32">
        <v>180.25003511729167</v>
      </c>
      <c r="S5292" s="22"/>
      <c r="AC5292" s="37">
        <v>94.86843953541667</v>
      </c>
    </row>
    <row r="5293" spans="1:29" x14ac:dyDescent="0.3">
      <c r="A5293" t="str">
        <f t="shared" si="462"/>
        <v>SFFFWaikatoCultivarTwelve</v>
      </c>
      <c r="B5293" t="s">
        <v>163</v>
      </c>
      <c r="D5293" s="36">
        <v>44978</v>
      </c>
      <c r="E5293">
        <v>3</v>
      </c>
      <c r="I5293" t="s">
        <v>176</v>
      </c>
      <c r="K5293" t="s">
        <v>165</v>
      </c>
      <c r="Q5293" s="32">
        <v>184.35458533688384</v>
      </c>
      <c r="S5293" s="22"/>
      <c r="AC5293" s="37">
        <v>97.028729124675706</v>
      </c>
    </row>
    <row r="5294" spans="1:29" x14ac:dyDescent="0.3">
      <c r="A5294" t="str">
        <f t="shared" si="462"/>
        <v>SFFFWaikatoCultivarTwelve</v>
      </c>
      <c r="B5294" t="s">
        <v>163</v>
      </c>
      <c r="D5294" s="36">
        <v>44978</v>
      </c>
      <c r="E5294">
        <v>4</v>
      </c>
      <c r="I5294" t="s">
        <v>176</v>
      </c>
      <c r="K5294" t="s">
        <v>165</v>
      </c>
      <c r="Q5294" s="32">
        <v>202.56593334087393</v>
      </c>
      <c r="S5294" s="22"/>
      <c r="AC5294" s="37">
        <v>106.61364912677575</v>
      </c>
    </row>
    <row r="5295" spans="1:29" x14ac:dyDescent="0.3">
      <c r="A5295" t="str">
        <f t="shared" si="462"/>
        <v>SFFFWaikatoCultivarTwelve</v>
      </c>
      <c r="B5295" t="s">
        <v>163</v>
      </c>
      <c r="D5295" s="36">
        <v>44978</v>
      </c>
      <c r="E5295">
        <v>5</v>
      </c>
      <c r="I5295" t="s">
        <v>176</v>
      </c>
      <c r="K5295" t="s">
        <v>165</v>
      </c>
      <c r="Q5295" s="32">
        <v>163.84172168637355</v>
      </c>
      <c r="S5295" s="22"/>
      <c r="AC5295" s="37">
        <v>86.232485098091331</v>
      </c>
    </row>
    <row r="5296" spans="1:29" x14ac:dyDescent="0.3">
      <c r="A5296" t="str">
        <f t="shared" si="462"/>
        <v>SFFFWaikatoCultivarTwelve</v>
      </c>
      <c r="B5296" t="s">
        <v>163</v>
      </c>
      <c r="D5296" s="36">
        <v>44999</v>
      </c>
      <c r="E5296">
        <v>1</v>
      </c>
      <c r="I5296" t="s">
        <v>176</v>
      </c>
      <c r="K5296" t="s">
        <v>165</v>
      </c>
      <c r="Q5296" s="32">
        <v>92.051434717473953</v>
      </c>
      <c r="S5296" s="22"/>
      <c r="AC5296" s="37">
        <v>43.834016532130455</v>
      </c>
    </row>
    <row r="5297" spans="1:29" x14ac:dyDescent="0.3">
      <c r="A5297" t="str">
        <f t="shared" si="462"/>
        <v>SFFFWaikatoCultivarTwelve</v>
      </c>
      <c r="B5297" t="s">
        <v>163</v>
      </c>
      <c r="D5297" s="36">
        <v>44999</v>
      </c>
      <c r="E5297">
        <v>2</v>
      </c>
      <c r="I5297" t="s">
        <v>176</v>
      </c>
      <c r="K5297" t="s">
        <v>165</v>
      </c>
      <c r="Q5297" s="32">
        <v>99.071669071669049</v>
      </c>
      <c r="S5297" s="22"/>
      <c r="AC5297" s="37">
        <v>47.176985272223355</v>
      </c>
    </row>
    <row r="5298" spans="1:29" x14ac:dyDescent="0.3">
      <c r="A5298" t="str">
        <f t="shared" si="462"/>
        <v>SFFFWaikatoCultivarTwelve</v>
      </c>
      <c r="B5298" t="s">
        <v>163</v>
      </c>
      <c r="D5298" s="36">
        <v>45000</v>
      </c>
      <c r="E5298">
        <v>3</v>
      </c>
      <c r="I5298" t="s">
        <v>176</v>
      </c>
      <c r="K5298" t="s">
        <v>165</v>
      </c>
      <c r="Q5298" s="32">
        <v>101.92910989371165</v>
      </c>
      <c r="S5298" s="22"/>
      <c r="AC5298" s="37">
        <v>46.331413588050751</v>
      </c>
    </row>
    <row r="5299" spans="1:29" x14ac:dyDescent="0.3">
      <c r="A5299" t="str">
        <f t="shared" si="462"/>
        <v>SFFFWaikatoCultivarTwelve</v>
      </c>
      <c r="B5299" t="s">
        <v>163</v>
      </c>
      <c r="D5299" s="36">
        <v>45000</v>
      </c>
      <c r="E5299">
        <v>4</v>
      </c>
      <c r="I5299" t="s">
        <v>176</v>
      </c>
      <c r="K5299" t="s">
        <v>165</v>
      </c>
      <c r="Q5299" s="32">
        <v>121.26906656224033</v>
      </c>
      <c r="S5299" s="22"/>
      <c r="AC5299" s="37">
        <v>55.122302982836509</v>
      </c>
    </row>
    <row r="5300" spans="1:29" x14ac:dyDescent="0.3">
      <c r="A5300" t="str">
        <f t="shared" si="462"/>
        <v>SFFFWaikatoCultivarTwelve</v>
      </c>
      <c r="B5300" t="s">
        <v>163</v>
      </c>
      <c r="D5300" s="36">
        <v>45000</v>
      </c>
      <c r="E5300">
        <v>5</v>
      </c>
      <c r="I5300" t="s">
        <v>176</v>
      </c>
      <c r="K5300" t="s">
        <v>165</v>
      </c>
      <c r="Q5300" s="32">
        <v>110.38504912267288</v>
      </c>
      <c r="S5300" s="22"/>
      <c r="AC5300" s="37">
        <v>50.175022328487671</v>
      </c>
    </row>
    <row r="5301" spans="1:29" x14ac:dyDescent="0.3">
      <c r="A5301" t="str">
        <f t="shared" si="462"/>
        <v>SFFFWaikatoCultivarTwelve</v>
      </c>
      <c r="B5301" t="s">
        <v>163</v>
      </c>
      <c r="D5301" s="36">
        <v>45042</v>
      </c>
      <c r="E5301">
        <v>1</v>
      </c>
      <c r="I5301" t="s">
        <v>176</v>
      </c>
      <c r="K5301" t="s">
        <v>165</v>
      </c>
      <c r="Q5301" s="32">
        <v>156.15768444175123</v>
      </c>
      <c r="S5301" s="22"/>
      <c r="AC5301" s="37">
        <v>36.315740567849126</v>
      </c>
    </row>
    <row r="5302" spans="1:29" x14ac:dyDescent="0.3">
      <c r="A5302" t="str">
        <f t="shared" si="462"/>
        <v>SFFFWaikatoCultivarTwelve</v>
      </c>
      <c r="B5302" t="s">
        <v>163</v>
      </c>
      <c r="D5302" s="36">
        <v>45042</v>
      </c>
      <c r="E5302">
        <v>2</v>
      </c>
      <c r="I5302" t="s">
        <v>176</v>
      </c>
      <c r="K5302" t="s">
        <v>165</v>
      </c>
      <c r="Q5302" s="32">
        <v>182.72162619988703</v>
      </c>
      <c r="S5302" s="22"/>
      <c r="AC5302" s="37">
        <v>42.493401441834195</v>
      </c>
    </row>
    <row r="5303" spans="1:29" x14ac:dyDescent="0.3">
      <c r="A5303" t="str">
        <f t="shared" si="462"/>
        <v>SFFFWaikatoCultivarTwelve</v>
      </c>
      <c r="B5303" t="s">
        <v>163</v>
      </c>
      <c r="D5303" s="36">
        <v>45042</v>
      </c>
      <c r="E5303">
        <v>3</v>
      </c>
      <c r="I5303" t="s">
        <v>176</v>
      </c>
      <c r="K5303" t="s">
        <v>165</v>
      </c>
      <c r="Q5303" s="32">
        <v>161.48497634943109</v>
      </c>
      <c r="S5303" s="22"/>
      <c r="AC5303" s="37">
        <v>38.448803892721692</v>
      </c>
    </row>
    <row r="5304" spans="1:29" x14ac:dyDescent="0.3">
      <c r="A5304" t="str">
        <f t="shared" si="462"/>
        <v>SFFFWaikatoCultivarTwelve</v>
      </c>
      <c r="B5304" t="s">
        <v>163</v>
      </c>
      <c r="D5304" s="36">
        <v>45043</v>
      </c>
      <c r="E5304">
        <v>4</v>
      </c>
      <c r="I5304" t="s">
        <v>176</v>
      </c>
      <c r="K5304" t="s">
        <v>165</v>
      </c>
      <c r="Q5304" s="32">
        <v>179.21923345882303</v>
      </c>
      <c r="S5304" s="22"/>
      <c r="AC5304" s="37">
        <v>41.678891502051869</v>
      </c>
    </row>
    <row r="5305" spans="1:29" x14ac:dyDescent="0.3">
      <c r="A5305" t="str">
        <f t="shared" si="462"/>
        <v>SFFFWaikatoCultivarTwelve</v>
      </c>
      <c r="B5305" t="s">
        <v>163</v>
      </c>
      <c r="D5305" s="36">
        <v>45043</v>
      </c>
      <c r="E5305">
        <v>5</v>
      </c>
      <c r="I5305" t="s">
        <v>176</v>
      </c>
      <c r="K5305" t="s">
        <v>165</v>
      </c>
      <c r="Q5305" s="32">
        <v>148.45965724700349</v>
      </c>
      <c r="S5305" s="22"/>
      <c r="AC5305" s="37">
        <v>34.525501685349653</v>
      </c>
    </row>
    <row r="5306" spans="1:29" x14ac:dyDescent="0.3">
      <c r="A5306" t="str">
        <f t="shared" si="462"/>
        <v>SFFFWaikatoCultivarTwelve</v>
      </c>
      <c r="B5306" t="s">
        <v>163</v>
      </c>
      <c r="D5306" s="36">
        <v>45104</v>
      </c>
      <c r="E5306">
        <v>1</v>
      </c>
      <c r="I5306" t="s">
        <v>176</v>
      </c>
      <c r="K5306" t="s">
        <v>165</v>
      </c>
      <c r="Q5306" s="32">
        <v>182.96428571428572</v>
      </c>
      <c r="S5306" s="22"/>
      <c r="AC5306" s="37">
        <v>29.51036866359447</v>
      </c>
    </row>
    <row r="5307" spans="1:29" x14ac:dyDescent="0.3">
      <c r="A5307" t="str">
        <f t="shared" si="462"/>
        <v>SFFFWaikatoCultivarTwelve</v>
      </c>
      <c r="B5307" t="s">
        <v>163</v>
      </c>
      <c r="D5307" s="36">
        <v>45104</v>
      </c>
      <c r="E5307">
        <v>2</v>
      </c>
      <c r="I5307" t="s">
        <v>176</v>
      </c>
      <c r="K5307" t="s">
        <v>165</v>
      </c>
      <c r="Q5307" s="32">
        <v>169.28571428571428</v>
      </c>
      <c r="S5307" s="22"/>
      <c r="AC5307" s="37">
        <v>27.30414746543779</v>
      </c>
    </row>
    <row r="5308" spans="1:29" x14ac:dyDescent="0.3">
      <c r="A5308" t="str">
        <f t="shared" si="462"/>
        <v>SFFFWaikatoCultivarTwelve</v>
      </c>
      <c r="B5308" t="s">
        <v>163</v>
      </c>
      <c r="D5308" s="36">
        <v>45104</v>
      </c>
      <c r="E5308">
        <v>3</v>
      </c>
      <c r="I5308" t="s">
        <v>176</v>
      </c>
      <c r="K5308" t="s">
        <v>165</v>
      </c>
      <c r="Q5308" s="32">
        <v>160.71428571428569</v>
      </c>
      <c r="S5308" s="22"/>
      <c r="AC5308" s="37">
        <v>25.92165898617511</v>
      </c>
    </row>
    <row r="5309" spans="1:29" x14ac:dyDescent="0.3">
      <c r="A5309" t="str">
        <f t="shared" si="462"/>
        <v>SFFFWaikatoCultivarTwelve</v>
      </c>
      <c r="B5309" t="s">
        <v>163</v>
      </c>
      <c r="D5309" s="36">
        <v>45105</v>
      </c>
      <c r="E5309">
        <v>4</v>
      </c>
      <c r="I5309" t="s">
        <v>176</v>
      </c>
      <c r="K5309" t="s">
        <v>165</v>
      </c>
      <c r="Q5309" s="32">
        <v>187.9821428571428</v>
      </c>
      <c r="S5309" s="22"/>
      <c r="AC5309" s="37">
        <v>30.319700460829484</v>
      </c>
    </row>
    <row r="5310" spans="1:29" x14ac:dyDescent="0.3">
      <c r="A5310" t="str">
        <f t="shared" si="462"/>
        <v>SFFFWaikatoCultivarTwelve</v>
      </c>
      <c r="B5310" t="s">
        <v>163</v>
      </c>
      <c r="D5310" s="36">
        <v>45105</v>
      </c>
      <c r="E5310">
        <v>5</v>
      </c>
      <c r="I5310" t="s">
        <v>176</v>
      </c>
      <c r="K5310" t="s">
        <v>165</v>
      </c>
      <c r="Q5310" s="32">
        <v>149.73214285714286</v>
      </c>
      <c r="S5310" s="22"/>
      <c r="AC5310" s="37">
        <v>24.150345622119819</v>
      </c>
    </row>
    <row r="5311" spans="1:29" x14ac:dyDescent="0.3">
      <c r="A5311" t="str">
        <f t="shared" si="462"/>
        <v>SFFFWaikatoCultivarThirteen</v>
      </c>
      <c r="B5311" t="s">
        <v>163</v>
      </c>
      <c r="D5311" s="36">
        <v>44914</v>
      </c>
      <c r="E5311">
        <v>1</v>
      </c>
      <c r="I5311" t="s">
        <v>177</v>
      </c>
      <c r="K5311" t="s">
        <v>165</v>
      </c>
      <c r="Q5311" s="32">
        <v>263.39731222140915</v>
      </c>
      <c r="S5311" s="22"/>
      <c r="AC5311" s="37">
        <v>42.483437455065989</v>
      </c>
    </row>
    <row r="5312" spans="1:29" x14ac:dyDescent="0.3">
      <c r="A5312" t="str">
        <f t="shared" si="462"/>
        <v>SFFFWaikatoCultivarThirteen</v>
      </c>
      <c r="B5312" t="s">
        <v>163</v>
      </c>
      <c r="D5312" s="36">
        <v>44914</v>
      </c>
      <c r="E5312">
        <v>2</v>
      </c>
      <c r="I5312" t="s">
        <v>177</v>
      </c>
      <c r="K5312" t="s">
        <v>165</v>
      </c>
      <c r="Q5312" s="32">
        <v>302.64406200785527</v>
      </c>
      <c r="S5312" s="22"/>
      <c r="AC5312" s="37">
        <v>48.813558388363752</v>
      </c>
    </row>
    <row r="5313" spans="1:29" x14ac:dyDescent="0.3">
      <c r="A5313" t="str">
        <f t="shared" si="462"/>
        <v>SFFFWaikatoCultivarThirteen</v>
      </c>
      <c r="B5313" t="s">
        <v>163</v>
      </c>
      <c r="D5313" s="36">
        <v>44914</v>
      </c>
      <c r="E5313">
        <v>3</v>
      </c>
      <c r="I5313" t="s">
        <v>177</v>
      </c>
      <c r="K5313" t="s">
        <v>165</v>
      </c>
      <c r="Q5313" s="32">
        <v>350.53899356069633</v>
      </c>
      <c r="S5313" s="22"/>
      <c r="AC5313" s="37">
        <v>56.538547348499407</v>
      </c>
    </row>
    <row r="5314" spans="1:29" x14ac:dyDescent="0.3">
      <c r="A5314" t="str">
        <f t="shared" si="462"/>
        <v>SFFFWaikatoCultivarThirteen</v>
      </c>
      <c r="B5314" t="s">
        <v>163</v>
      </c>
      <c r="D5314" s="36">
        <v>44914</v>
      </c>
      <c r="E5314">
        <v>4</v>
      </c>
      <c r="I5314" t="s">
        <v>177</v>
      </c>
      <c r="K5314" t="s">
        <v>165</v>
      </c>
      <c r="Q5314" s="32">
        <v>309.5534115774816</v>
      </c>
      <c r="S5314" s="22"/>
      <c r="AC5314" s="37">
        <v>49.927969609271223</v>
      </c>
    </row>
    <row r="5315" spans="1:29" x14ac:dyDescent="0.3">
      <c r="A5315" t="str">
        <f t="shared" si="462"/>
        <v>SFFFWaikatoCultivarThirteen</v>
      </c>
      <c r="B5315" t="s">
        <v>163</v>
      </c>
      <c r="D5315" s="36">
        <v>44914</v>
      </c>
      <c r="E5315">
        <v>5</v>
      </c>
      <c r="I5315" t="s">
        <v>177</v>
      </c>
      <c r="K5315" t="s">
        <v>165</v>
      </c>
      <c r="Q5315" s="32">
        <v>382.81464217164785</v>
      </c>
      <c r="S5315" s="22"/>
      <c r="AC5315" s="37">
        <v>61.744297124459329</v>
      </c>
    </row>
    <row r="5316" spans="1:29" x14ac:dyDescent="0.3">
      <c r="A5316" t="str">
        <f t="shared" si="462"/>
        <v>SFFFWaikatoCultivarThirteen</v>
      </c>
      <c r="B5316" t="s">
        <v>163</v>
      </c>
      <c r="D5316" s="36">
        <v>44939</v>
      </c>
      <c r="E5316">
        <v>1</v>
      </c>
      <c r="I5316" t="s">
        <v>177</v>
      </c>
      <c r="K5316" t="s">
        <v>165</v>
      </c>
      <c r="Q5316" s="32">
        <v>185.52823167772203</v>
      </c>
      <c r="S5316" s="22"/>
      <c r="AC5316" s="37">
        <v>74.211292671088813</v>
      </c>
    </row>
    <row r="5317" spans="1:29" x14ac:dyDescent="0.3">
      <c r="A5317" t="str">
        <f t="shared" si="462"/>
        <v>SFFFWaikatoCultivarThirteen</v>
      </c>
      <c r="B5317" t="s">
        <v>163</v>
      </c>
      <c r="D5317" s="36">
        <v>44939</v>
      </c>
      <c r="E5317">
        <v>2</v>
      </c>
      <c r="I5317" t="s">
        <v>177</v>
      </c>
      <c r="K5317" t="s">
        <v>165</v>
      </c>
      <c r="Q5317" s="32">
        <v>183.12560722382034</v>
      </c>
      <c r="S5317" s="22"/>
      <c r="AC5317" s="37">
        <v>73.250242889528138</v>
      </c>
    </row>
    <row r="5318" spans="1:29" x14ac:dyDescent="0.3">
      <c r="A5318" t="str">
        <f t="shared" si="462"/>
        <v>SFFFWaikatoCultivarThirteen</v>
      </c>
      <c r="B5318" t="s">
        <v>163</v>
      </c>
      <c r="D5318" s="36">
        <v>44939</v>
      </c>
      <c r="E5318">
        <v>3</v>
      </c>
      <c r="I5318" t="s">
        <v>177</v>
      </c>
      <c r="K5318" t="s">
        <v>165</v>
      </c>
      <c r="Q5318" s="32">
        <v>261.86356895699453</v>
      </c>
      <c r="S5318" s="22"/>
      <c r="AC5318" s="37">
        <v>104.74542758279782</v>
      </c>
    </row>
    <row r="5319" spans="1:29" x14ac:dyDescent="0.3">
      <c r="A5319" t="str">
        <f t="shared" si="462"/>
        <v>SFFFWaikatoCultivarThirteen</v>
      </c>
      <c r="B5319" t="s">
        <v>163</v>
      </c>
      <c r="D5319" s="36">
        <v>44939</v>
      </c>
      <c r="E5319">
        <v>4</v>
      </c>
      <c r="I5319" t="s">
        <v>177</v>
      </c>
      <c r="K5319" t="s">
        <v>165</v>
      </c>
      <c r="Q5319" s="32">
        <v>254.02814024736182</v>
      </c>
      <c r="S5319" s="22"/>
      <c r="AC5319" s="37">
        <v>101.61125609894472</v>
      </c>
    </row>
    <row r="5320" spans="1:29" x14ac:dyDescent="0.3">
      <c r="A5320" t="str">
        <f t="shared" si="462"/>
        <v>SFFFWaikatoCultivarThirteen</v>
      </c>
      <c r="B5320" t="s">
        <v>163</v>
      </c>
      <c r="D5320" s="36">
        <v>44939</v>
      </c>
      <c r="E5320">
        <v>5</v>
      </c>
      <c r="I5320" t="s">
        <v>177</v>
      </c>
      <c r="K5320" t="s">
        <v>165</v>
      </c>
      <c r="Q5320" s="32">
        <v>225.63145891580862</v>
      </c>
      <c r="S5320" s="22"/>
      <c r="AC5320" s="37">
        <v>90.252583566323452</v>
      </c>
    </row>
    <row r="5321" spans="1:29" x14ac:dyDescent="0.3">
      <c r="A5321" t="str">
        <f t="shared" si="462"/>
        <v>SFFFWaikatoCultivarThirteen</v>
      </c>
      <c r="B5321" t="s">
        <v>163</v>
      </c>
      <c r="D5321" s="36">
        <v>44959</v>
      </c>
      <c r="E5321">
        <v>1</v>
      </c>
      <c r="I5321" t="s">
        <v>177</v>
      </c>
      <c r="K5321" t="s">
        <v>165</v>
      </c>
      <c r="Q5321" s="32">
        <v>150.71036448321041</v>
      </c>
      <c r="S5321" s="22"/>
      <c r="AC5321" s="37">
        <v>75.355182241605206</v>
      </c>
    </row>
    <row r="5322" spans="1:29" x14ac:dyDescent="0.3">
      <c r="A5322" t="str">
        <f t="shared" si="462"/>
        <v>SFFFWaikatoCultivarThirteen</v>
      </c>
      <c r="B5322" t="s">
        <v>163</v>
      </c>
      <c r="D5322" s="36">
        <v>44959</v>
      </c>
      <c r="E5322">
        <v>2</v>
      </c>
      <c r="I5322" t="s">
        <v>177</v>
      </c>
      <c r="K5322" t="s">
        <v>165</v>
      </c>
      <c r="Q5322" s="32">
        <v>134.33457890198332</v>
      </c>
      <c r="S5322" s="22"/>
      <c r="AC5322" s="37">
        <v>67.16728945099166</v>
      </c>
    </row>
    <row r="5323" spans="1:29" x14ac:dyDescent="0.3">
      <c r="A5323" t="str">
        <f t="shared" si="462"/>
        <v>SFFFWaikatoCultivarThirteen</v>
      </c>
      <c r="B5323" t="s">
        <v>163</v>
      </c>
      <c r="D5323" s="36">
        <v>44959</v>
      </c>
      <c r="E5323">
        <v>3</v>
      </c>
      <c r="I5323" t="s">
        <v>177</v>
      </c>
      <c r="K5323" t="s">
        <v>165</v>
      </c>
      <c r="Q5323" s="32">
        <v>152.80045721750486</v>
      </c>
      <c r="S5323" s="22"/>
      <c r="AC5323" s="37">
        <v>76.400228608752428</v>
      </c>
    </row>
    <row r="5324" spans="1:29" x14ac:dyDescent="0.3">
      <c r="A5324" t="str">
        <f t="shared" si="462"/>
        <v>SFFFWaikatoCultivarThirteen</v>
      </c>
      <c r="B5324" t="s">
        <v>163</v>
      </c>
      <c r="D5324" s="36">
        <v>44959</v>
      </c>
      <c r="E5324">
        <v>4</v>
      </c>
      <c r="I5324" t="s">
        <v>177</v>
      </c>
      <c r="K5324" t="s">
        <v>165</v>
      </c>
      <c r="Q5324" s="32">
        <v>124.85606448311157</v>
      </c>
      <c r="S5324" s="22"/>
      <c r="AC5324" s="37">
        <v>62.428032241555783</v>
      </c>
    </row>
    <row r="5325" spans="1:29" x14ac:dyDescent="0.3">
      <c r="A5325" t="str">
        <f t="shared" si="462"/>
        <v>SFFFWaikatoCultivarThirteen</v>
      </c>
      <c r="B5325" t="s">
        <v>163</v>
      </c>
      <c r="D5325" s="36">
        <v>44959</v>
      </c>
      <c r="E5325">
        <v>5</v>
      </c>
      <c r="I5325" t="s">
        <v>177</v>
      </c>
      <c r="K5325" t="s">
        <v>165</v>
      </c>
      <c r="Q5325" s="32">
        <v>119.25305065943546</v>
      </c>
      <c r="S5325" s="22"/>
      <c r="AC5325" s="37">
        <v>59.62652532971773</v>
      </c>
    </row>
    <row r="5326" spans="1:29" x14ac:dyDescent="0.3">
      <c r="A5326" t="str">
        <f t="shared" si="462"/>
        <v>SFFFWaikatoCultivarThirteen</v>
      </c>
      <c r="B5326" t="s">
        <v>163</v>
      </c>
      <c r="D5326" s="36">
        <v>44978</v>
      </c>
      <c r="E5326">
        <v>1</v>
      </c>
      <c r="I5326" t="s">
        <v>177</v>
      </c>
      <c r="K5326" t="s">
        <v>165</v>
      </c>
      <c r="Q5326" s="32">
        <v>234.28338219616202</v>
      </c>
      <c r="S5326" s="22"/>
      <c r="AC5326" s="37">
        <v>123.30704326113791</v>
      </c>
    </row>
    <row r="5327" spans="1:29" x14ac:dyDescent="0.3">
      <c r="A5327" t="str">
        <f t="shared" si="462"/>
        <v>SFFFWaikatoCultivarThirteen</v>
      </c>
      <c r="B5327" t="s">
        <v>163</v>
      </c>
      <c r="D5327" s="36">
        <v>44978</v>
      </c>
      <c r="E5327">
        <v>2</v>
      </c>
      <c r="I5327" t="s">
        <v>177</v>
      </c>
      <c r="K5327" t="s">
        <v>165</v>
      </c>
      <c r="Q5327" s="32">
        <v>163.85806519093256</v>
      </c>
      <c r="S5327" s="22"/>
      <c r="AC5327" s="37">
        <v>86.241086942596084</v>
      </c>
    </row>
    <row r="5328" spans="1:29" x14ac:dyDescent="0.3">
      <c r="A5328" t="str">
        <f t="shared" si="462"/>
        <v>SFFFWaikatoCultivarThirteen</v>
      </c>
      <c r="B5328" t="s">
        <v>163</v>
      </c>
      <c r="D5328" s="36">
        <v>44978</v>
      </c>
      <c r="E5328">
        <v>3</v>
      </c>
      <c r="I5328" t="s">
        <v>177</v>
      </c>
      <c r="K5328" t="s">
        <v>165</v>
      </c>
      <c r="Q5328" s="32">
        <v>189.29521276595744</v>
      </c>
      <c r="S5328" s="22"/>
      <c r="AC5328" s="37">
        <v>99.629059350503923</v>
      </c>
    </row>
    <row r="5329" spans="1:29" x14ac:dyDescent="0.3">
      <c r="A5329" t="str">
        <f t="shared" si="462"/>
        <v>SFFFWaikatoCultivarThirteen</v>
      </c>
      <c r="B5329" t="s">
        <v>163</v>
      </c>
      <c r="D5329" s="36">
        <v>44978</v>
      </c>
      <c r="E5329">
        <v>4</v>
      </c>
      <c r="I5329" t="s">
        <v>177</v>
      </c>
      <c r="K5329" t="s">
        <v>165</v>
      </c>
      <c r="Q5329" s="32">
        <v>170.83586323359202</v>
      </c>
      <c r="S5329" s="22"/>
      <c r="AC5329" s="37">
        <v>89.913612228206333</v>
      </c>
    </row>
    <row r="5330" spans="1:29" x14ac:dyDescent="0.3">
      <c r="A5330" t="str">
        <f t="shared" si="462"/>
        <v>SFFFWaikatoCultivarThirteen</v>
      </c>
      <c r="B5330" t="s">
        <v>163</v>
      </c>
      <c r="D5330" s="36">
        <v>44978</v>
      </c>
      <c r="E5330">
        <v>5</v>
      </c>
      <c r="I5330" t="s">
        <v>177</v>
      </c>
      <c r="K5330" t="s">
        <v>165</v>
      </c>
      <c r="Q5330" s="32">
        <v>175.43521944074061</v>
      </c>
      <c r="S5330" s="22"/>
      <c r="AC5330" s="37">
        <v>92.334326021442436</v>
      </c>
    </row>
    <row r="5331" spans="1:29" x14ac:dyDescent="0.3">
      <c r="A5331" t="str">
        <f t="shared" si="462"/>
        <v>SFFFWaikatoCultivarThirteen</v>
      </c>
      <c r="B5331" t="s">
        <v>163</v>
      </c>
      <c r="D5331" s="36">
        <v>44999</v>
      </c>
      <c r="E5331">
        <v>1</v>
      </c>
      <c r="I5331" t="s">
        <v>177</v>
      </c>
      <c r="K5331" t="s">
        <v>165</v>
      </c>
      <c r="Q5331" s="32">
        <v>136.29728181532607</v>
      </c>
      <c r="S5331" s="22"/>
      <c r="AC5331" s="37">
        <v>64.903467531107651</v>
      </c>
    </row>
    <row r="5332" spans="1:29" x14ac:dyDescent="0.3">
      <c r="A5332" t="str">
        <f t="shared" si="462"/>
        <v>SFFFWaikatoCultivarThirteen</v>
      </c>
      <c r="B5332" t="s">
        <v>163</v>
      </c>
      <c r="D5332" s="36">
        <v>44999</v>
      </c>
      <c r="E5332">
        <v>2</v>
      </c>
      <c r="I5332" t="s">
        <v>177</v>
      </c>
      <c r="K5332" t="s">
        <v>165</v>
      </c>
      <c r="Q5332" s="32">
        <v>106.14335450302239</v>
      </c>
      <c r="S5332" s="22"/>
      <c r="AC5332" s="37">
        <v>50.54445452524876</v>
      </c>
    </row>
    <row r="5333" spans="1:29" x14ac:dyDescent="0.3">
      <c r="A5333" t="str">
        <f t="shared" si="462"/>
        <v>SFFFWaikatoCultivarThirteen</v>
      </c>
      <c r="B5333" t="s">
        <v>163</v>
      </c>
      <c r="D5333" s="36">
        <v>45000</v>
      </c>
      <c r="E5333">
        <v>3</v>
      </c>
      <c r="I5333" t="s">
        <v>177</v>
      </c>
      <c r="K5333" t="s">
        <v>165</v>
      </c>
      <c r="Q5333" s="32">
        <v>135.393959009605</v>
      </c>
      <c r="S5333" s="22"/>
      <c r="AC5333" s="37">
        <v>61.542708640729536</v>
      </c>
    </row>
    <row r="5334" spans="1:29" x14ac:dyDescent="0.3">
      <c r="A5334" t="str">
        <f t="shared" si="462"/>
        <v>SFFFWaikatoCultivarThirteen</v>
      </c>
      <c r="B5334" t="s">
        <v>163</v>
      </c>
      <c r="D5334" s="36">
        <v>45000</v>
      </c>
      <c r="E5334">
        <v>4</v>
      </c>
      <c r="I5334" t="s">
        <v>177</v>
      </c>
      <c r="K5334" t="s">
        <v>165</v>
      </c>
      <c r="Q5334" s="32">
        <v>130.98836117889991</v>
      </c>
      <c r="S5334" s="22"/>
      <c r="AC5334" s="37">
        <v>59.540164172227236</v>
      </c>
    </row>
    <row r="5335" spans="1:29" x14ac:dyDescent="0.3">
      <c r="A5335" t="str">
        <f t="shared" si="462"/>
        <v>SFFFWaikatoCultivarThirteen</v>
      </c>
      <c r="B5335" t="s">
        <v>163</v>
      </c>
      <c r="D5335" s="36">
        <v>45000</v>
      </c>
      <c r="E5335">
        <v>5</v>
      </c>
      <c r="I5335" t="s">
        <v>177</v>
      </c>
      <c r="K5335" t="s">
        <v>165</v>
      </c>
      <c r="Q5335" s="32">
        <v>113.19903364385826</v>
      </c>
      <c r="S5335" s="22"/>
      <c r="AC5335" s="37">
        <v>51.454106201753753</v>
      </c>
    </row>
    <row r="5336" spans="1:29" x14ac:dyDescent="0.3">
      <c r="A5336" t="str">
        <f t="shared" si="462"/>
        <v>SFFFWaikatoCultivarThirteen</v>
      </c>
      <c r="B5336" t="s">
        <v>163</v>
      </c>
      <c r="D5336" s="36">
        <v>45042</v>
      </c>
      <c r="E5336">
        <v>1</v>
      </c>
      <c r="I5336" t="s">
        <v>177</v>
      </c>
      <c r="K5336" t="s">
        <v>165</v>
      </c>
      <c r="Q5336" s="32">
        <v>179.77852157812274</v>
      </c>
      <c r="S5336" s="22"/>
      <c r="AC5336" s="37">
        <v>41.808958506540172</v>
      </c>
    </row>
    <row r="5337" spans="1:29" x14ac:dyDescent="0.3">
      <c r="A5337" t="str">
        <f t="shared" si="462"/>
        <v>SFFFWaikatoCultivarThirteen</v>
      </c>
      <c r="B5337" t="s">
        <v>163</v>
      </c>
      <c r="D5337" s="36">
        <v>45042</v>
      </c>
      <c r="E5337">
        <v>2</v>
      </c>
      <c r="I5337" t="s">
        <v>177</v>
      </c>
      <c r="K5337" t="s">
        <v>165</v>
      </c>
      <c r="Q5337" s="32">
        <v>211.40856672158151</v>
      </c>
      <c r="S5337" s="22"/>
      <c r="AC5337" s="37">
        <v>49.164782958507331</v>
      </c>
    </row>
    <row r="5338" spans="1:29" x14ac:dyDescent="0.3">
      <c r="A5338" t="str">
        <f t="shared" si="462"/>
        <v>SFFFWaikatoCultivarThirteen</v>
      </c>
      <c r="B5338" t="s">
        <v>163</v>
      </c>
      <c r="D5338" s="36">
        <v>45042</v>
      </c>
      <c r="E5338">
        <v>3</v>
      </c>
      <c r="I5338" t="s">
        <v>177</v>
      </c>
      <c r="K5338" t="s">
        <v>165</v>
      </c>
      <c r="Q5338" s="32">
        <v>222.64346601720072</v>
      </c>
      <c r="S5338" s="22"/>
      <c r="AC5338" s="37">
        <v>53.010349051714456</v>
      </c>
    </row>
    <row r="5339" spans="1:29" x14ac:dyDescent="0.3">
      <c r="A5339" t="str">
        <f t="shared" si="462"/>
        <v>SFFFWaikatoCultivarThirteen</v>
      </c>
      <c r="B5339" t="s">
        <v>163</v>
      </c>
      <c r="D5339" s="36">
        <v>45043</v>
      </c>
      <c r="E5339">
        <v>4</v>
      </c>
      <c r="I5339" t="s">
        <v>177</v>
      </c>
      <c r="K5339" t="s">
        <v>165</v>
      </c>
      <c r="Q5339" s="32">
        <v>160.00440614902573</v>
      </c>
      <c r="S5339" s="22"/>
      <c r="AC5339" s="37">
        <v>37.210327011401333</v>
      </c>
    </row>
    <row r="5340" spans="1:29" x14ac:dyDescent="0.3">
      <c r="A5340" t="str">
        <f t="shared" ref="A5340:A5403" si="463">_xlfn.TEXTJOIN("",TRUE,B5340,"Cultivar",I5340)</f>
        <v>SFFFWaikatoCultivarThirteen</v>
      </c>
      <c r="B5340" t="s">
        <v>163</v>
      </c>
      <c r="D5340" s="36">
        <v>45043</v>
      </c>
      <c r="E5340">
        <v>5</v>
      </c>
      <c r="I5340" t="s">
        <v>177</v>
      </c>
      <c r="K5340" t="s">
        <v>165</v>
      </c>
      <c r="Q5340" s="32">
        <v>169.56296741452988</v>
      </c>
      <c r="S5340" s="22"/>
      <c r="AC5340" s="37">
        <v>39.433248235937185</v>
      </c>
    </row>
    <row r="5341" spans="1:29" x14ac:dyDescent="0.3">
      <c r="A5341" t="str">
        <f t="shared" si="463"/>
        <v>SFFFWaikatoCultivarThirteen</v>
      </c>
      <c r="B5341" t="s">
        <v>163</v>
      </c>
      <c r="D5341" s="36">
        <v>45104</v>
      </c>
      <c r="E5341">
        <v>1</v>
      </c>
      <c r="I5341" t="s">
        <v>177</v>
      </c>
      <c r="K5341" t="s">
        <v>165</v>
      </c>
      <c r="Q5341" s="32">
        <v>174.28571428571428</v>
      </c>
      <c r="S5341" s="22"/>
      <c r="AC5341" s="37">
        <v>28.110599078341011</v>
      </c>
    </row>
    <row r="5342" spans="1:29" x14ac:dyDescent="0.3">
      <c r="A5342" t="str">
        <f t="shared" si="463"/>
        <v>SFFFWaikatoCultivarThirteen</v>
      </c>
      <c r="B5342" t="s">
        <v>163</v>
      </c>
      <c r="D5342" s="36">
        <v>45104</v>
      </c>
      <c r="E5342">
        <v>2</v>
      </c>
      <c r="I5342" t="s">
        <v>177</v>
      </c>
      <c r="K5342" t="s">
        <v>165</v>
      </c>
      <c r="Q5342" s="32">
        <v>196.62499999999997</v>
      </c>
      <c r="S5342" s="22"/>
      <c r="AC5342" s="37">
        <v>31.713709677419352</v>
      </c>
    </row>
    <row r="5343" spans="1:29" x14ac:dyDescent="0.3">
      <c r="A5343" t="str">
        <f t="shared" si="463"/>
        <v>SFFFWaikatoCultivarThirteen</v>
      </c>
      <c r="B5343" t="s">
        <v>163</v>
      </c>
      <c r="D5343" s="36">
        <v>45104</v>
      </c>
      <c r="E5343">
        <v>3</v>
      </c>
      <c r="I5343" t="s">
        <v>177</v>
      </c>
      <c r="K5343" t="s">
        <v>165</v>
      </c>
      <c r="Q5343" s="32">
        <v>191.74999999999994</v>
      </c>
      <c r="S5343" s="22"/>
      <c r="AC5343" s="37">
        <v>30.927419354838701</v>
      </c>
    </row>
    <row r="5344" spans="1:29" x14ac:dyDescent="0.3">
      <c r="A5344" t="str">
        <f t="shared" si="463"/>
        <v>SFFFWaikatoCultivarThirteen</v>
      </c>
      <c r="B5344" t="s">
        <v>163</v>
      </c>
      <c r="D5344" s="36">
        <v>45105</v>
      </c>
      <c r="E5344">
        <v>4</v>
      </c>
      <c r="I5344" t="s">
        <v>177</v>
      </c>
      <c r="K5344" t="s">
        <v>165</v>
      </c>
      <c r="Q5344" s="32">
        <v>148.57142857142858</v>
      </c>
      <c r="S5344" s="22"/>
      <c r="AC5344" s="37">
        <v>23.5827664399093</v>
      </c>
    </row>
    <row r="5345" spans="1:29" x14ac:dyDescent="0.3">
      <c r="A5345" t="str">
        <f t="shared" si="463"/>
        <v>SFFFWaikatoCultivarThirteen</v>
      </c>
      <c r="B5345" t="s">
        <v>163</v>
      </c>
      <c r="D5345" s="36">
        <v>45105</v>
      </c>
      <c r="E5345">
        <v>5</v>
      </c>
      <c r="I5345" t="s">
        <v>177</v>
      </c>
      <c r="K5345" t="s">
        <v>165</v>
      </c>
      <c r="Q5345" s="32">
        <v>167.41071428571428</v>
      </c>
      <c r="S5345" s="22"/>
      <c r="AC5345" s="37">
        <v>27.001728110599075</v>
      </c>
    </row>
    <row r="5346" spans="1:29" x14ac:dyDescent="0.3">
      <c r="A5346" t="str">
        <f t="shared" si="463"/>
        <v>SFFFWaikatoCultivarFourteen</v>
      </c>
      <c r="B5346" t="s">
        <v>163</v>
      </c>
      <c r="D5346" s="36">
        <v>44914</v>
      </c>
      <c r="E5346">
        <v>1</v>
      </c>
      <c r="I5346" t="s">
        <v>178</v>
      </c>
      <c r="K5346" t="s">
        <v>165</v>
      </c>
      <c r="Q5346" s="32">
        <v>206.85107919822843</v>
      </c>
      <c r="S5346" s="22"/>
      <c r="AC5346" s="37">
        <v>33.363077290036848</v>
      </c>
    </row>
    <row r="5347" spans="1:29" x14ac:dyDescent="0.3">
      <c r="A5347" t="str">
        <f t="shared" si="463"/>
        <v>SFFFWaikatoCultivarFourteen</v>
      </c>
      <c r="B5347" t="s">
        <v>163</v>
      </c>
      <c r="D5347" s="36">
        <v>44914</v>
      </c>
      <c r="E5347">
        <v>2</v>
      </c>
      <c r="I5347" t="s">
        <v>178</v>
      </c>
      <c r="K5347" t="s">
        <v>165</v>
      </c>
      <c r="Q5347" s="32">
        <v>214.08280561349201</v>
      </c>
      <c r="S5347" s="22"/>
      <c r="AC5347" s="37">
        <v>34.529484776369678</v>
      </c>
    </row>
    <row r="5348" spans="1:29" x14ac:dyDescent="0.3">
      <c r="A5348" t="str">
        <f t="shared" si="463"/>
        <v>SFFFWaikatoCultivarFourteen</v>
      </c>
      <c r="B5348" t="s">
        <v>163</v>
      </c>
      <c r="D5348" s="36">
        <v>44914</v>
      </c>
      <c r="E5348">
        <v>3</v>
      </c>
      <c r="I5348" t="s">
        <v>178</v>
      </c>
      <c r="K5348" t="s">
        <v>165</v>
      </c>
      <c r="Q5348" s="32">
        <v>252.76154894541713</v>
      </c>
      <c r="S5348" s="22"/>
      <c r="AC5348" s="37">
        <v>40.767991765389858</v>
      </c>
    </row>
    <row r="5349" spans="1:29" x14ac:dyDescent="0.3">
      <c r="A5349" t="str">
        <f t="shared" si="463"/>
        <v>SFFFWaikatoCultivarFourteen</v>
      </c>
      <c r="B5349" t="s">
        <v>163</v>
      </c>
      <c r="D5349" s="36">
        <v>44914</v>
      </c>
      <c r="E5349">
        <v>4</v>
      </c>
      <c r="I5349" t="s">
        <v>178</v>
      </c>
      <c r="K5349" t="s">
        <v>165</v>
      </c>
      <c r="Q5349" s="32">
        <v>176.47856239119471</v>
      </c>
      <c r="S5349" s="22"/>
      <c r="AC5349" s="37">
        <v>28.464284256644309</v>
      </c>
    </row>
    <row r="5350" spans="1:29" x14ac:dyDescent="0.3">
      <c r="A5350" t="str">
        <f t="shared" si="463"/>
        <v>SFFFWaikatoCultivarFourteen</v>
      </c>
      <c r="B5350" t="s">
        <v>163</v>
      </c>
      <c r="D5350" s="36">
        <v>44914</v>
      </c>
      <c r="E5350">
        <v>5</v>
      </c>
      <c r="I5350" t="s">
        <v>178</v>
      </c>
      <c r="K5350" t="s">
        <v>165</v>
      </c>
      <c r="Q5350" s="32">
        <v>272.76376530407435</v>
      </c>
      <c r="S5350" s="22"/>
      <c r="AC5350" s="37">
        <v>43.994155694205546</v>
      </c>
    </row>
    <row r="5351" spans="1:29" x14ac:dyDescent="0.3">
      <c r="A5351" t="str">
        <f t="shared" si="463"/>
        <v>SFFFWaikatoCultivarFourteen</v>
      </c>
      <c r="B5351" t="s">
        <v>163</v>
      </c>
      <c r="D5351" s="36">
        <v>44939</v>
      </c>
      <c r="E5351">
        <v>1</v>
      </c>
      <c r="I5351" t="s">
        <v>178</v>
      </c>
      <c r="K5351" t="s">
        <v>165</v>
      </c>
      <c r="Q5351" s="32">
        <v>230.64658068301173</v>
      </c>
      <c r="S5351" s="22"/>
      <c r="AC5351" s="37">
        <v>92.258632273204697</v>
      </c>
    </row>
    <row r="5352" spans="1:29" x14ac:dyDescent="0.3">
      <c r="A5352" t="str">
        <f t="shared" si="463"/>
        <v>SFFFWaikatoCultivarFourteen</v>
      </c>
      <c r="B5352" t="s">
        <v>163</v>
      </c>
      <c r="D5352" s="36">
        <v>44939</v>
      </c>
      <c r="E5352">
        <v>2</v>
      </c>
      <c r="I5352" t="s">
        <v>178</v>
      </c>
      <c r="K5352" t="s">
        <v>165</v>
      </c>
      <c r="Q5352" s="32">
        <v>273.93614487672903</v>
      </c>
      <c r="S5352" s="22"/>
      <c r="AC5352" s="37">
        <v>109.57445795069161</v>
      </c>
    </row>
    <row r="5353" spans="1:29" x14ac:dyDescent="0.3">
      <c r="A5353" t="str">
        <f t="shared" si="463"/>
        <v>SFFFWaikatoCultivarFourteen</v>
      </c>
      <c r="B5353" t="s">
        <v>163</v>
      </c>
      <c r="D5353" s="36">
        <v>44939</v>
      </c>
      <c r="E5353">
        <v>3</v>
      </c>
      <c r="I5353" t="s">
        <v>178</v>
      </c>
      <c r="K5353" t="s">
        <v>165</v>
      </c>
      <c r="Q5353" s="32">
        <v>254.53514739229027</v>
      </c>
      <c r="S5353" s="22"/>
      <c r="AC5353" s="37">
        <v>101.8140589569161</v>
      </c>
    </row>
    <row r="5354" spans="1:29" x14ac:dyDescent="0.3">
      <c r="A5354" t="str">
        <f t="shared" si="463"/>
        <v>SFFFWaikatoCultivarFourteen</v>
      </c>
      <c r="B5354" t="s">
        <v>163</v>
      </c>
      <c r="D5354" s="36">
        <v>44939</v>
      </c>
      <c r="E5354">
        <v>4</v>
      </c>
      <c r="I5354" t="s">
        <v>178</v>
      </c>
      <c r="K5354" t="s">
        <v>165</v>
      </c>
      <c r="Q5354" s="32">
        <v>214.66339028751182</v>
      </c>
      <c r="S5354" s="22"/>
      <c r="AC5354" s="37">
        <v>85.86535611500473</v>
      </c>
    </row>
    <row r="5355" spans="1:29" x14ac:dyDescent="0.3">
      <c r="A5355" t="str">
        <f t="shared" si="463"/>
        <v>SFFFWaikatoCultivarFourteen</v>
      </c>
      <c r="B5355" t="s">
        <v>163</v>
      </c>
      <c r="D5355" s="36">
        <v>44939</v>
      </c>
      <c r="E5355">
        <v>5</v>
      </c>
      <c r="I5355" t="s">
        <v>178</v>
      </c>
      <c r="K5355" t="s">
        <v>165</v>
      </c>
      <c r="Q5355" s="32">
        <v>234.86318324747441</v>
      </c>
      <c r="S5355" s="22"/>
      <c r="AC5355" s="37">
        <v>93.945273298989761</v>
      </c>
    </row>
    <row r="5356" spans="1:29" x14ac:dyDescent="0.3">
      <c r="A5356" t="str">
        <f t="shared" si="463"/>
        <v>SFFFWaikatoCultivarFourteen</v>
      </c>
      <c r="B5356" t="s">
        <v>163</v>
      </c>
      <c r="D5356" s="36">
        <v>44959</v>
      </c>
      <c r="E5356">
        <v>1</v>
      </c>
      <c r="I5356" t="s">
        <v>178</v>
      </c>
      <c r="K5356" t="s">
        <v>165</v>
      </c>
      <c r="Q5356" s="32">
        <v>122.35187492919454</v>
      </c>
      <c r="S5356" s="22"/>
      <c r="AC5356" s="37">
        <v>61.175937464597268</v>
      </c>
    </row>
    <row r="5357" spans="1:29" x14ac:dyDescent="0.3">
      <c r="A5357" t="str">
        <f t="shared" si="463"/>
        <v>SFFFWaikatoCultivarFourteen</v>
      </c>
      <c r="B5357" t="s">
        <v>163</v>
      </c>
      <c r="D5357" s="36">
        <v>44959</v>
      </c>
      <c r="E5357">
        <v>2</v>
      </c>
      <c r="I5357" t="s">
        <v>178</v>
      </c>
      <c r="K5357" t="s">
        <v>165</v>
      </c>
      <c r="Q5357" s="32">
        <v>158.74474789915971</v>
      </c>
      <c r="S5357" s="22"/>
      <c r="AC5357" s="37">
        <v>79.372373949579853</v>
      </c>
    </row>
    <row r="5358" spans="1:29" x14ac:dyDescent="0.3">
      <c r="A5358" t="str">
        <f t="shared" si="463"/>
        <v>SFFFWaikatoCultivarFourteen</v>
      </c>
      <c r="B5358" t="s">
        <v>163</v>
      </c>
      <c r="D5358" s="36">
        <v>44959</v>
      </c>
      <c r="E5358">
        <v>3</v>
      </c>
      <c r="I5358" t="s">
        <v>178</v>
      </c>
      <c r="K5358" t="s">
        <v>165</v>
      </c>
      <c r="Q5358" s="32">
        <v>93.894236181470205</v>
      </c>
      <c r="S5358" s="22"/>
      <c r="AC5358" s="37">
        <v>46.947118090735103</v>
      </c>
    </row>
    <row r="5359" spans="1:29" x14ac:dyDescent="0.3">
      <c r="A5359" t="str">
        <f t="shared" si="463"/>
        <v>SFFFWaikatoCultivarFourteen</v>
      </c>
      <c r="B5359" t="s">
        <v>163</v>
      </c>
      <c r="D5359" s="36">
        <v>44959</v>
      </c>
      <c r="E5359">
        <v>4</v>
      </c>
      <c r="I5359" t="s">
        <v>178</v>
      </c>
      <c r="K5359" t="s">
        <v>165</v>
      </c>
      <c r="Q5359" s="32">
        <v>81.652799323085588</v>
      </c>
      <c r="S5359" s="22"/>
      <c r="AC5359" s="37">
        <v>40.826399661542794</v>
      </c>
    </row>
    <row r="5360" spans="1:29" x14ac:dyDescent="0.3">
      <c r="A5360" t="str">
        <f t="shared" si="463"/>
        <v>SFFFWaikatoCultivarFourteen</v>
      </c>
      <c r="B5360" t="s">
        <v>163</v>
      </c>
      <c r="D5360" s="36">
        <v>44959</v>
      </c>
      <c r="E5360">
        <v>5</v>
      </c>
      <c r="I5360" t="s">
        <v>178</v>
      </c>
      <c r="K5360" t="s">
        <v>165</v>
      </c>
      <c r="Q5360" s="32">
        <v>92.603589337556087</v>
      </c>
      <c r="S5360" s="22"/>
      <c r="AC5360" s="37">
        <v>46.301794668778044</v>
      </c>
    </row>
    <row r="5361" spans="1:29" x14ac:dyDescent="0.3">
      <c r="A5361" t="str">
        <f t="shared" si="463"/>
        <v>SFFFWaikatoCultivarFourteen</v>
      </c>
      <c r="B5361" t="s">
        <v>163</v>
      </c>
      <c r="D5361" s="36">
        <v>44978</v>
      </c>
      <c r="E5361">
        <v>1</v>
      </c>
      <c r="I5361" t="s">
        <v>178</v>
      </c>
      <c r="K5361" t="s">
        <v>165</v>
      </c>
      <c r="Q5361" s="32">
        <v>191.43238690825166</v>
      </c>
      <c r="S5361" s="22"/>
      <c r="AC5361" s="37">
        <v>100.75388784644825</v>
      </c>
    </row>
    <row r="5362" spans="1:29" x14ac:dyDescent="0.3">
      <c r="A5362" t="str">
        <f t="shared" si="463"/>
        <v>SFFFWaikatoCultivarFourteen</v>
      </c>
      <c r="B5362" t="s">
        <v>163</v>
      </c>
      <c r="D5362" s="36">
        <v>44978</v>
      </c>
      <c r="E5362">
        <v>2</v>
      </c>
      <c r="I5362" t="s">
        <v>178</v>
      </c>
      <c r="K5362" t="s">
        <v>165</v>
      </c>
      <c r="Q5362" s="32">
        <v>200.44979966096474</v>
      </c>
      <c r="S5362" s="22"/>
      <c r="AC5362" s="37">
        <v>105.49989455840249</v>
      </c>
    </row>
    <row r="5363" spans="1:29" x14ac:dyDescent="0.3">
      <c r="A5363" t="str">
        <f t="shared" si="463"/>
        <v>SFFFWaikatoCultivarFourteen</v>
      </c>
      <c r="B5363" t="s">
        <v>163</v>
      </c>
      <c r="D5363" s="36">
        <v>44978</v>
      </c>
      <c r="E5363">
        <v>3</v>
      </c>
      <c r="I5363" t="s">
        <v>178</v>
      </c>
      <c r="K5363" t="s">
        <v>165</v>
      </c>
      <c r="Q5363" s="32">
        <v>173.02898358040281</v>
      </c>
      <c r="S5363" s="22"/>
      <c r="AC5363" s="37">
        <v>91.067886094948847</v>
      </c>
    </row>
    <row r="5364" spans="1:29" x14ac:dyDescent="0.3">
      <c r="A5364" t="str">
        <f t="shared" si="463"/>
        <v>SFFFWaikatoCultivarFourteen</v>
      </c>
      <c r="B5364" t="s">
        <v>163</v>
      </c>
      <c r="D5364" s="36">
        <v>44978</v>
      </c>
      <c r="E5364">
        <v>4</v>
      </c>
      <c r="I5364" t="s">
        <v>178</v>
      </c>
      <c r="K5364" t="s">
        <v>165</v>
      </c>
      <c r="Q5364" s="32">
        <v>197.96231375985977</v>
      </c>
      <c r="S5364" s="22"/>
      <c r="AC5364" s="37">
        <v>104.19069145255777</v>
      </c>
    </row>
    <row r="5365" spans="1:29" x14ac:dyDescent="0.3">
      <c r="A5365" t="str">
        <f t="shared" si="463"/>
        <v>SFFFWaikatoCultivarFourteen</v>
      </c>
      <c r="B5365" t="s">
        <v>163</v>
      </c>
      <c r="D5365" s="36">
        <v>44978</v>
      </c>
      <c r="E5365">
        <v>5</v>
      </c>
      <c r="I5365" t="s">
        <v>178</v>
      </c>
      <c r="K5365" t="s">
        <v>165</v>
      </c>
      <c r="Q5365" s="32">
        <v>180.29516834445573</v>
      </c>
      <c r="S5365" s="22"/>
      <c r="AC5365" s="37">
        <v>94.892193865503017</v>
      </c>
    </row>
    <row r="5366" spans="1:29" x14ac:dyDescent="0.3">
      <c r="A5366" t="str">
        <f t="shared" si="463"/>
        <v>SFFFWaikatoCultivarFourteen</v>
      </c>
      <c r="B5366" t="s">
        <v>163</v>
      </c>
      <c r="D5366" s="36">
        <v>44999</v>
      </c>
      <c r="E5366">
        <v>1</v>
      </c>
      <c r="I5366" t="s">
        <v>178</v>
      </c>
      <c r="K5366" t="s">
        <v>165</v>
      </c>
      <c r="Q5366" s="32">
        <v>110.95827602017422</v>
      </c>
      <c r="S5366" s="22"/>
      <c r="AC5366" s="37">
        <v>52.837274295321059</v>
      </c>
    </row>
    <row r="5367" spans="1:29" x14ac:dyDescent="0.3">
      <c r="A5367" t="str">
        <f t="shared" si="463"/>
        <v>SFFFWaikatoCultivarFourteen</v>
      </c>
      <c r="B5367" t="s">
        <v>163</v>
      </c>
      <c r="D5367" s="36">
        <v>44999</v>
      </c>
      <c r="E5367">
        <v>2</v>
      </c>
      <c r="I5367" t="s">
        <v>178</v>
      </c>
      <c r="K5367" t="s">
        <v>165</v>
      </c>
      <c r="Q5367" s="32">
        <v>113.55942012210998</v>
      </c>
      <c r="S5367" s="22"/>
      <c r="AC5367" s="37">
        <v>54.075914343861896</v>
      </c>
    </row>
    <row r="5368" spans="1:29" x14ac:dyDescent="0.3">
      <c r="A5368" t="str">
        <f t="shared" si="463"/>
        <v>SFFFWaikatoCultivarFourteen</v>
      </c>
      <c r="B5368" t="s">
        <v>163</v>
      </c>
      <c r="D5368" s="36">
        <v>45000</v>
      </c>
      <c r="E5368">
        <v>3</v>
      </c>
      <c r="I5368" t="s">
        <v>178</v>
      </c>
      <c r="K5368" t="s">
        <v>165</v>
      </c>
      <c r="Q5368" s="32">
        <v>110.89420471431485</v>
      </c>
      <c r="S5368" s="22"/>
      <c r="AC5368" s="37">
        <v>50.406456688324937</v>
      </c>
    </row>
    <row r="5369" spans="1:29" x14ac:dyDescent="0.3">
      <c r="A5369" t="str">
        <f t="shared" si="463"/>
        <v>SFFFWaikatoCultivarFourteen</v>
      </c>
      <c r="B5369" t="s">
        <v>163</v>
      </c>
      <c r="D5369" s="36">
        <v>45000</v>
      </c>
      <c r="E5369">
        <v>4</v>
      </c>
      <c r="I5369" t="s">
        <v>178</v>
      </c>
      <c r="K5369" t="s">
        <v>165</v>
      </c>
      <c r="Q5369" s="32">
        <v>119.24504137659267</v>
      </c>
      <c r="S5369" s="22"/>
      <c r="AC5369" s="37">
        <v>54.202291534814847</v>
      </c>
    </row>
    <row r="5370" spans="1:29" x14ac:dyDescent="0.3">
      <c r="A5370" t="str">
        <f t="shared" si="463"/>
        <v>SFFFWaikatoCultivarFourteen</v>
      </c>
      <c r="B5370" t="s">
        <v>163</v>
      </c>
      <c r="D5370" s="36">
        <v>45000</v>
      </c>
      <c r="E5370">
        <v>5</v>
      </c>
      <c r="I5370" t="s">
        <v>178</v>
      </c>
      <c r="K5370" t="s">
        <v>165</v>
      </c>
      <c r="Q5370" s="32">
        <v>105.65635005336181</v>
      </c>
      <c r="S5370" s="22"/>
      <c r="AC5370" s="37">
        <v>48.025613660619001</v>
      </c>
    </row>
    <row r="5371" spans="1:29" x14ac:dyDescent="0.3">
      <c r="A5371" t="str">
        <f t="shared" si="463"/>
        <v>SFFFWaikatoCultivarFourteen</v>
      </c>
      <c r="B5371" t="s">
        <v>163</v>
      </c>
      <c r="D5371" s="36">
        <v>45042</v>
      </c>
      <c r="E5371">
        <v>1</v>
      </c>
      <c r="I5371" t="s">
        <v>178</v>
      </c>
      <c r="K5371" t="s">
        <v>165</v>
      </c>
      <c r="Q5371" s="32">
        <v>126.91523640428747</v>
      </c>
      <c r="S5371" s="22"/>
      <c r="AC5371" s="37">
        <v>29.51517125681104</v>
      </c>
    </row>
    <row r="5372" spans="1:29" x14ac:dyDescent="0.3">
      <c r="A5372" t="str">
        <f t="shared" si="463"/>
        <v>SFFFWaikatoCultivarFourteen</v>
      </c>
      <c r="B5372" t="s">
        <v>163</v>
      </c>
      <c r="D5372" s="36">
        <v>45042</v>
      </c>
      <c r="E5372">
        <v>2</v>
      </c>
      <c r="I5372" t="s">
        <v>178</v>
      </c>
      <c r="K5372" t="s">
        <v>165</v>
      </c>
      <c r="Q5372" s="32">
        <v>134.04581888465694</v>
      </c>
      <c r="S5372" s="22"/>
      <c r="AC5372" s="37">
        <v>31.1734462522458</v>
      </c>
    </row>
    <row r="5373" spans="1:29" x14ac:dyDescent="0.3">
      <c r="A5373" t="str">
        <f t="shared" si="463"/>
        <v>SFFFWaikatoCultivarFourteen</v>
      </c>
      <c r="B5373" t="s">
        <v>163</v>
      </c>
      <c r="D5373" s="36">
        <v>45042</v>
      </c>
      <c r="E5373">
        <v>3</v>
      </c>
      <c r="I5373" t="s">
        <v>178</v>
      </c>
      <c r="K5373" t="s">
        <v>165</v>
      </c>
      <c r="Q5373" s="32">
        <v>145.08854231094955</v>
      </c>
      <c r="S5373" s="22"/>
      <c r="AC5373" s="37">
        <v>34.544891026416565</v>
      </c>
    </row>
    <row r="5374" spans="1:29" x14ac:dyDescent="0.3">
      <c r="A5374" t="str">
        <f t="shared" si="463"/>
        <v>SFFFWaikatoCultivarFourteen</v>
      </c>
      <c r="B5374" t="s">
        <v>163</v>
      </c>
      <c r="D5374" s="36">
        <v>45043</v>
      </c>
      <c r="E5374">
        <v>4</v>
      </c>
      <c r="I5374" t="s">
        <v>178</v>
      </c>
      <c r="K5374" t="s">
        <v>165</v>
      </c>
      <c r="Q5374" s="32">
        <v>140.67226890756302</v>
      </c>
      <c r="S5374" s="22"/>
      <c r="AC5374" s="37">
        <v>32.714481141293732</v>
      </c>
    </row>
    <row r="5375" spans="1:29" x14ac:dyDescent="0.3">
      <c r="A5375" t="str">
        <f t="shared" si="463"/>
        <v>SFFFWaikatoCultivarFourteen</v>
      </c>
      <c r="B5375" t="s">
        <v>163</v>
      </c>
      <c r="D5375" s="36">
        <v>45043</v>
      </c>
      <c r="E5375">
        <v>5</v>
      </c>
      <c r="I5375" t="s">
        <v>178</v>
      </c>
      <c r="K5375" t="s">
        <v>165</v>
      </c>
      <c r="Q5375" s="32">
        <v>133.07293420432353</v>
      </c>
      <c r="S5375" s="22"/>
      <c r="AC5375" s="37">
        <v>30.947194001005474</v>
      </c>
    </row>
    <row r="5376" spans="1:29" x14ac:dyDescent="0.3">
      <c r="A5376" t="str">
        <f t="shared" si="463"/>
        <v>SFFFWaikatoCultivarFourteen</v>
      </c>
      <c r="B5376" t="s">
        <v>163</v>
      </c>
      <c r="D5376" s="36">
        <v>45104</v>
      </c>
      <c r="E5376">
        <v>1</v>
      </c>
      <c r="I5376" t="s">
        <v>178</v>
      </c>
      <c r="K5376" t="s">
        <v>165</v>
      </c>
      <c r="Q5376" s="32">
        <v>92.857142857142847</v>
      </c>
      <c r="S5376" s="22"/>
      <c r="AC5376" s="37">
        <v>14.976958525345619</v>
      </c>
    </row>
    <row r="5377" spans="1:29" x14ac:dyDescent="0.3">
      <c r="A5377" t="str">
        <f t="shared" si="463"/>
        <v>SFFFWaikatoCultivarFourteen</v>
      </c>
      <c r="B5377" t="s">
        <v>163</v>
      </c>
      <c r="D5377" s="36">
        <v>45104</v>
      </c>
      <c r="E5377">
        <v>2</v>
      </c>
      <c r="I5377" t="s">
        <v>178</v>
      </c>
      <c r="K5377" t="s">
        <v>165</v>
      </c>
      <c r="Q5377" s="32">
        <v>50.214285714285708</v>
      </c>
      <c r="S5377" s="22"/>
      <c r="AC5377" s="37">
        <v>8.0990783410138238</v>
      </c>
    </row>
    <row r="5378" spans="1:29" x14ac:dyDescent="0.3">
      <c r="A5378" t="str">
        <f t="shared" si="463"/>
        <v>SFFFWaikatoCultivarFourteen</v>
      </c>
      <c r="B5378" t="s">
        <v>163</v>
      </c>
      <c r="D5378" s="36">
        <v>45104</v>
      </c>
      <c r="E5378">
        <v>3</v>
      </c>
      <c r="I5378" t="s">
        <v>178</v>
      </c>
      <c r="K5378" t="s">
        <v>165</v>
      </c>
      <c r="Q5378" s="32">
        <v>47.660714285714278</v>
      </c>
      <c r="S5378" s="22"/>
      <c r="AC5378" s="37">
        <v>7.6872119815668194</v>
      </c>
    </row>
    <row r="5379" spans="1:29" x14ac:dyDescent="0.3">
      <c r="A5379" t="str">
        <f t="shared" si="463"/>
        <v>SFFFWaikatoCultivarFourteen</v>
      </c>
      <c r="B5379" t="s">
        <v>163</v>
      </c>
      <c r="D5379" s="36">
        <v>45105</v>
      </c>
      <c r="E5379">
        <v>4</v>
      </c>
      <c r="I5379" t="s">
        <v>178</v>
      </c>
      <c r="K5379" t="s">
        <v>165</v>
      </c>
      <c r="Q5379" s="32">
        <v>14.017857142857142</v>
      </c>
      <c r="S5379" s="22"/>
      <c r="AC5379" s="37">
        <v>2.2609447004608292</v>
      </c>
    </row>
    <row r="5380" spans="1:29" x14ac:dyDescent="0.3">
      <c r="A5380" t="str">
        <f t="shared" si="463"/>
        <v>SFFFWaikatoCultivarFourteen</v>
      </c>
      <c r="B5380" t="s">
        <v>163</v>
      </c>
      <c r="D5380" s="36">
        <v>45105</v>
      </c>
      <c r="E5380">
        <v>5</v>
      </c>
      <c r="I5380" t="s">
        <v>178</v>
      </c>
      <c r="K5380" t="s">
        <v>165</v>
      </c>
      <c r="Q5380" s="32">
        <v>47.964285714285708</v>
      </c>
      <c r="S5380" s="22"/>
      <c r="AC5380" s="37">
        <v>7.7361751152073728</v>
      </c>
    </row>
    <row r="5381" spans="1:29" x14ac:dyDescent="0.3">
      <c r="A5381" t="str">
        <f t="shared" si="463"/>
        <v>SFFFWaikatoCultivarFifteen</v>
      </c>
      <c r="B5381" t="s">
        <v>163</v>
      </c>
      <c r="D5381" s="36">
        <v>44914</v>
      </c>
      <c r="E5381">
        <v>1</v>
      </c>
      <c r="I5381" t="s">
        <v>179</v>
      </c>
      <c r="K5381" t="s">
        <v>165</v>
      </c>
      <c r="Q5381" s="32">
        <v>334.40759692973813</v>
      </c>
      <c r="S5381" s="22"/>
      <c r="AC5381" s="37">
        <v>53.936709182215829</v>
      </c>
    </row>
    <row r="5382" spans="1:29" x14ac:dyDescent="0.3">
      <c r="A5382" t="str">
        <f t="shared" si="463"/>
        <v>SFFFWaikatoCultivarFifteen</v>
      </c>
      <c r="B5382" t="s">
        <v>163</v>
      </c>
      <c r="D5382" s="36">
        <v>44914</v>
      </c>
      <c r="E5382">
        <v>2</v>
      </c>
      <c r="I5382" t="s">
        <v>179</v>
      </c>
      <c r="K5382" t="s">
        <v>165</v>
      </c>
      <c r="Q5382" s="32">
        <v>377.21893491124263</v>
      </c>
      <c r="S5382" s="22"/>
      <c r="AC5382" s="37">
        <v>60.84176369536172</v>
      </c>
    </row>
    <row r="5383" spans="1:29" x14ac:dyDescent="0.3">
      <c r="A5383" t="str">
        <f t="shared" si="463"/>
        <v>SFFFWaikatoCultivarFifteen</v>
      </c>
      <c r="B5383" t="s">
        <v>163</v>
      </c>
      <c r="D5383" s="36">
        <v>44914</v>
      </c>
      <c r="E5383">
        <v>3</v>
      </c>
      <c r="I5383" t="s">
        <v>179</v>
      </c>
      <c r="K5383" t="s">
        <v>165</v>
      </c>
      <c r="Q5383" s="32">
        <v>344.76517909516667</v>
      </c>
      <c r="S5383" s="22"/>
      <c r="AC5383" s="37">
        <v>55.607286950833334</v>
      </c>
    </row>
    <row r="5384" spans="1:29" x14ac:dyDescent="0.3">
      <c r="A5384" t="str">
        <f t="shared" si="463"/>
        <v>SFFFWaikatoCultivarFifteen</v>
      </c>
      <c r="B5384" t="s">
        <v>163</v>
      </c>
      <c r="D5384" s="36">
        <v>44914</v>
      </c>
      <c r="E5384">
        <v>4</v>
      </c>
      <c r="I5384" t="s">
        <v>179</v>
      </c>
      <c r="K5384" t="s">
        <v>165</v>
      </c>
      <c r="Q5384" s="32">
        <v>340.52874120785839</v>
      </c>
      <c r="S5384" s="22"/>
      <c r="AC5384" s="37">
        <v>54.923990517396511</v>
      </c>
    </row>
    <row r="5385" spans="1:29" x14ac:dyDescent="0.3">
      <c r="A5385" t="str">
        <f t="shared" si="463"/>
        <v>SFFFWaikatoCultivarFifteen</v>
      </c>
      <c r="B5385" t="s">
        <v>163</v>
      </c>
      <c r="D5385" s="36">
        <v>44914</v>
      </c>
      <c r="E5385">
        <v>5</v>
      </c>
      <c r="I5385" t="s">
        <v>179</v>
      </c>
      <c r="K5385" t="s">
        <v>165</v>
      </c>
      <c r="Q5385" s="32">
        <v>261.25153397577981</v>
      </c>
      <c r="S5385" s="22"/>
      <c r="AC5385" s="37">
        <v>42.137344189641908</v>
      </c>
    </row>
    <row r="5386" spans="1:29" x14ac:dyDescent="0.3">
      <c r="A5386" t="str">
        <f t="shared" si="463"/>
        <v>SFFFWaikatoCultivarFifteen</v>
      </c>
      <c r="B5386" t="s">
        <v>163</v>
      </c>
      <c r="D5386" s="36">
        <v>44939</v>
      </c>
      <c r="E5386">
        <v>1</v>
      </c>
      <c r="I5386" t="s">
        <v>179</v>
      </c>
      <c r="K5386" t="s">
        <v>165</v>
      </c>
      <c r="Q5386" s="32">
        <v>325.92971739276356</v>
      </c>
      <c r="S5386" s="22"/>
      <c r="AC5386" s="37">
        <v>130.3718869571054</v>
      </c>
    </row>
    <row r="5387" spans="1:29" x14ac:dyDescent="0.3">
      <c r="A5387" t="str">
        <f t="shared" si="463"/>
        <v>SFFFWaikatoCultivarFifteen</v>
      </c>
      <c r="B5387" t="s">
        <v>163</v>
      </c>
      <c r="D5387" s="36">
        <v>44939</v>
      </c>
      <c r="E5387">
        <v>2</v>
      </c>
      <c r="I5387" t="s">
        <v>179</v>
      </c>
      <c r="K5387" t="s">
        <v>165</v>
      </c>
      <c r="Q5387" s="32">
        <v>259.94319531123836</v>
      </c>
      <c r="S5387" s="22"/>
      <c r="AC5387" s="37">
        <v>103.97727812449536</v>
      </c>
    </row>
    <row r="5388" spans="1:29" x14ac:dyDescent="0.3">
      <c r="A5388" t="str">
        <f t="shared" si="463"/>
        <v>SFFFWaikatoCultivarFifteen</v>
      </c>
      <c r="B5388" t="s">
        <v>163</v>
      </c>
      <c r="D5388" s="36">
        <v>44939</v>
      </c>
      <c r="E5388">
        <v>3</v>
      </c>
      <c r="I5388" t="s">
        <v>179</v>
      </c>
      <c r="K5388" t="s">
        <v>165</v>
      </c>
      <c r="Q5388" s="32">
        <v>251.5329245534524</v>
      </c>
      <c r="S5388" s="22"/>
      <c r="AC5388" s="37">
        <v>100.61316982138096</v>
      </c>
    </row>
    <row r="5389" spans="1:29" x14ac:dyDescent="0.3">
      <c r="A5389" t="str">
        <f t="shared" si="463"/>
        <v>SFFFWaikatoCultivarFifteen</v>
      </c>
      <c r="B5389" t="s">
        <v>163</v>
      </c>
      <c r="D5389" s="36">
        <v>44939</v>
      </c>
      <c r="E5389">
        <v>4</v>
      </c>
      <c r="I5389" t="s">
        <v>179</v>
      </c>
      <c r="K5389" t="s">
        <v>165</v>
      </c>
      <c r="Q5389" s="32">
        <v>277.40127175368139</v>
      </c>
      <c r="S5389" s="22"/>
      <c r="AC5389" s="37">
        <v>110.96050870147255</v>
      </c>
    </row>
    <row r="5390" spans="1:29" x14ac:dyDescent="0.3">
      <c r="A5390" t="str">
        <f t="shared" si="463"/>
        <v>SFFFWaikatoCultivarFifteen</v>
      </c>
      <c r="B5390" t="s">
        <v>163</v>
      </c>
      <c r="D5390" s="36">
        <v>44939</v>
      </c>
      <c r="E5390">
        <v>5</v>
      </c>
      <c r="I5390" t="s">
        <v>179</v>
      </c>
      <c r="K5390" t="s">
        <v>165</v>
      </c>
      <c r="Q5390" s="32">
        <v>236.20666622136127</v>
      </c>
      <c r="S5390" s="22"/>
      <c r="AC5390" s="37">
        <v>94.48266648854451</v>
      </c>
    </row>
    <row r="5391" spans="1:29" x14ac:dyDescent="0.3">
      <c r="A5391" t="str">
        <f t="shared" si="463"/>
        <v>SFFFWaikatoCultivarFifteen</v>
      </c>
      <c r="B5391" t="s">
        <v>163</v>
      </c>
      <c r="D5391" s="36">
        <v>44959</v>
      </c>
      <c r="E5391">
        <v>1</v>
      </c>
      <c r="I5391" t="s">
        <v>179</v>
      </c>
      <c r="K5391" t="s">
        <v>165</v>
      </c>
      <c r="Q5391" s="32">
        <v>160.75696644346226</v>
      </c>
      <c r="S5391" s="22"/>
      <c r="AC5391" s="37">
        <v>80.37848322173113</v>
      </c>
    </row>
    <row r="5392" spans="1:29" x14ac:dyDescent="0.3">
      <c r="A5392" t="str">
        <f t="shared" si="463"/>
        <v>SFFFWaikatoCultivarFifteen</v>
      </c>
      <c r="B5392" t="s">
        <v>163</v>
      </c>
      <c r="D5392" s="36">
        <v>44959</v>
      </c>
      <c r="E5392">
        <v>2</v>
      </c>
      <c r="I5392" t="s">
        <v>179</v>
      </c>
      <c r="K5392" t="s">
        <v>165</v>
      </c>
      <c r="Q5392" s="32">
        <v>159.44312354980087</v>
      </c>
      <c r="S5392" s="22"/>
      <c r="AC5392" s="37">
        <v>79.721561774900437</v>
      </c>
    </row>
    <row r="5393" spans="1:29" x14ac:dyDescent="0.3">
      <c r="A5393" t="str">
        <f t="shared" si="463"/>
        <v>SFFFWaikatoCultivarFifteen</v>
      </c>
      <c r="B5393" t="s">
        <v>163</v>
      </c>
      <c r="D5393" s="36">
        <v>44959</v>
      </c>
      <c r="E5393">
        <v>3</v>
      </c>
      <c r="I5393" t="s">
        <v>179</v>
      </c>
      <c r="K5393" t="s">
        <v>165</v>
      </c>
      <c r="Q5393" s="32">
        <v>144.72948247584918</v>
      </c>
      <c r="S5393" s="22"/>
      <c r="AC5393" s="37">
        <v>72.364741237924591</v>
      </c>
    </row>
    <row r="5394" spans="1:29" x14ac:dyDescent="0.3">
      <c r="A5394" t="str">
        <f t="shared" si="463"/>
        <v>SFFFWaikatoCultivarFifteen</v>
      </c>
      <c r="B5394" t="s">
        <v>163</v>
      </c>
      <c r="D5394" s="36">
        <v>44959</v>
      </c>
      <c r="E5394">
        <v>4</v>
      </c>
      <c r="I5394" t="s">
        <v>179</v>
      </c>
      <c r="K5394" t="s">
        <v>165</v>
      </c>
      <c r="Q5394" s="32">
        <v>129.47513630690403</v>
      </c>
      <c r="S5394" s="22"/>
      <c r="AC5394" s="37">
        <v>64.737568153452017</v>
      </c>
    </row>
    <row r="5395" spans="1:29" x14ac:dyDescent="0.3">
      <c r="A5395" t="str">
        <f t="shared" si="463"/>
        <v>SFFFWaikatoCultivarFifteen</v>
      </c>
      <c r="B5395" t="s">
        <v>163</v>
      </c>
      <c r="D5395" s="36">
        <v>44959</v>
      </c>
      <c r="E5395">
        <v>5</v>
      </c>
      <c r="I5395" t="s">
        <v>179</v>
      </c>
      <c r="K5395" t="s">
        <v>165</v>
      </c>
      <c r="Q5395" s="32">
        <v>81.558519108280251</v>
      </c>
      <c r="S5395" s="22"/>
      <c r="AC5395" s="37">
        <v>40.779259554140125</v>
      </c>
    </row>
    <row r="5396" spans="1:29" x14ac:dyDescent="0.3">
      <c r="A5396" t="str">
        <f t="shared" si="463"/>
        <v>SFFFWaikatoCultivarFifteen</v>
      </c>
      <c r="B5396" t="s">
        <v>163</v>
      </c>
      <c r="D5396" s="36">
        <v>44978</v>
      </c>
      <c r="E5396">
        <v>1</v>
      </c>
      <c r="I5396" t="s">
        <v>179</v>
      </c>
      <c r="K5396" t="s">
        <v>165</v>
      </c>
      <c r="Q5396" s="32">
        <v>205.64355117795822</v>
      </c>
      <c r="S5396" s="22"/>
      <c r="AC5396" s="37">
        <v>108.23344798839906</v>
      </c>
    </row>
    <row r="5397" spans="1:29" x14ac:dyDescent="0.3">
      <c r="A5397" t="str">
        <f t="shared" si="463"/>
        <v>SFFFWaikatoCultivarFifteen</v>
      </c>
      <c r="B5397" t="s">
        <v>163</v>
      </c>
      <c r="D5397" s="36">
        <v>44978</v>
      </c>
      <c r="E5397">
        <v>2</v>
      </c>
      <c r="I5397" t="s">
        <v>179</v>
      </c>
      <c r="K5397" t="s">
        <v>165</v>
      </c>
      <c r="Q5397" s="32">
        <v>220.76514147409671</v>
      </c>
      <c r="S5397" s="22"/>
      <c r="AC5397" s="37">
        <v>116.1921797232088</v>
      </c>
    </row>
    <row r="5398" spans="1:29" x14ac:dyDescent="0.3">
      <c r="A5398" t="str">
        <f t="shared" si="463"/>
        <v>SFFFWaikatoCultivarFifteen</v>
      </c>
      <c r="B5398" t="s">
        <v>163</v>
      </c>
      <c r="D5398" s="36">
        <v>44978</v>
      </c>
      <c r="E5398">
        <v>3</v>
      </c>
      <c r="I5398" t="s">
        <v>179</v>
      </c>
      <c r="K5398" t="s">
        <v>165</v>
      </c>
      <c r="Q5398" s="32">
        <v>179.7813036020583</v>
      </c>
      <c r="S5398" s="22"/>
      <c r="AC5398" s="37">
        <v>94.621738737925426</v>
      </c>
    </row>
    <row r="5399" spans="1:29" x14ac:dyDescent="0.3">
      <c r="A5399" t="str">
        <f t="shared" si="463"/>
        <v>SFFFWaikatoCultivarFifteen</v>
      </c>
      <c r="B5399" t="s">
        <v>163</v>
      </c>
      <c r="D5399" s="36">
        <v>44978</v>
      </c>
      <c r="E5399">
        <v>4</v>
      </c>
      <c r="I5399" t="s">
        <v>179</v>
      </c>
      <c r="K5399" t="s">
        <v>165</v>
      </c>
      <c r="Q5399" s="32">
        <v>180.766950447905</v>
      </c>
      <c r="S5399" s="22"/>
      <c r="AC5399" s="37">
        <v>95.140500235739466</v>
      </c>
    </row>
    <row r="5400" spans="1:29" x14ac:dyDescent="0.3">
      <c r="A5400" t="str">
        <f t="shared" si="463"/>
        <v>SFFFWaikatoCultivarFifteen</v>
      </c>
      <c r="B5400" t="s">
        <v>163</v>
      </c>
      <c r="D5400" s="36">
        <v>44978</v>
      </c>
      <c r="E5400">
        <v>5</v>
      </c>
      <c r="I5400" t="s">
        <v>179</v>
      </c>
      <c r="K5400" t="s">
        <v>165</v>
      </c>
      <c r="Q5400" s="32">
        <v>174.1858775348438</v>
      </c>
      <c r="S5400" s="22"/>
      <c r="AC5400" s="37">
        <v>91.676777649917796</v>
      </c>
    </row>
    <row r="5401" spans="1:29" x14ac:dyDescent="0.3">
      <c r="A5401" t="str">
        <f t="shared" si="463"/>
        <v>SFFFWaikatoCultivarFifteen</v>
      </c>
      <c r="B5401" t="s">
        <v>163</v>
      </c>
      <c r="D5401" s="36">
        <v>44999</v>
      </c>
      <c r="E5401">
        <v>1</v>
      </c>
      <c r="I5401" t="s">
        <v>179</v>
      </c>
      <c r="K5401" t="s">
        <v>165</v>
      </c>
      <c r="Q5401" s="32">
        <v>127.69489871104179</v>
      </c>
      <c r="S5401" s="22"/>
      <c r="AC5401" s="37">
        <v>60.807094624305613</v>
      </c>
    </row>
    <row r="5402" spans="1:29" x14ac:dyDescent="0.3">
      <c r="A5402" t="str">
        <f t="shared" si="463"/>
        <v>SFFFWaikatoCultivarFifteen</v>
      </c>
      <c r="B5402" t="s">
        <v>163</v>
      </c>
      <c r="D5402" s="36">
        <v>44999</v>
      </c>
      <c r="E5402">
        <v>2</v>
      </c>
      <c r="I5402" t="s">
        <v>179</v>
      </c>
      <c r="K5402" t="s">
        <v>165</v>
      </c>
      <c r="Q5402" s="32">
        <v>110.0686037126715</v>
      </c>
      <c r="S5402" s="22"/>
      <c r="AC5402" s="37">
        <v>52.413620815557863</v>
      </c>
    </row>
    <row r="5403" spans="1:29" x14ac:dyDescent="0.3">
      <c r="A5403" t="str">
        <f t="shared" si="463"/>
        <v>SFFFWaikatoCultivarFifteen</v>
      </c>
      <c r="B5403" t="s">
        <v>163</v>
      </c>
      <c r="D5403" s="36">
        <v>45000</v>
      </c>
      <c r="E5403">
        <v>3</v>
      </c>
      <c r="I5403" t="s">
        <v>179</v>
      </c>
      <c r="K5403" t="s">
        <v>165</v>
      </c>
      <c r="Q5403" s="32">
        <v>95.842213917747472</v>
      </c>
      <c r="S5403" s="22"/>
      <c r="AC5403" s="37">
        <v>43.564642689885211</v>
      </c>
    </row>
    <row r="5404" spans="1:29" x14ac:dyDescent="0.3">
      <c r="A5404" t="str">
        <f t="shared" ref="A5404:A5467" si="464">_xlfn.TEXTJOIN("",TRUE,B5404,"Cultivar",I5404)</f>
        <v>SFFFWaikatoCultivarFifteen</v>
      </c>
      <c r="B5404" t="s">
        <v>163</v>
      </c>
      <c r="D5404" s="36">
        <v>45000</v>
      </c>
      <c r="E5404">
        <v>4</v>
      </c>
      <c r="I5404" t="s">
        <v>179</v>
      </c>
      <c r="K5404" t="s">
        <v>165</v>
      </c>
      <c r="Q5404" s="32">
        <v>120.39318999461769</v>
      </c>
      <c r="S5404" s="22"/>
      <c r="AC5404" s="37">
        <v>54.724177270280762</v>
      </c>
    </row>
    <row r="5405" spans="1:29" x14ac:dyDescent="0.3">
      <c r="A5405" t="str">
        <f t="shared" si="464"/>
        <v>SFFFWaikatoCultivarFifteen</v>
      </c>
      <c r="B5405" t="s">
        <v>163</v>
      </c>
      <c r="D5405" s="36">
        <v>45000</v>
      </c>
      <c r="E5405">
        <v>5</v>
      </c>
      <c r="I5405" t="s">
        <v>179</v>
      </c>
      <c r="K5405" t="s">
        <v>165</v>
      </c>
      <c r="Q5405" s="32">
        <v>81.486082805215119</v>
      </c>
      <c r="S5405" s="22"/>
      <c r="AC5405" s="37">
        <v>37.039128547825051</v>
      </c>
    </row>
    <row r="5406" spans="1:29" x14ac:dyDescent="0.3">
      <c r="A5406" t="str">
        <f t="shared" si="464"/>
        <v>SFFFWaikatoCultivarFifteen</v>
      </c>
      <c r="B5406" t="s">
        <v>163</v>
      </c>
      <c r="D5406" s="36">
        <v>45042</v>
      </c>
      <c r="E5406">
        <v>1</v>
      </c>
      <c r="I5406" t="s">
        <v>179</v>
      </c>
      <c r="K5406" t="s">
        <v>165</v>
      </c>
      <c r="Q5406" s="32">
        <v>237.32673360497611</v>
      </c>
      <c r="S5406" s="22"/>
      <c r="AC5406" s="37">
        <v>55.192263629064207</v>
      </c>
    </row>
    <row r="5407" spans="1:29" x14ac:dyDescent="0.3">
      <c r="A5407" t="str">
        <f t="shared" si="464"/>
        <v>SFFFWaikatoCultivarFifteen</v>
      </c>
      <c r="B5407" t="s">
        <v>163</v>
      </c>
      <c r="D5407" s="36">
        <v>45042</v>
      </c>
      <c r="E5407">
        <v>2</v>
      </c>
      <c r="I5407" t="s">
        <v>179</v>
      </c>
      <c r="K5407" t="s">
        <v>165</v>
      </c>
      <c r="Q5407" s="32">
        <v>201.28797886393653</v>
      </c>
      <c r="S5407" s="22"/>
      <c r="AC5407" s="37">
        <v>46.811157875334082</v>
      </c>
    </row>
    <row r="5408" spans="1:29" x14ac:dyDescent="0.3">
      <c r="A5408" t="str">
        <f t="shared" si="464"/>
        <v>SFFFWaikatoCultivarFifteen</v>
      </c>
      <c r="B5408" t="s">
        <v>163</v>
      </c>
      <c r="D5408" s="36">
        <v>45042</v>
      </c>
      <c r="E5408">
        <v>3</v>
      </c>
      <c r="I5408" t="s">
        <v>179</v>
      </c>
      <c r="K5408" t="s">
        <v>165</v>
      </c>
      <c r="Q5408" s="32">
        <v>156.30527520549373</v>
      </c>
      <c r="S5408" s="22"/>
      <c r="AC5408" s="37">
        <v>37.215541715593744</v>
      </c>
    </row>
    <row r="5409" spans="1:29" x14ac:dyDescent="0.3">
      <c r="A5409" t="str">
        <f t="shared" si="464"/>
        <v>SFFFWaikatoCultivarFifteen</v>
      </c>
      <c r="B5409" t="s">
        <v>163</v>
      </c>
      <c r="D5409" s="36">
        <v>45043</v>
      </c>
      <c r="E5409">
        <v>4</v>
      </c>
      <c r="I5409" t="s">
        <v>179</v>
      </c>
      <c r="K5409" t="s">
        <v>165</v>
      </c>
      <c r="Q5409" s="32">
        <v>199.72699427353842</v>
      </c>
      <c r="S5409" s="22"/>
      <c r="AC5409" s="37">
        <v>46.448138203148474</v>
      </c>
    </row>
    <row r="5410" spans="1:29" x14ac:dyDescent="0.3">
      <c r="A5410" t="str">
        <f t="shared" si="464"/>
        <v>SFFFWaikatoCultivarFifteen</v>
      </c>
      <c r="B5410" t="s">
        <v>163</v>
      </c>
      <c r="D5410" s="36">
        <v>45043</v>
      </c>
      <c r="E5410">
        <v>5</v>
      </c>
      <c r="I5410" t="s">
        <v>179</v>
      </c>
      <c r="K5410" t="s">
        <v>165</v>
      </c>
      <c r="Q5410" s="32">
        <v>168.49559094437012</v>
      </c>
      <c r="S5410" s="22"/>
      <c r="AC5410" s="37">
        <v>39.185021149853512</v>
      </c>
    </row>
    <row r="5411" spans="1:29" x14ac:dyDescent="0.3">
      <c r="A5411" t="str">
        <f t="shared" si="464"/>
        <v>SFFFWaikatoCultivarFifteen</v>
      </c>
      <c r="B5411" t="s">
        <v>163</v>
      </c>
      <c r="D5411" s="36">
        <v>45104</v>
      </c>
      <c r="E5411">
        <v>1</v>
      </c>
      <c r="I5411" t="s">
        <v>179</v>
      </c>
      <c r="K5411" t="s">
        <v>165</v>
      </c>
      <c r="Q5411" s="32">
        <v>236.08928571428569</v>
      </c>
      <c r="S5411" s="22"/>
      <c r="AC5411" s="37">
        <v>38.078917050691238</v>
      </c>
    </row>
    <row r="5412" spans="1:29" x14ac:dyDescent="0.3">
      <c r="A5412" t="str">
        <f t="shared" si="464"/>
        <v>SFFFWaikatoCultivarFifteen</v>
      </c>
      <c r="B5412" t="s">
        <v>163</v>
      </c>
      <c r="D5412" s="36">
        <v>45104</v>
      </c>
      <c r="E5412">
        <v>2</v>
      </c>
      <c r="I5412" t="s">
        <v>179</v>
      </c>
      <c r="K5412" t="s">
        <v>165</v>
      </c>
      <c r="Q5412" s="32">
        <v>192.64285714285711</v>
      </c>
      <c r="S5412" s="22"/>
      <c r="AC5412" s="37">
        <v>31.071428571428566</v>
      </c>
    </row>
    <row r="5413" spans="1:29" x14ac:dyDescent="0.3">
      <c r="A5413" t="str">
        <f t="shared" si="464"/>
        <v>SFFFWaikatoCultivarFifteen</v>
      </c>
      <c r="B5413" t="s">
        <v>163</v>
      </c>
      <c r="D5413" s="36">
        <v>45104</v>
      </c>
      <c r="E5413">
        <v>3</v>
      </c>
      <c r="I5413" t="s">
        <v>179</v>
      </c>
      <c r="K5413" t="s">
        <v>165</v>
      </c>
      <c r="Q5413" s="32">
        <v>169.71428571428569</v>
      </c>
      <c r="S5413" s="22"/>
      <c r="AC5413" s="37">
        <v>27.373271889400918</v>
      </c>
    </row>
    <row r="5414" spans="1:29" x14ac:dyDescent="0.3">
      <c r="A5414" t="str">
        <f t="shared" si="464"/>
        <v>SFFFWaikatoCultivarFifteen</v>
      </c>
      <c r="B5414" t="s">
        <v>163</v>
      </c>
      <c r="D5414" s="36">
        <v>45105</v>
      </c>
      <c r="E5414">
        <v>4</v>
      </c>
      <c r="I5414" t="s">
        <v>179</v>
      </c>
      <c r="K5414" t="s">
        <v>165</v>
      </c>
      <c r="Q5414" s="32">
        <v>220.71428571428569</v>
      </c>
      <c r="S5414" s="22"/>
      <c r="AC5414" s="37">
        <v>35.599078341013822</v>
      </c>
    </row>
    <row r="5415" spans="1:29" x14ac:dyDescent="0.3">
      <c r="A5415" t="str">
        <f t="shared" si="464"/>
        <v>SFFFWaikatoCultivarFifteen</v>
      </c>
      <c r="B5415" t="s">
        <v>163</v>
      </c>
      <c r="D5415" s="36">
        <v>45105</v>
      </c>
      <c r="E5415">
        <v>5</v>
      </c>
      <c r="I5415" t="s">
        <v>179</v>
      </c>
      <c r="K5415" t="s">
        <v>165</v>
      </c>
      <c r="Q5415" s="32">
        <v>106.07142857142858</v>
      </c>
      <c r="S5415" s="22"/>
      <c r="AC5415" s="37">
        <v>17.108294930875577</v>
      </c>
    </row>
    <row r="5416" spans="1:29" x14ac:dyDescent="0.3">
      <c r="A5416" t="str">
        <f t="shared" si="464"/>
        <v>SFFFWaikatoCultivarSixteen</v>
      </c>
      <c r="B5416" t="s">
        <v>163</v>
      </c>
      <c r="D5416" s="36">
        <v>44914</v>
      </c>
      <c r="E5416">
        <v>1</v>
      </c>
      <c r="I5416" t="s">
        <v>180</v>
      </c>
      <c r="K5416" t="s">
        <v>165</v>
      </c>
      <c r="Q5416" s="32">
        <v>102.77949679939657</v>
      </c>
      <c r="S5416" s="22"/>
      <c r="AC5416" s="37">
        <v>16.577338193451059</v>
      </c>
    </row>
    <row r="5417" spans="1:29" x14ac:dyDescent="0.3">
      <c r="A5417" t="str">
        <f t="shared" si="464"/>
        <v>SFFFWaikatoCultivarSixteen</v>
      </c>
      <c r="B5417" t="s">
        <v>163</v>
      </c>
      <c r="D5417" s="36">
        <v>44914</v>
      </c>
      <c r="E5417">
        <v>2</v>
      </c>
      <c r="I5417" t="s">
        <v>180</v>
      </c>
      <c r="K5417" t="s">
        <v>165</v>
      </c>
      <c r="Q5417" s="32">
        <v>124.36847703250683</v>
      </c>
      <c r="S5417" s="22"/>
      <c r="AC5417" s="37">
        <v>20.059431779436586</v>
      </c>
    </row>
    <row r="5418" spans="1:29" x14ac:dyDescent="0.3">
      <c r="A5418" t="str">
        <f t="shared" si="464"/>
        <v>SFFFWaikatoCultivarSixteen</v>
      </c>
      <c r="B5418" t="s">
        <v>163</v>
      </c>
      <c r="D5418" s="36">
        <v>44914</v>
      </c>
      <c r="E5418">
        <v>3</v>
      </c>
      <c r="I5418" t="s">
        <v>180</v>
      </c>
      <c r="K5418" t="s">
        <v>165</v>
      </c>
      <c r="Q5418" s="32">
        <v>145.79087556992138</v>
      </c>
      <c r="S5418" s="22"/>
      <c r="AC5418" s="37">
        <v>23.514657349987321</v>
      </c>
    </row>
    <row r="5419" spans="1:29" x14ac:dyDescent="0.3">
      <c r="A5419" t="str">
        <f t="shared" si="464"/>
        <v>SFFFWaikatoCultivarSixteen</v>
      </c>
      <c r="B5419" t="s">
        <v>163</v>
      </c>
      <c r="D5419" s="36">
        <v>44914</v>
      </c>
      <c r="E5419">
        <v>4</v>
      </c>
      <c r="I5419" t="s">
        <v>180</v>
      </c>
      <c r="K5419" t="s">
        <v>165</v>
      </c>
      <c r="Q5419" s="32">
        <v>102.91547128227538</v>
      </c>
      <c r="S5419" s="22"/>
      <c r="AC5419" s="37">
        <v>16.599269561657319</v>
      </c>
    </row>
    <row r="5420" spans="1:29" x14ac:dyDescent="0.3">
      <c r="A5420" t="str">
        <f t="shared" si="464"/>
        <v>SFFFWaikatoCultivarSixteen</v>
      </c>
      <c r="B5420" t="s">
        <v>163</v>
      </c>
      <c r="D5420" s="36">
        <v>44914</v>
      </c>
      <c r="E5420">
        <v>5</v>
      </c>
      <c r="I5420" t="s">
        <v>180</v>
      </c>
      <c r="K5420" t="s">
        <v>165</v>
      </c>
      <c r="Q5420" s="32">
        <v>132.8191678094343</v>
      </c>
      <c r="S5420" s="22"/>
      <c r="AC5420" s="37">
        <v>21.422446420876504</v>
      </c>
    </row>
    <row r="5421" spans="1:29" x14ac:dyDescent="0.3">
      <c r="A5421" t="str">
        <f t="shared" si="464"/>
        <v>SFFFWaikatoCultivarSixteen</v>
      </c>
      <c r="B5421" t="s">
        <v>163</v>
      </c>
      <c r="D5421" s="36">
        <v>44939</v>
      </c>
      <c r="E5421">
        <v>1</v>
      </c>
      <c r="I5421" t="s">
        <v>180</v>
      </c>
      <c r="K5421" t="s">
        <v>165</v>
      </c>
      <c r="Q5421" s="32">
        <v>174.95076454303916</v>
      </c>
      <c r="S5421" s="22"/>
      <c r="AC5421" s="37">
        <v>69.980305817215665</v>
      </c>
    </row>
    <row r="5422" spans="1:29" x14ac:dyDescent="0.3">
      <c r="A5422" t="str">
        <f t="shared" si="464"/>
        <v>SFFFWaikatoCultivarSixteen</v>
      </c>
      <c r="B5422" t="s">
        <v>163</v>
      </c>
      <c r="D5422" s="36">
        <v>44939</v>
      </c>
      <c r="E5422">
        <v>2</v>
      </c>
      <c r="I5422" t="s">
        <v>180</v>
      </c>
      <c r="K5422" t="s">
        <v>165</v>
      </c>
      <c r="Q5422" s="32">
        <v>211.34540541054889</v>
      </c>
      <c r="S5422" s="22"/>
      <c r="AC5422" s="37">
        <v>84.538162164219557</v>
      </c>
    </row>
    <row r="5423" spans="1:29" x14ac:dyDescent="0.3">
      <c r="A5423" t="str">
        <f t="shared" si="464"/>
        <v>SFFFWaikatoCultivarSixteen</v>
      </c>
      <c r="B5423" t="s">
        <v>163</v>
      </c>
      <c r="D5423" s="36">
        <v>44939</v>
      </c>
      <c r="E5423">
        <v>3</v>
      </c>
      <c r="I5423" t="s">
        <v>180</v>
      </c>
      <c r="K5423" t="s">
        <v>165</v>
      </c>
      <c r="Q5423" s="32">
        <v>249.61664110940728</v>
      </c>
      <c r="S5423" s="22"/>
      <c r="AC5423" s="37">
        <v>99.84665644376291</v>
      </c>
    </row>
    <row r="5424" spans="1:29" x14ac:dyDescent="0.3">
      <c r="A5424" t="str">
        <f t="shared" si="464"/>
        <v>SFFFWaikatoCultivarSixteen</v>
      </c>
      <c r="B5424" t="s">
        <v>163</v>
      </c>
      <c r="D5424" s="36">
        <v>44939</v>
      </c>
      <c r="E5424">
        <v>4</v>
      </c>
      <c r="I5424" t="s">
        <v>180</v>
      </c>
      <c r="K5424" t="s">
        <v>165</v>
      </c>
      <c r="Q5424" s="32">
        <v>169.57164515005132</v>
      </c>
      <c r="S5424" s="22"/>
      <c r="AC5424" s="37">
        <v>67.82865806002053</v>
      </c>
    </row>
    <row r="5425" spans="1:29" x14ac:dyDescent="0.3">
      <c r="A5425" t="str">
        <f t="shared" si="464"/>
        <v>SFFFWaikatoCultivarSixteen</v>
      </c>
      <c r="B5425" t="s">
        <v>163</v>
      </c>
      <c r="D5425" s="36">
        <v>44939</v>
      </c>
      <c r="E5425">
        <v>5</v>
      </c>
      <c r="I5425" t="s">
        <v>180</v>
      </c>
      <c r="K5425" t="s">
        <v>165</v>
      </c>
      <c r="Q5425" s="32">
        <v>181.94623005369431</v>
      </c>
      <c r="S5425" s="22"/>
      <c r="AC5425" s="37">
        <v>72.778492021477717</v>
      </c>
    </row>
    <row r="5426" spans="1:29" x14ac:dyDescent="0.3">
      <c r="A5426" t="str">
        <f t="shared" si="464"/>
        <v>SFFFWaikatoCultivarSixteen</v>
      </c>
      <c r="B5426" t="s">
        <v>163</v>
      </c>
      <c r="D5426" s="36">
        <v>44959</v>
      </c>
      <c r="E5426">
        <v>1</v>
      </c>
      <c r="I5426" t="s">
        <v>180</v>
      </c>
      <c r="K5426" t="s">
        <v>165</v>
      </c>
      <c r="Q5426" s="32">
        <v>94.555618857712574</v>
      </c>
      <c r="S5426" s="22"/>
      <c r="AC5426" s="37">
        <v>47.277809428856287</v>
      </c>
    </row>
    <row r="5427" spans="1:29" x14ac:dyDescent="0.3">
      <c r="A5427" t="str">
        <f t="shared" si="464"/>
        <v>SFFFWaikatoCultivarSixteen</v>
      </c>
      <c r="B5427" t="s">
        <v>163</v>
      </c>
      <c r="D5427" s="36">
        <v>44959</v>
      </c>
      <c r="E5427">
        <v>2</v>
      </c>
      <c r="I5427" t="s">
        <v>180</v>
      </c>
      <c r="K5427" t="s">
        <v>165</v>
      </c>
      <c r="Q5427" s="32">
        <v>81.482808022922626</v>
      </c>
      <c r="S5427" s="22"/>
      <c r="AC5427" s="37">
        <v>40.741404011461313</v>
      </c>
    </row>
    <row r="5428" spans="1:29" x14ac:dyDescent="0.3">
      <c r="A5428" t="str">
        <f t="shared" si="464"/>
        <v>SFFFWaikatoCultivarSixteen</v>
      </c>
      <c r="B5428" t="s">
        <v>163</v>
      </c>
      <c r="D5428" s="36">
        <v>44959</v>
      </c>
      <c r="E5428">
        <v>3</v>
      </c>
      <c r="I5428" t="s">
        <v>180</v>
      </c>
      <c r="K5428" t="s">
        <v>165</v>
      </c>
      <c r="Q5428" s="32">
        <v>79.371860476033987</v>
      </c>
      <c r="S5428" s="22"/>
      <c r="AC5428" s="37">
        <v>39.685930238016994</v>
      </c>
    </row>
    <row r="5429" spans="1:29" x14ac:dyDescent="0.3">
      <c r="A5429" t="str">
        <f t="shared" si="464"/>
        <v>SFFFWaikatoCultivarSixteen</v>
      </c>
      <c r="B5429" t="s">
        <v>163</v>
      </c>
      <c r="D5429" s="36">
        <v>44959</v>
      </c>
      <c r="E5429">
        <v>4</v>
      </c>
      <c r="I5429" t="s">
        <v>180</v>
      </c>
      <c r="K5429" t="s">
        <v>165</v>
      </c>
      <c r="Q5429" s="32">
        <v>23.510856459284717</v>
      </c>
      <c r="S5429" s="22"/>
      <c r="AC5429" s="37">
        <v>11.755428229642359</v>
      </c>
    </row>
    <row r="5430" spans="1:29" x14ac:dyDescent="0.3">
      <c r="A5430" t="str">
        <f t="shared" si="464"/>
        <v>SFFFWaikatoCultivarSixteen</v>
      </c>
      <c r="B5430" t="s">
        <v>163</v>
      </c>
      <c r="D5430" s="36">
        <v>44959</v>
      </c>
      <c r="E5430">
        <v>5</v>
      </c>
      <c r="I5430" t="s">
        <v>180</v>
      </c>
      <c r="K5430" t="s">
        <v>165</v>
      </c>
      <c r="Q5430" s="32">
        <v>80.484033166992376</v>
      </c>
      <c r="S5430" s="22"/>
      <c r="AC5430" s="37">
        <v>40.242016583496188</v>
      </c>
    </row>
    <row r="5431" spans="1:29" x14ac:dyDescent="0.3">
      <c r="A5431" t="str">
        <f t="shared" si="464"/>
        <v>SFFFWaikatoCultivarSixteen</v>
      </c>
      <c r="B5431" t="s">
        <v>163</v>
      </c>
      <c r="D5431" s="36">
        <v>44978</v>
      </c>
      <c r="E5431">
        <v>1</v>
      </c>
      <c r="I5431" t="s">
        <v>180</v>
      </c>
      <c r="K5431" t="s">
        <v>165</v>
      </c>
      <c r="Q5431" s="32">
        <v>157.35831381733021</v>
      </c>
      <c r="S5431" s="22"/>
      <c r="AC5431" s="37">
        <v>82.820165167015901</v>
      </c>
    </row>
    <row r="5432" spans="1:29" x14ac:dyDescent="0.3">
      <c r="A5432" t="str">
        <f t="shared" si="464"/>
        <v>SFFFWaikatoCultivarSixteen</v>
      </c>
      <c r="B5432" t="s">
        <v>163</v>
      </c>
      <c r="D5432" s="36">
        <v>44978</v>
      </c>
      <c r="E5432">
        <v>2</v>
      </c>
      <c r="I5432" t="s">
        <v>180</v>
      </c>
      <c r="K5432" t="s">
        <v>165</v>
      </c>
      <c r="Q5432" s="32">
        <v>191.32989031250585</v>
      </c>
      <c r="S5432" s="22"/>
      <c r="AC5432" s="37">
        <v>100.69994226973992</v>
      </c>
    </row>
    <row r="5433" spans="1:29" x14ac:dyDescent="0.3">
      <c r="A5433" t="str">
        <f t="shared" si="464"/>
        <v>SFFFWaikatoCultivarSixteen</v>
      </c>
      <c r="B5433" t="s">
        <v>163</v>
      </c>
      <c r="D5433" s="36">
        <v>44978</v>
      </c>
      <c r="E5433">
        <v>3</v>
      </c>
      <c r="I5433" t="s">
        <v>180</v>
      </c>
      <c r="K5433" t="s">
        <v>165</v>
      </c>
      <c r="Q5433" s="32">
        <v>188.33751598087028</v>
      </c>
      <c r="S5433" s="22"/>
      <c r="AC5433" s="37">
        <v>99.125008410984364</v>
      </c>
    </row>
    <row r="5434" spans="1:29" x14ac:dyDescent="0.3">
      <c r="A5434" t="str">
        <f t="shared" si="464"/>
        <v>SFFFWaikatoCultivarSixteen</v>
      </c>
      <c r="B5434" t="s">
        <v>163</v>
      </c>
      <c r="D5434" s="36">
        <v>44978</v>
      </c>
      <c r="E5434">
        <v>4</v>
      </c>
      <c r="I5434" t="s">
        <v>180</v>
      </c>
      <c r="K5434" t="s">
        <v>165</v>
      </c>
      <c r="Q5434" s="32">
        <v>136.35943630470629</v>
      </c>
      <c r="S5434" s="22"/>
      <c r="AC5434" s="37">
        <v>71.76812437089805</v>
      </c>
    </row>
    <row r="5435" spans="1:29" x14ac:dyDescent="0.3">
      <c r="A5435" t="str">
        <f t="shared" si="464"/>
        <v>SFFFWaikatoCultivarSixteen</v>
      </c>
      <c r="B5435" t="s">
        <v>163</v>
      </c>
      <c r="D5435" s="36">
        <v>44978</v>
      </c>
      <c r="E5435">
        <v>5</v>
      </c>
      <c r="I5435" t="s">
        <v>180</v>
      </c>
      <c r="K5435" t="s">
        <v>165</v>
      </c>
      <c r="Q5435" s="32">
        <v>163.27387617981123</v>
      </c>
      <c r="S5435" s="22"/>
      <c r="AC5435" s="37">
        <v>85.933619042005901</v>
      </c>
    </row>
    <row r="5436" spans="1:29" x14ac:dyDescent="0.3">
      <c r="A5436" t="str">
        <f t="shared" si="464"/>
        <v>SFFFWaikatoCultivarSixteen</v>
      </c>
      <c r="B5436" t="s">
        <v>163</v>
      </c>
      <c r="D5436" s="36">
        <v>44999</v>
      </c>
      <c r="E5436">
        <v>1</v>
      </c>
      <c r="I5436" t="s">
        <v>180</v>
      </c>
      <c r="K5436" t="s">
        <v>165</v>
      </c>
      <c r="Q5436" s="32">
        <v>59.185700099304846</v>
      </c>
      <c r="S5436" s="22"/>
      <c r="AC5436" s="37">
        <v>28.18366671395469</v>
      </c>
    </row>
    <row r="5437" spans="1:29" x14ac:dyDescent="0.3">
      <c r="A5437" t="str">
        <f t="shared" si="464"/>
        <v>SFFFWaikatoCultivarSixteen</v>
      </c>
      <c r="B5437" t="s">
        <v>163</v>
      </c>
      <c r="D5437" s="36">
        <v>44999</v>
      </c>
      <c r="E5437">
        <v>2</v>
      </c>
      <c r="I5437" t="s">
        <v>180</v>
      </c>
      <c r="K5437" t="s">
        <v>165</v>
      </c>
      <c r="Q5437" s="32">
        <v>102.68535560904243</v>
      </c>
      <c r="S5437" s="22"/>
      <c r="AC5437" s="37">
        <v>48.897788385258295</v>
      </c>
    </row>
    <row r="5438" spans="1:29" x14ac:dyDescent="0.3">
      <c r="A5438" t="str">
        <f t="shared" si="464"/>
        <v>SFFFWaikatoCultivarSixteen</v>
      </c>
      <c r="B5438" t="s">
        <v>163</v>
      </c>
      <c r="D5438" s="36">
        <v>45000</v>
      </c>
      <c r="E5438">
        <v>3</v>
      </c>
      <c r="I5438" t="s">
        <v>180</v>
      </c>
      <c r="K5438" t="s">
        <v>165</v>
      </c>
      <c r="Q5438" s="32">
        <v>69.703145958390024</v>
      </c>
      <c r="S5438" s="22"/>
      <c r="AC5438" s="37">
        <v>31.683248162904558</v>
      </c>
    </row>
    <row r="5439" spans="1:29" x14ac:dyDescent="0.3">
      <c r="A5439" t="str">
        <f t="shared" si="464"/>
        <v>SFFFWaikatoCultivarSixteen</v>
      </c>
      <c r="B5439" t="s">
        <v>163</v>
      </c>
      <c r="D5439" s="36">
        <v>45000</v>
      </c>
      <c r="E5439">
        <v>4</v>
      </c>
      <c r="I5439" t="s">
        <v>180</v>
      </c>
      <c r="K5439" t="s">
        <v>165</v>
      </c>
      <c r="Q5439" s="32">
        <v>76.111016516260833</v>
      </c>
      <c r="S5439" s="22"/>
      <c r="AC5439" s="37">
        <v>34.595916598300384</v>
      </c>
    </row>
    <row r="5440" spans="1:29" x14ac:dyDescent="0.3">
      <c r="A5440" t="str">
        <f t="shared" si="464"/>
        <v>SFFFWaikatoCultivarSixteen</v>
      </c>
      <c r="B5440" t="s">
        <v>163</v>
      </c>
      <c r="D5440" s="36">
        <v>45000</v>
      </c>
      <c r="E5440">
        <v>5</v>
      </c>
      <c r="I5440" t="s">
        <v>180</v>
      </c>
      <c r="K5440" t="s">
        <v>165</v>
      </c>
      <c r="Q5440" s="32">
        <v>81.585331715965296</v>
      </c>
      <c r="S5440" s="22"/>
      <c r="AC5440" s="37">
        <v>37.084241689075135</v>
      </c>
    </row>
    <row r="5441" spans="1:29" x14ac:dyDescent="0.3">
      <c r="A5441" t="str">
        <f t="shared" si="464"/>
        <v>SFFFWaikatoCultivarSixteen</v>
      </c>
      <c r="B5441" t="s">
        <v>163</v>
      </c>
      <c r="D5441" s="36">
        <v>45042</v>
      </c>
      <c r="E5441">
        <v>1</v>
      </c>
      <c r="I5441" t="s">
        <v>180</v>
      </c>
      <c r="K5441" t="s">
        <v>165</v>
      </c>
      <c r="Q5441" s="32">
        <v>116.98567292144546</v>
      </c>
      <c r="S5441" s="22"/>
      <c r="AC5441" s="37">
        <v>27.205970446847783</v>
      </c>
    </row>
    <row r="5442" spans="1:29" x14ac:dyDescent="0.3">
      <c r="A5442" t="str">
        <f t="shared" si="464"/>
        <v>SFFFWaikatoCultivarSixteen</v>
      </c>
      <c r="B5442" t="s">
        <v>163</v>
      </c>
      <c r="D5442" s="36">
        <v>45042</v>
      </c>
      <c r="E5442">
        <v>2</v>
      </c>
      <c r="I5442" t="s">
        <v>180</v>
      </c>
      <c r="K5442" t="s">
        <v>165</v>
      </c>
      <c r="Q5442" s="32">
        <v>118.1893964654885</v>
      </c>
      <c r="S5442" s="22"/>
      <c r="AC5442" s="37">
        <v>27.485906154764766</v>
      </c>
    </row>
    <row r="5443" spans="1:29" x14ac:dyDescent="0.3">
      <c r="A5443" t="str">
        <f t="shared" si="464"/>
        <v>SFFFWaikatoCultivarSixteen</v>
      </c>
      <c r="B5443" t="s">
        <v>163</v>
      </c>
      <c r="D5443" s="36">
        <v>45042</v>
      </c>
      <c r="E5443">
        <v>3</v>
      </c>
      <c r="I5443" t="s">
        <v>180</v>
      </c>
      <c r="K5443" t="s">
        <v>165</v>
      </c>
      <c r="Q5443" s="32">
        <v>74.687832093517528</v>
      </c>
      <c r="S5443" s="22"/>
      <c r="AC5443" s="37">
        <v>17.78281716512322</v>
      </c>
    </row>
    <row r="5444" spans="1:29" x14ac:dyDescent="0.3">
      <c r="A5444" t="str">
        <f t="shared" si="464"/>
        <v>SFFFWaikatoCultivarSixteen</v>
      </c>
      <c r="B5444" t="s">
        <v>163</v>
      </c>
      <c r="D5444" s="36">
        <v>45043</v>
      </c>
      <c r="E5444">
        <v>4</v>
      </c>
      <c r="I5444" t="s">
        <v>180</v>
      </c>
      <c r="K5444" t="s">
        <v>165</v>
      </c>
      <c r="Q5444" s="32">
        <v>120.4077230839243</v>
      </c>
      <c r="S5444" s="22"/>
      <c r="AC5444" s="37">
        <v>28.001796066028906</v>
      </c>
    </row>
    <row r="5445" spans="1:29" x14ac:dyDescent="0.3">
      <c r="A5445" t="str">
        <f t="shared" si="464"/>
        <v>SFFFWaikatoCultivarSixteen</v>
      </c>
      <c r="B5445" t="s">
        <v>163</v>
      </c>
      <c r="D5445" s="36">
        <v>45043</v>
      </c>
      <c r="E5445">
        <v>5</v>
      </c>
      <c r="I5445" t="s">
        <v>180</v>
      </c>
      <c r="K5445" t="s">
        <v>165</v>
      </c>
      <c r="Q5445" s="32">
        <v>78.155916106054605</v>
      </c>
      <c r="S5445" s="22"/>
      <c r="AC5445" s="37">
        <v>18.175794443268511</v>
      </c>
    </row>
    <row r="5446" spans="1:29" x14ac:dyDescent="0.3">
      <c r="A5446" t="str">
        <f t="shared" si="464"/>
        <v>SFFFWaikatoCultivarSixteen</v>
      </c>
      <c r="B5446" t="s">
        <v>163</v>
      </c>
      <c r="D5446" s="36">
        <v>45104</v>
      </c>
      <c r="E5446">
        <v>1</v>
      </c>
      <c r="I5446" t="s">
        <v>180</v>
      </c>
      <c r="K5446" t="s">
        <v>165</v>
      </c>
      <c r="Q5446" s="32">
        <v>118.83928571428571</v>
      </c>
      <c r="S5446" s="22"/>
      <c r="AC5446" s="37">
        <v>19.167626728110598</v>
      </c>
    </row>
    <row r="5447" spans="1:29" x14ac:dyDescent="0.3">
      <c r="A5447" t="str">
        <f t="shared" si="464"/>
        <v>SFFFWaikatoCultivarSixteen</v>
      </c>
      <c r="B5447" t="s">
        <v>163</v>
      </c>
      <c r="D5447" s="36">
        <v>45104</v>
      </c>
      <c r="E5447">
        <v>2</v>
      </c>
      <c r="I5447" t="s">
        <v>180</v>
      </c>
      <c r="K5447" t="s">
        <v>165</v>
      </c>
      <c r="Q5447" s="32">
        <v>98.839285714285694</v>
      </c>
      <c r="S5447" s="22"/>
      <c r="AC5447" s="37">
        <v>15.941820276497694</v>
      </c>
    </row>
    <row r="5448" spans="1:29" x14ac:dyDescent="0.3">
      <c r="A5448" t="str">
        <f t="shared" si="464"/>
        <v>SFFFWaikatoCultivarSixteen</v>
      </c>
      <c r="B5448" t="s">
        <v>163</v>
      </c>
      <c r="D5448" s="36">
        <v>45104</v>
      </c>
      <c r="E5448">
        <v>3</v>
      </c>
      <c r="I5448" t="s">
        <v>180</v>
      </c>
      <c r="K5448" t="s">
        <v>165</v>
      </c>
      <c r="Q5448" s="32">
        <v>27.142857142857139</v>
      </c>
      <c r="S5448" s="22"/>
      <c r="AC5448" s="37">
        <v>4.3778801843317963</v>
      </c>
    </row>
    <row r="5449" spans="1:29" x14ac:dyDescent="0.3">
      <c r="A5449" t="str">
        <f t="shared" si="464"/>
        <v>SFFFWaikatoCultivarSixteen</v>
      </c>
      <c r="B5449" t="s">
        <v>163</v>
      </c>
      <c r="D5449" s="36">
        <v>45105</v>
      </c>
      <c r="E5449">
        <v>4</v>
      </c>
      <c r="I5449" t="s">
        <v>180</v>
      </c>
      <c r="K5449" t="s">
        <v>165</v>
      </c>
      <c r="Q5449" s="32">
        <v>58.142857142857132</v>
      </c>
      <c r="S5449" s="22"/>
      <c r="AC5449" s="37">
        <v>9.3778801843317954</v>
      </c>
    </row>
    <row r="5450" spans="1:29" x14ac:dyDescent="0.3">
      <c r="A5450" t="str">
        <f t="shared" si="464"/>
        <v>SFFFWaikatoCultivarSixteen</v>
      </c>
      <c r="B5450" t="s">
        <v>163</v>
      </c>
      <c r="D5450" s="36">
        <v>45105</v>
      </c>
      <c r="E5450">
        <v>5</v>
      </c>
      <c r="I5450" t="s">
        <v>180</v>
      </c>
      <c r="K5450" t="s">
        <v>165</v>
      </c>
      <c r="Q5450" s="32">
        <v>32.803571428571431</v>
      </c>
      <c r="S5450" s="22"/>
      <c r="AC5450" s="37">
        <v>5.2908986175115205</v>
      </c>
    </row>
    <row r="5451" spans="1:29" x14ac:dyDescent="0.3">
      <c r="A5451" t="str">
        <f t="shared" si="464"/>
        <v>SFFFWaikatoCultivarSeventeen</v>
      </c>
      <c r="B5451" t="s">
        <v>163</v>
      </c>
      <c r="D5451" s="36">
        <v>44914</v>
      </c>
      <c r="E5451">
        <v>1</v>
      </c>
      <c r="I5451" t="s">
        <v>181</v>
      </c>
      <c r="K5451" t="s">
        <v>165</v>
      </c>
      <c r="Q5451" s="32">
        <v>197.89417358033103</v>
      </c>
      <c r="S5451" s="22"/>
      <c r="AC5451" s="37">
        <v>31.91841509360178</v>
      </c>
    </row>
    <row r="5452" spans="1:29" x14ac:dyDescent="0.3">
      <c r="A5452" t="str">
        <f t="shared" si="464"/>
        <v>SFFFWaikatoCultivarSeventeen</v>
      </c>
      <c r="B5452" t="s">
        <v>163</v>
      </c>
      <c r="D5452" s="36">
        <v>44914</v>
      </c>
      <c r="E5452">
        <v>2</v>
      </c>
      <c r="I5452" t="s">
        <v>181</v>
      </c>
      <c r="K5452" t="s">
        <v>165</v>
      </c>
      <c r="Q5452" s="32">
        <v>252.68443030423538</v>
      </c>
      <c r="S5452" s="22"/>
      <c r="AC5452" s="37">
        <v>40.755553274876675</v>
      </c>
    </row>
    <row r="5453" spans="1:29" x14ac:dyDescent="0.3">
      <c r="A5453" t="str">
        <f t="shared" si="464"/>
        <v>SFFFWaikatoCultivarSeventeen</v>
      </c>
      <c r="B5453" t="s">
        <v>163</v>
      </c>
      <c r="D5453" s="36">
        <v>44914</v>
      </c>
      <c r="E5453">
        <v>3</v>
      </c>
      <c r="I5453" t="s">
        <v>181</v>
      </c>
      <c r="K5453" t="s">
        <v>165</v>
      </c>
      <c r="Q5453" s="32">
        <v>241.03180385885562</v>
      </c>
      <c r="S5453" s="22"/>
      <c r="AC5453" s="37">
        <v>38.876097396589614</v>
      </c>
    </row>
    <row r="5454" spans="1:29" x14ac:dyDescent="0.3">
      <c r="A5454" t="str">
        <f t="shared" si="464"/>
        <v>SFFFWaikatoCultivarSeventeen</v>
      </c>
      <c r="B5454" t="s">
        <v>163</v>
      </c>
      <c r="D5454" s="36">
        <v>44914</v>
      </c>
      <c r="E5454">
        <v>4</v>
      </c>
      <c r="I5454" t="s">
        <v>181</v>
      </c>
      <c r="K5454" t="s">
        <v>165</v>
      </c>
      <c r="Q5454" s="32">
        <v>168.6346679101992</v>
      </c>
      <c r="S5454" s="22"/>
      <c r="AC5454" s="37">
        <v>27.199139985515998</v>
      </c>
    </row>
    <row r="5455" spans="1:29" x14ac:dyDescent="0.3">
      <c r="A5455" t="str">
        <f t="shared" si="464"/>
        <v>SFFFWaikatoCultivarSeventeen</v>
      </c>
      <c r="B5455" t="s">
        <v>163</v>
      </c>
      <c r="D5455" s="36">
        <v>44914</v>
      </c>
      <c r="E5455">
        <v>5</v>
      </c>
      <c r="I5455" t="s">
        <v>181</v>
      </c>
      <c r="K5455" t="s">
        <v>165</v>
      </c>
      <c r="Q5455" s="32">
        <v>271.03030912626571</v>
      </c>
      <c r="S5455" s="22"/>
      <c r="AC5455" s="37">
        <v>43.714565988107367</v>
      </c>
    </row>
    <row r="5456" spans="1:29" x14ac:dyDescent="0.3">
      <c r="A5456" t="str">
        <f t="shared" si="464"/>
        <v>SFFFWaikatoCultivarSeventeen</v>
      </c>
      <c r="B5456" t="s">
        <v>163</v>
      </c>
      <c r="D5456" s="36">
        <v>44939</v>
      </c>
      <c r="E5456">
        <v>1</v>
      </c>
      <c r="I5456" t="s">
        <v>181</v>
      </c>
      <c r="K5456" t="s">
        <v>165</v>
      </c>
      <c r="Q5456" s="32">
        <v>219.19374821309444</v>
      </c>
      <c r="S5456" s="22"/>
      <c r="AC5456" s="37">
        <v>87.677499285237772</v>
      </c>
    </row>
    <row r="5457" spans="1:29" x14ac:dyDescent="0.3">
      <c r="A5457" t="str">
        <f t="shared" si="464"/>
        <v>SFFFWaikatoCultivarSeventeen</v>
      </c>
      <c r="B5457" t="s">
        <v>163</v>
      </c>
      <c r="D5457" s="36">
        <v>44939</v>
      </c>
      <c r="E5457">
        <v>2</v>
      </c>
      <c r="I5457" t="s">
        <v>181</v>
      </c>
      <c r="K5457" t="s">
        <v>165</v>
      </c>
      <c r="Q5457" s="32">
        <v>215.59602428123543</v>
      </c>
      <c r="S5457" s="22"/>
      <c r="AC5457" s="37">
        <v>86.238409712494175</v>
      </c>
    </row>
    <row r="5458" spans="1:29" x14ac:dyDescent="0.3">
      <c r="A5458" t="str">
        <f t="shared" si="464"/>
        <v>SFFFWaikatoCultivarSeventeen</v>
      </c>
      <c r="B5458" t="s">
        <v>163</v>
      </c>
      <c r="D5458" s="36">
        <v>44939</v>
      </c>
      <c r="E5458">
        <v>3</v>
      </c>
      <c r="I5458" t="s">
        <v>181</v>
      </c>
      <c r="K5458" t="s">
        <v>165</v>
      </c>
      <c r="Q5458" s="32">
        <v>274.166172302419</v>
      </c>
      <c r="S5458" s="22"/>
      <c r="AC5458" s="37">
        <v>109.6664689209676</v>
      </c>
    </row>
    <row r="5459" spans="1:29" x14ac:dyDescent="0.3">
      <c r="A5459" t="str">
        <f t="shared" si="464"/>
        <v>SFFFWaikatoCultivarSeventeen</v>
      </c>
      <c r="B5459" t="s">
        <v>163</v>
      </c>
      <c r="D5459" s="36">
        <v>44939</v>
      </c>
      <c r="E5459">
        <v>4</v>
      </c>
      <c r="I5459" t="s">
        <v>181</v>
      </c>
      <c r="K5459" t="s">
        <v>165</v>
      </c>
      <c r="Q5459" s="32">
        <v>249.77775582773603</v>
      </c>
      <c r="S5459" s="22"/>
      <c r="AC5459" s="37">
        <v>99.911102331094412</v>
      </c>
    </row>
    <row r="5460" spans="1:29" x14ac:dyDescent="0.3">
      <c r="A5460" t="str">
        <f t="shared" si="464"/>
        <v>SFFFWaikatoCultivarSeventeen</v>
      </c>
      <c r="B5460" t="s">
        <v>163</v>
      </c>
      <c r="D5460" s="36">
        <v>44939</v>
      </c>
      <c r="E5460">
        <v>5</v>
      </c>
      <c r="I5460" t="s">
        <v>181</v>
      </c>
      <c r="K5460" t="s">
        <v>165</v>
      </c>
      <c r="Q5460" s="32">
        <v>246.31767515923565</v>
      </c>
      <c r="S5460" s="22"/>
      <c r="AC5460" s="37">
        <v>98.527070063694268</v>
      </c>
    </row>
    <row r="5461" spans="1:29" x14ac:dyDescent="0.3">
      <c r="A5461" t="str">
        <f t="shared" si="464"/>
        <v>SFFFWaikatoCultivarSeventeen</v>
      </c>
      <c r="B5461" t="s">
        <v>163</v>
      </c>
      <c r="D5461" s="36">
        <v>44959</v>
      </c>
      <c r="E5461">
        <v>1</v>
      </c>
      <c r="I5461" t="s">
        <v>181</v>
      </c>
      <c r="K5461" t="s">
        <v>165</v>
      </c>
      <c r="Q5461" s="32">
        <v>100.94100342268779</v>
      </c>
      <c r="S5461" s="22"/>
      <c r="AC5461" s="37">
        <v>50.470501711343893</v>
      </c>
    </row>
    <row r="5462" spans="1:29" x14ac:dyDescent="0.3">
      <c r="A5462" t="str">
        <f t="shared" si="464"/>
        <v>SFFFWaikatoCultivarSeventeen</v>
      </c>
      <c r="B5462" t="s">
        <v>163</v>
      </c>
      <c r="D5462" s="36">
        <v>44959</v>
      </c>
      <c r="E5462">
        <v>2</v>
      </c>
      <c r="I5462" t="s">
        <v>181</v>
      </c>
      <c r="K5462" t="s">
        <v>165</v>
      </c>
      <c r="Q5462" s="32">
        <v>92.384267512337928</v>
      </c>
      <c r="S5462" s="22"/>
      <c r="AC5462" s="37">
        <v>46.192133756168964</v>
      </c>
    </row>
    <row r="5463" spans="1:29" x14ac:dyDescent="0.3">
      <c r="A5463" t="str">
        <f t="shared" si="464"/>
        <v>SFFFWaikatoCultivarSeventeen</v>
      </c>
      <c r="B5463" t="s">
        <v>163</v>
      </c>
      <c r="D5463" s="36">
        <v>44959</v>
      </c>
      <c r="E5463">
        <v>3</v>
      </c>
      <c r="I5463" t="s">
        <v>181</v>
      </c>
      <c r="K5463" t="s">
        <v>165</v>
      </c>
      <c r="Q5463" s="32">
        <v>100.39325417832563</v>
      </c>
      <c r="S5463" s="22"/>
      <c r="AC5463" s="37">
        <v>50.196627089162817</v>
      </c>
    </row>
    <row r="5464" spans="1:29" x14ac:dyDescent="0.3">
      <c r="A5464" t="str">
        <f t="shared" si="464"/>
        <v>SFFFWaikatoCultivarSeventeen</v>
      </c>
      <c r="B5464" t="s">
        <v>163</v>
      </c>
      <c r="D5464" s="36">
        <v>44959</v>
      </c>
      <c r="E5464">
        <v>4</v>
      </c>
      <c r="I5464" t="s">
        <v>181</v>
      </c>
      <c r="K5464" t="s">
        <v>165</v>
      </c>
      <c r="Q5464" s="32">
        <v>35.169860627177698</v>
      </c>
      <c r="S5464" s="22"/>
      <c r="AC5464" s="37">
        <v>17.584930313588849</v>
      </c>
    </row>
    <row r="5465" spans="1:29" x14ac:dyDescent="0.3">
      <c r="A5465" t="str">
        <f t="shared" si="464"/>
        <v>SFFFWaikatoCultivarSeventeen</v>
      </c>
      <c r="B5465" t="s">
        <v>163</v>
      </c>
      <c r="D5465" s="36">
        <v>44959</v>
      </c>
      <c r="E5465">
        <v>5</v>
      </c>
      <c r="I5465" t="s">
        <v>181</v>
      </c>
      <c r="K5465" t="s">
        <v>165</v>
      </c>
      <c r="Q5465" s="32">
        <v>103.65508976620087</v>
      </c>
      <c r="S5465" s="22"/>
      <c r="AC5465" s="37">
        <v>51.827544883100437</v>
      </c>
    </row>
    <row r="5466" spans="1:29" x14ac:dyDescent="0.3">
      <c r="A5466" t="str">
        <f t="shared" si="464"/>
        <v>SFFFWaikatoCultivarSeventeen</v>
      </c>
      <c r="B5466" t="s">
        <v>163</v>
      </c>
      <c r="D5466" s="36">
        <v>44978</v>
      </c>
      <c r="E5466">
        <v>1</v>
      </c>
      <c r="I5466" t="s">
        <v>181</v>
      </c>
      <c r="K5466" t="s">
        <v>165</v>
      </c>
      <c r="Q5466" s="32">
        <v>207.92608573304574</v>
      </c>
      <c r="S5466" s="22"/>
      <c r="AC5466" s="37">
        <v>109.43478196476092</v>
      </c>
    </row>
    <row r="5467" spans="1:29" x14ac:dyDescent="0.3">
      <c r="A5467" t="str">
        <f t="shared" si="464"/>
        <v>SFFFWaikatoCultivarSeventeen</v>
      </c>
      <c r="B5467" t="s">
        <v>163</v>
      </c>
      <c r="D5467" s="36">
        <v>44978</v>
      </c>
      <c r="E5467">
        <v>2</v>
      </c>
      <c r="I5467" t="s">
        <v>181</v>
      </c>
      <c r="K5467" t="s">
        <v>165</v>
      </c>
      <c r="Q5467" s="32">
        <v>219.64119909802352</v>
      </c>
      <c r="S5467" s="22"/>
      <c r="AC5467" s="37">
        <v>115.60063110422291</v>
      </c>
    </row>
    <row r="5468" spans="1:29" x14ac:dyDescent="0.3">
      <c r="A5468" t="str">
        <f t="shared" ref="A5468:A5531" si="465">_xlfn.TEXTJOIN("",TRUE,B5468,"Cultivar",I5468)</f>
        <v>SFFFWaikatoCultivarSeventeen</v>
      </c>
      <c r="B5468" t="s">
        <v>163</v>
      </c>
      <c r="D5468" s="36">
        <v>44978</v>
      </c>
      <c r="E5468">
        <v>3</v>
      </c>
      <c r="I5468" t="s">
        <v>181</v>
      </c>
      <c r="K5468" t="s">
        <v>165</v>
      </c>
      <c r="Q5468" s="32">
        <v>184.7768294389254</v>
      </c>
      <c r="S5468" s="22"/>
      <c r="AC5468" s="37">
        <v>97.250962862592317</v>
      </c>
    </row>
    <row r="5469" spans="1:29" x14ac:dyDescent="0.3">
      <c r="A5469" t="str">
        <f t="shared" si="465"/>
        <v>SFFFWaikatoCultivarSeventeen</v>
      </c>
      <c r="B5469" t="s">
        <v>163</v>
      </c>
      <c r="D5469" s="36">
        <v>44978</v>
      </c>
      <c r="E5469">
        <v>4</v>
      </c>
      <c r="I5469" t="s">
        <v>181</v>
      </c>
      <c r="K5469" t="s">
        <v>165</v>
      </c>
      <c r="Q5469" s="32">
        <v>158.44022745305469</v>
      </c>
      <c r="S5469" s="22"/>
      <c r="AC5469" s="37">
        <v>83.38959339634458</v>
      </c>
    </row>
    <row r="5470" spans="1:29" x14ac:dyDescent="0.3">
      <c r="A5470" t="str">
        <f t="shared" si="465"/>
        <v>SFFFWaikatoCultivarSeventeen</v>
      </c>
      <c r="B5470" t="s">
        <v>163</v>
      </c>
      <c r="D5470" s="36">
        <v>44978</v>
      </c>
      <c r="E5470">
        <v>5</v>
      </c>
      <c r="I5470" t="s">
        <v>181</v>
      </c>
      <c r="K5470" t="s">
        <v>165</v>
      </c>
      <c r="Q5470" s="32">
        <v>221.95381591876836</v>
      </c>
      <c r="S5470" s="22"/>
      <c r="AC5470" s="37">
        <v>116.81779785198334</v>
      </c>
    </row>
    <row r="5471" spans="1:29" x14ac:dyDescent="0.3">
      <c r="A5471" t="str">
        <f t="shared" si="465"/>
        <v>SFFFWaikatoCultivarSeventeen</v>
      </c>
      <c r="B5471" t="s">
        <v>163</v>
      </c>
      <c r="D5471" s="36">
        <v>44999</v>
      </c>
      <c r="E5471">
        <v>1</v>
      </c>
      <c r="I5471" t="s">
        <v>181</v>
      </c>
      <c r="K5471" t="s">
        <v>165</v>
      </c>
      <c r="Q5471" s="32">
        <v>91.226860968885404</v>
      </c>
      <c r="S5471" s="22"/>
      <c r="AC5471" s="37">
        <v>43.441362366135905</v>
      </c>
    </row>
    <row r="5472" spans="1:29" x14ac:dyDescent="0.3">
      <c r="A5472" t="str">
        <f t="shared" si="465"/>
        <v>SFFFWaikatoCultivarSeventeen</v>
      </c>
      <c r="B5472" t="s">
        <v>163</v>
      </c>
      <c r="D5472" s="36">
        <v>44999</v>
      </c>
      <c r="E5472">
        <v>2</v>
      </c>
      <c r="I5472" t="s">
        <v>181</v>
      </c>
      <c r="K5472" t="s">
        <v>165</v>
      </c>
      <c r="Q5472" s="32">
        <v>88.069504489524448</v>
      </c>
      <c r="S5472" s="22"/>
      <c r="AC5472" s="37">
        <v>41.937859280725924</v>
      </c>
    </row>
    <row r="5473" spans="1:29" x14ac:dyDescent="0.3">
      <c r="A5473" t="str">
        <f t="shared" si="465"/>
        <v>SFFFWaikatoCultivarSeventeen</v>
      </c>
      <c r="B5473" t="s">
        <v>163</v>
      </c>
      <c r="D5473" s="36">
        <v>45000</v>
      </c>
      <c r="E5473">
        <v>3</v>
      </c>
      <c r="I5473" t="s">
        <v>181</v>
      </c>
      <c r="K5473" t="s">
        <v>165</v>
      </c>
      <c r="Q5473" s="32">
        <v>110.22392667173251</v>
      </c>
      <c r="S5473" s="22"/>
      <c r="AC5473" s="37">
        <v>50.101784850787503</v>
      </c>
    </row>
    <row r="5474" spans="1:29" x14ac:dyDescent="0.3">
      <c r="A5474" t="str">
        <f t="shared" si="465"/>
        <v>SFFFWaikatoCultivarSeventeen</v>
      </c>
      <c r="B5474" t="s">
        <v>163</v>
      </c>
      <c r="D5474" s="36">
        <v>45000</v>
      </c>
      <c r="E5474">
        <v>4</v>
      </c>
      <c r="I5474" t="s">
        <v>181</v>
      </c>
      <c r="K5474" t="s">
        <v>165</v>
      </c>
      <c r="Q5474" s="32">
        <v>66.163003663003664</v>
      </c>
      <c r="S5474" s="22"/>
      <c r="AC5474" s="37">
        <v>30.074092574092575</v>
      </c>
    </row>
    <row r="5475" spans="1:29" x14ac:dyDescent="0.3">
      <c r="A5475" t="str">
        <f t="shared" si="465"/>
        <v>SFFFWaikatoCultivarSeventeen</v>
      </c>
      <c r="B5475" t="s">
        <v>163</v>
      </c>
      <c r="D5475" s="36">
        <v>45000</v>
      </c>
      <c r="E5475">
        <v>5</v>
      </c>
      <c r="I5475" t="s">
        <v>181</v>
      </c>
      <c r="K5475" t="s">
        <v>165</v>
      </c>
      <c r="Q5475" s="32">
        <v>74.880180367541385</v>
      </c>
      <c r="S5475" s="22"/>
      <c r="AC5475" s="37">
        <v>34.036445621609722</v>
      </c>
    </row>
    <row r="5476" spans="1:29" x14ac:dyDescent="0.3">
      <c r="A5476" t="str">
        <f t="shared" si="465"/>
        <v>SFFFWaikatoCultivarSeventeen</v>
      </c>
      <c r="B5476" t="s">
        <v>163</v>
      </c>
      <c r="D5476" s="36">
        <v>45042</v>
      </c>
      <c r="E5476">
        <v>1</v>
      </c>
      <c r="I5476" t="s">
        <v>181</v>
      </c>
      <c r="K5476" t="s">
        <v>165</v>
      </c>
      <c r="Q5476" s="32">
        <v>130.61878073887678</v>
      </c>
      <c r="S5476" s="22"/>
      <c r="AC5476" s="37">
        <v>30.376460636948089</v>
      </c>
    </row>
    <row r="5477" spans="1:29" x14ac:dyDescent="0.3">
      <c r="A5477" t="str">
        <f t="shared" si="465"/>
        <v>SFFFWaikatoCultivarSeventeen</v>
      </c>
      <c r="B5477" t="s">
        <v>163</v>
      </c>
      <c r="D5477" s="36">
        <v>45042</v>
      </c>
      <c r="E5477">
        <v>2</v>
      </c>
      <c r="I5477" t="s">
        <v>181</v>
      </c>
      <c r="K5477" t="s">
        <v>165</v>
      </c>
      <c r="Q5477" s="32">
        <v>154.95727142100878</v>
      </c>
      <c r="S5477" s="22"/>
      <c r="AC5477" s="37">
        <v>36.036574749071811</v>
      </c>
    </row>
    <row r="5478" spans="1:29" x14ac:dyDescent="0.3">
      <c r="A5478" t="str">
        <f t="shared" si="465"/>
        <v>SFFFWaikatoCultivarSeventeen</v>
      </c>
      <c r="B5478" t="s">
        <v>163</v>
      </c>
      <c r="D5478" s="36">
        <v>45042</v>
      </c>
      <c r="E5478">
        <v>3</v>
      </c>
      <c r="I5478" t="s">
        <v>181</v>
      </c>
      <c r="K5478" t="s">
        <v>165</v>
      </c>
      <c r="Q5478" s="32">
        <v>133.10911628802461</v>
      </c>
      <c r="S5478" s="22"/>
      <c r="AC5478" s="37">
        <v>31.692646735243958</v>
      </c>
    </row>
    <row r="5479" spans="1:29" x14ac:dyDescent="0.3">
      <c r="A5479" t="str">
        <f t="shared" si="465"/>
        <v>SFFFWaikatoCultivarSeventeen</v>
      </c>
      <c r="B5479" t="s">
        <v>163</v>
      </c>
      <c r="D5479" s="36">
        <v>45043</v>
      </c>
      <c r="E5479">
        <v>4</v>
      </c>
      <c r="I5479" t="s">
        <v>181</v>
      </c>
      <c r="K5479" t="s">
        <v>165</v>
      </c>
      <c r="Q5479" s="32">
        <v>108.50654093897336</v>
      </c>
      <c r="S5479" s="22"/>
      <c r="AC5479" s="37">
        <v>25.234079288133337</v>
      </c>
    </row>
    <row r="5480" spans="1:29" x14ac:dyDescent="0.3">
      <c r="A5480" t="str">
        <f t="shared" si="465"/>
        <v>SFFFWaikatoCultivarSeventeen</v>
      </c>
      <c r="B5480" t="s">
        <v>163</v>
      </c>
      <c r="D5480" s="36">
        <v>45043</v>
      </c>
      <c r="E5480">
        <v>5</v>
      </c>
      <c r="I5480" t="s">
        <v>181</v>
      </c>
      <c r="K5480" t="s">
        <v>165</v>
      </c>
      <c r="Q5480" s="32">
        <v>110.50135950659856</v>
      </c>
      <c r="S5480" s="22"/>
      <c r="AC5480" s="37">
        <v>25.697990582929897</v>
      </c>
    </row>
    <row r="5481" spans="1:29" x14ac:dyDescent="0.3">
      <c r="A5481" t="str">
        <f t="shared" si="465"/>
        <v>SFFFWaikatoCultivarSeventeen</v>
      </c>
      <c r="B5481" t="s">
        <v>163</v>
      </c>
      <c r="D5481" s="36">
        <v>45104</v>
      </c>
      <c r="E5481">
        <v>1</v>
      </c>
      <c r="I5481" t="s">
        <v>181</v>
      </c>
      <c r="K5481" t="s">
        <v>165</v>
      </c>
      <c r="Q5481" s="32">
        <v>66.071428571428555</v>
      </c>
      <c r="S5481" s="22"/>
      <c r="AC5481" s="37">
        <v>10.656682027649767</v>
      </c>
    </row>
    <row r="5482" spans="1:29" x14ac:dyDescent="0.3">
      <c r="A5482" t="str">
        <f t="shared" si="465"/>
        <v>SFFFWaikatoCultivarSeventeen</v>
      </c>
      <c r="B5482" t="s">
        <v>163</v>
      </c>
      <c r="D5482" s="36">
        <v>45104</v>
      </c>
      <c r="E5482">
        <v>2</v>
      </c>
      <c r="I5482" t="s">
        <v>181</v>
      </c>
      <c r="K5482" t="s">
        <v>165</v>
      </c>
      <c r="Q5482" s="32">
        <v>77.071428571428569</v>
      </c>
      <c r="S5482" s="22"/>
      <c r="AC5482" s="37">
        <v>12.430875576036865</v>
      </c>
    </row>
    <row r="5483" spans="1:29" x14ac:dyDescent="0.3">
      <c r="A5483" t="str">
        <f t="shared" si="465"/>
        <v>SFFFWaikatoCultivarSeventeen</v>
      </c>
      <c r="B5483" t="s">
        <v>163</v>
      </c>
      <c r="D5483" s="36">
        <v>45104</v>
      </c>
      <c r="E5483">
        <v>3</v>
      </c>
      <c r="I5483" t="s">
        <v>181</v>
      </c>
      <c r="K5483" t="s">
        <v>165</v>
      </c>
      <c r="Q5483" s="32">
        <v>85.714285714285694</v>
      </c>
      <c r="S5483" s="22"/>
      <c r="AC5483" s="37">
        <v>13.824884792626726</v>
      </c>
    </row>
    <row r="5484" spans="1:29" x14ac:dyDescent="0.3">
      <c r="A5484" t="str">
        <f t="shared" si="465"/>
        <v>SFFFWaikatoCultivarSeventeen</v>
      </c>
      <c r="B5484" t="s">
        <v>163</v>
      </c>
      <c r="D5484" s="36">
        <v>45105</v>
      </c>
      <c r="E5484">
        <v>4</v>
      </c>
      <c r="I5484" t="s">
        <v>181</v>
      </c>
      <c r="K5484" t="s">
        <v>165</v>
      </c>
      <c r="Q5484" s="32">
        <v>47.428571428571423</v>
      </c>
      <c r="S5484" s="22"/>
      <c r="AC5484" s="37">
        <v>7.6497695852534555</v>
      </c>
    </row>
    <row r="5485" spans="1:29" x14ac:dyDescent="0.3">
      <c r="A5485" t="str">
        <f t="shared" si="465"/>
        <v>SFFFWaikatoCultivarSeventeen</v>
      </c>
      <c r="B5485" t="s">
        <v>163</v>
      </c>
      <c r="D5485" s="36">
        <v>45105</v>
      </c>
      <c r="E5485">
        <v>5</v>
      </c>
      <c r="I5485" t="s">
        <v>181</v>
      </c>
      <c r="K5485" t="s">
        <v>165</v>
      </c>
      <c r="Q5485" s="32">
        <v>64.428571428571416</v>
      </c>
      <c r="S5485" s="22"/>
      <c r="AC5485" s="37">
        <v>10.391705069124423</v>
      </c>
    </row>
    <row r="5486" spans="1:29" x14ac:dyDescent="0.3">
      <c r="A5486" t="str">
        <f t="shared" si="465"/>
        <v>SFFFWaikatoCultivarEighteen</v>
      </c>
      <c r="B5486" t="s">
        <v>163</v>
      </c>
      <c r="D5486" s="36">
        <v>44914</v>
      </c>
      <c r="E5486">
        <v>1</v>
      </c>
      <c r="I5486" t="s">
        <v>182</v>
      </c>
      <c r="K5486" t="s">
        <v>165</v>
      </c>
      <c r="Q5486" s="32">
        <v>228.28572375397667</v>
      </c>
      <c r="S5486" s="22"/>
      <c r="AC5486" s="37">
        <v>36.820278024834948</v>
      </c>
    </row>
    <row r="5487" spans="1:29" x14ac:dyDescent="0.3">
      <c r="A5487" t="str">
        <f t="shared" si="465"/>
        <v>SFFFWaikatoCultivarEighteen</v>
      </c>
      <c r="B5487" t="s">
        <v>163</v>
      </c>
      <c r="D5487" s="36">
        <v>44914</v>
      </c>
      <c r="E5487">
        <v>2</v>
      </c>
      <c r="I5487" t="s">
        <v>182</v>
      </c>
      <c r="K5487" t="s">
        <v>165</v>
      </c>
      <c r="Q5487" s="32">
        <v>288.72610622395655</v>
      </c>
      <c r="S5487" s="22"/>
      <c r="AC5487" s="37">
        <v>46.568726810315574</v>
      </c>
    </row>
    <row r="5488" spans="1:29" x14ac:dyDescent="0.3">
      <c r="A5488" t="str">
        <f t="shared" si="465"/>
        <v>SFFFWaikatoCultivarEighteen</v>
      </c>
      <c r="B5488" t="s">
        <v>163</v>
      </c>
      <c r="D5488" s="36">
        <v>44914</v>
      </c>
      <c r="E5488">
        <v>3</v>
      </c>
      <c r="I5488" t="s">
        <v>182</v>
      </c>
      <c r="K5488" t="s">
        <v>165</v>
      </c>
      <c r="Q5488" s="32">
        <v>302.26393942560725</v>
      </c>
      <c r="S5488" s="22"/>
      <c r="AC5488" s="37">
        <v>48.752248294452784</v>
      </c>
    </row>
    <row r="5489" spans="1:29" x14ac:dyDescent="0.3">
      <c r="A5489" t="str">
        <f t="shared" si="465"/>
        <v>SFFFWaikatoCultivarEighteen</v>
      </c>
      <c r="B5489" t="s">
        <v>163</v>
      </c>
      <c r="D5489" s="36">
        <v>44914</v>
      </c>
      <c r="E5489">
        <v>4</v>
      </c>
      <c r="I5489" t="s">
        <v>182</v>
      </c>
      <c r="K5489" t="s">
        <v>165</v>
      </c>
      <c r="Q5489" s="32">
        <v>262.14304682239356</v>
      </c>
      <c r="S5489" s="22"/>
      <c r="AC5489" s="37">
        <v>42.28113658425702</v>
      </c>
    </row>
    <row r="5490" spans="1:29" x14ac:dyDescent="0.3">
      <c r="A5490" t="str">
        <f t="shared" si="465"/>
        <v>SFFFWaikatoCultivarEighteen</v>
      </c>
      <c r="B5490" t="s">
        <v>163</v>
      </c>
      <c r="D5490" s="36">
        <v>44914</v>
      </c>
      <c r="E5490">
        <v>5</v>
      </c>
      <c r="I5490" t="s">
        <v>182</v>
      </c>
      <c r="K5490" t="s">
        <v>165</v>
      </c>
      <c r="Q5490" s="32">
        <v>251.05867175660379</v>
      </c>
      <c r="S5490" s="22"/>
      <c r="AC5490" s="37">
        <v>40.493334154290935</v>
      </c>
    </row>
    <row r="5491" spans="1:29" x14ac:dyDescent="0.3">
      <c r="A5491" t="str">
        <f t="shared" si="465"/>
        <v>SFFFWaikatoCultivarEighteen</v>
      </c>
      <c r="B5491" t="s">
        <v>163</v>
      </c>
      <c r="D5491" s="36">
        <v>44939</v>
      </c>
      <c r="E5491">
        <v>1</v>
      </c>
      <c r="I5491" t="s">
        <v>182</v>
      </c>
      <c r="K5491" t="s">
        <v>165</v>
      </c>
      <c r="Q5491" s="32">
        <v>189.76921178993717</v>
      </c>
      <c r="S5491" s="22"/>
      <c r="AC5491" s="37">
        <v>75.907684715974881</v>
      </c>
    </row>
    <row r="5492" spans="1:29" x14ac:dyDescent="0.3">
      <c r="A5492" t="str">
        <f t="shared" si="465"/>
        <v>SFFFWaikatoCultivarEighteen</v>
      </c>
      <c r="B5492" t="s">
        <v>163</v>
      </c>
      <c r="D5492" s="36">
        <v>44939</v>
      </c>
      <c r="E5492">
        <v>2</v>
      </c>
      <c r="I5492" t="s">
        <v>182</v>
      </c>
      <c r="K5492" t="s">
        <v>165</v>
      </c>
      <c r="Q5492" s="32">
        <v>187.4038023030441</v>
      </c>
      <c r="S5492" s="22"/>
      <c r="AC5492" s="37">
        <v>74.961520921217641</v>
      </c>
    </row>
    <row r="5493" spans="1:29" x14ac:dyDescent="0.3">
      <c r="A5493" t="str">
        <f t="shared" si="465"/>
        <v>SFFFWaikatoCultivarEighteen</v>
      </c>
      <c r="B5493" t="s">
        <v>163</v>
      </c>
      <c r="D5493" s="36">
        <v>44939</v>
      </c>
      <c r="E5493">
        <v>3</v>
      </c>
      <c r="I5493" t="s">
        <v>182</v>
      </c>
      <c r="K5493" t="s">
        <v>165</v>
      </c>
      <c r="Q5493" s="32">
        <v>247.13655756951007</v>
      </c>
      <c r="S5493" s="22"/>
      <c r="AC5493" s="37">
        <v>98.854623027804024</v>
      </c>
    </row>
    <row r="5494" spans="1:29" x14ac:dyDescent="0.3">
      <c r="A5494" t="str">
        <f t="shared" si="465"/>
        <v>SFFFWaikatoCultivarEighteen</v>
      </c>
      <c r="B5494" t="s">
        <v>163</v>
      </c>
      <c r="D5494" s="36">
        <v>44939</v>
      </c>
      <c r="E5494">
        <v>4</v>
      </c>
      <c r="I5494" t="s">
        <v>182</v>
      </c>
      <c r="K5494" t="s">
        <v>165</v>
      </c>
      <c r="Q5494" s="32">
        <v>275.20586297760212</v>
      </c>
      <c r="S5494" s="22"/>
      <c r="AC5494" s="37">
        <v>110.08234519104084</v>
      </c>
    </row>
    <row r="5495" spans="1:29" x14ac:dyDescent="0.3">
      <c r="A5495" t="str">
        <f t="shared" si="465"/>
        <v>SFFFWaikatoCultivarEighteen</v>
      </c>
      <c r="B5495" t="s">
        <v>163</v>
      </c>
      <c r="D5495" s="36">
        <v>44939</v>
      </c>
      <c r="E5495">
        <v>5</v>
      </c>
      <c r="I5495" t="s">
        <v>182</v>
      </c>
      <c r="K5495" t="s">
        <v>165</v>
      </c>
      <c r="Q5495" s="32">
        <v>203.65714285714282</v>
      </c>
      <c r="S5495" s="22"/>
      <c r="AC5495" s="37">
        <v>81.462857142857132</v>
      </c>
    </row>
    <row r="5496" spans="1:29" x14ac:dyDescent="0.3">
      <c r="A5496" t="str">
        <f t="shared" si="465"/>
        <v>SFFFWaikatoCultivarEighteen</v>
      </c>
      <c r="B5496" t="s">
        <v>163</v>
      </c>
      <c r="D5496" s="36">
        <v>44959</v>
      </c>
      <c r="E5496">
        <v>1</v>
      </c>
      <c r="I5496" t="s">
        <v>182</v>
      </c>
      <c r="K5496" t="s">
        <v>165</v>
      </c>
      <c r="Q5496" s="32">
        <v>116.24072155640246</v>
      </c>
      <c r="S5496" s="22"/>
      <c r="AC5496" s="37">
        <v>58.120360778201231</v>
      </c>
    </row>
    <row r="5497" spans="1:29" x14ac:dyDescent="0.3">
      <c r="A5497" t="str">
        <f t="shared" si="465"/>
        <v>SFFFWaikatoCultivarEighteen</v>
      </c>
      <c r="B5497" t="s">
        <v>163</v>
      </c>
      <c r="D5497" s="36">
        <v>44959</v>
      </c>
      <c r="E5497">
        <v>2</v>
      </c>
      <c r="I5497" t="s">
        <v>182</v>
      </c>
      <c r="K5497" t="s">
        <v>165</v>
      </c>
      <c r="Q5497" s="32">
        <v>107.38705537047346</v>
      </c>
      <c r="S5497" s="22"/>
      <c r="AC5497" s="37">
        <v>53.693527685236731</v>
      </c>
    </row>
    <row r="5498" spans="1:29" x14ac:dyDescent="0.3">
      <c r="A5498" t="str">
        <f t="shared" si="465"/>
        <v>SFFFWaikatoCultivarEighteen</v>
      </c>
      <c r="B5498" t="s">
        <v>163</v>
      </c>
      <c r="D5498" s="36">
        <v>44959</v>
      </c>
      <c r="E5498">
        <v>3</v>
      </c>
      <c r="I5498" t="s">
        <v>182</v>
      </c>
      <c r="K5498" t="s">
        <v>165</v>
      </c>
      <c r="Q5498" s="32">
        <v>95.737617846235523</v>
      </c>
      <c r="S5498" s="22"/>
      <c r="AC5498" s="37">
        <v>47.868808923117761</v>
      </c>
    </row>
    <row r="5499" spans="1:29" x14ac:dyDescent="0.3">
      <c r="A5499" t="str">
        <f t="shared" si="465"/>
        <v>SFFFWaikatoCultivarEighteen</v>
      </c>
      <c r="B5499" t="s">
        <v>163</v>
      </c>
      <c r="D5499" s="36">
        <v>44959</v>
      </c>
      <c r="E5499">
        <v>4</v>
      </c>
      <c r="I5499" t="s">
        <v>182</v>
      </c>
      <c r="K5499" t="s">
        <v>165</v>
      </c>
      <c r="Q5499" s="32">
        <v>123.95366464539943</v>
      </c>
      <c r="S5499" s="22"/>
      <c r="AC5499" s="37">
        <v>61.976832322699714</v>
      </c>
    </row>
    <row r="5500" spans="1:29" x14ac:dyDescent="0.3">
      <c r="A5500" t="str">
        <f t="shared" si="465"/>
        <v>SFFFWaikatoCultivarEighteen</v>
      </c>
      <c r="B5500" t="s">
        <v>163</v>
      </c>
      <c r="D5500" s="36">
        <v>44959</v>
      </c>
      <c r="E5500">
        <v>5</v>
      </c>
      <c r="I5500" t="s">
        <v>182</v>
      </c>
      <c r="K5500" t="s">
        <v>165</v>
      </c>
      <c r="Q5500" s="32">
        <v>97.396910380253615</v>
      </c>
      <c r="S5500" s="22"/>
      <c r="AC5500" s="37">
        <v>48.698455190126808</v>
      </c>
    </row>
    <row r="5501" spans="1:29" x14ac:dyDescent="0.3">
      <c r="A5501" t="str">
        <f t="shared" si="465"/>
        <v>SFFFWaikatoCultivarEighteen</v>
      </c>
      <c r="B5501" t="s">
        <v>163</v>
      </c>
      <c r="D5501" s="36">
        <v>44978</v>
      </c>
      <c r="E5501">
        <v>1</v>
      </c>
      <c r="I5501" t="s">
        <v>182</v>
      </c>
      <c r="K5501" t="s">
        <v>165</v>
      </c>
      <c r="Q5501" s="32">
        <v>196.7392748040908</v>
      </c>
      <c r="S5501" s="22"/>
      <c r="AC5501" s="37">
        <v>103.54698673899516</v>
      </c>
    </row>
    <row r="5502" spans="1:29" x14ac:dyDescent="0.3">
      <c r="A5502" t="str">
        <f t="shared" si="465"/>
        <v>SFFFWaikatoCultivarEighteen</v>
      </c>
      <c r="B5502" t="s">
        <v>163</v>
      </c>
      <c r="D5502" s="36">
        <v>44978</v>
      </c>
      <c r="E5502">
        <v>2</v>
      </c>
      <c r="I5502" t="s">
        <v>182</v>
      </c>
      <c r="K5502" t="s">
        <v>165</v>
      </c>
      <c r="Q5502" s="32">
        <v>179.56819378620327</v>
      </c>
      <c r="S5502" s="22"/>
      <c r="AC5502" s="37">
        <v>94.509575676949083</v>
      </c>
    </row>
    <row r="5503" spans="1:29" x14ac:dyDescent="0.3">
      <c r="A5503" t="str">
        <f t="shared" si="465"/>
        <v>SFFFWaikatoCultivarEighteen</v>
      </c>
      <c r="B5503" t="s">
        <v>163</v>
      </c>
      <c r="D5503" s="36">
        <v>44978</v>
      </c>
      <c r="E5503">
        <v>3</v>
      </c>
      <c r="I5503" t="s">
        <v>182</v>
      </c>
      <c r="K5503" t="s">
        <v>165</v>
      </c>
      <c r="Q5503" s="32">
        <v>186.06870229007629</v>
      </c>
      <c r="S5503" s="22"/>
      <c r="AC5503" s="37">
        <v>97.930895942145412</v>
      </c>
    </row>
    <row r="5504" spans="1:29" x14ac:dyDescent="0.3">
      <c r="A5504" t="str">
        <f t="shared" si="465"/>
        <v>SFFFWaikatoCultivarEighteen</v>
      </c>
      <c r="B5504" t="s">
        <v>163</v>
      </c>
      <c r="D5504" s="36">
        <v>44978</v>
      </c>
      <c r="E5504">
        <v>4</v>
      </c>
      <c r="I5504" t="s">
        <v>182</v>
      </c>
      <c r="K5504" t="s">
        <v>165</v>
      </c>
      <c r="Q5504" s="32">
        <v>156.92890602173443</v>
      </c>
      <c r="S5504" s="22"/>
      <c r="AC5504" s="37">
        <v>82.594161064070747</v>
      </c>
    </row>
    <row r="5505" spans="1:29" x14ac:dyDescent="0.3">
      <c r="A5505" t="str">
        <f t="shared" si="465"/>
        <v>SFFFWaikatoCultivarEighteen</v>
      </c>
      <c r="B5505" t="s">
        <v>163</v>
      </c>
      <c r="D5505" s="36">
        <v>44978</v>
      </c>
      <c r="E5505">
        <v>5</v>
      </c>
      <c r="I5505" t="s">
        <v>182</v>
      </c>
      <c r="K5505" t="s">
        <v>165</v>
      </c>
      <c r="Q5505" s="32">
        <v>149.36860035780896</v>
      </c>
      <c r="S5505" s="22"/>
      <c r="AC5505" s="37">
        <v>78.615052819899461</v>
      </c>
    </row>
    <row r="5506" spans="1:29" x14ac:dyDescent="0.3">
      <c r="A5506" t="str">
        <f t="shared" si="465"/>
        <v>SFFFWaikatoCultivarEighteen</v>
      </c>
      <c r="B5506" t="s">
        <v>163</v>
      </c>
      <c r="D5506" s="36">
        <v>44999</v>
      </c>
      <c r="E5506">
        <v>1</v>
      </c>
      <c r="I5506" t="s">
        <v>182</v>
      </c>
      <c r="K5506" t="s">
        <v>165</v>
      </c>
      <c r="Q5506" s="32">
        <v>110.24106540795681</v>
      </c>
      <c r="S5506" s="22"/>
      <c r="AC5506" s="37">
        <v>52.495745432360387</v>
      </c>
    </row>
    <row r="5507" spans="1:29" x14ac:dyDescent="0.3">
      <c r="A5507" t="str">
        <f t="shared" si="465"/>
        <v>SFFFWaikatoCultivarEighteen</v>
      </c>
      <c r="B5507" t="s">
        <v>163</v>
      </c>
      <c r="D5507" s="36">
        <v>44999</v>
      </c>
      <c r="E5507">
        <v>2</v>
      </c>
      <c r="I5507" t="s">
        <v>182</v>
      </c>
      <c r="K5507" t="s">
        <v>165</v>
      </c>
      <c r="Q5507" s="32">
        <v>87.06370398626737</v>
      </c>
      <c r="S5507" s="22"/>
      <c r="AC5507" s="37">
        <v>41.458906660127319</v>
      </c>
    </row>
    <row r="5508" spans="1:29" x14ac:dyDescent="0.3">
      <c r="A5508" t="str">
        <f t="shared" si="465"/>
        <v>SFFFWaikatoCultivarEighteen</v>
      </c>
      <c r="B5508" t="s">
        <v>163</v>
      </c>
      <c r="D5508" s="36">
        <v>45000</v>
      </c>
      <c r="E5508">
        <v>3</v>
      </c>
      <c r="I5508" t="s">
        <v>182</v>
      </c>
      <c r="K5508" t="s">
        <v>165</v>
      </c>
      <c r="Q5508" s="32">
        <v>108.12868206791555</v>
      </c>
      <c r="S5508" s="22"/>
      <c r="AC5508" s="37">
        <v>49.149400939961609</v>
      </c>
    </row>
    <row r="5509" spans="1:29" x14ac:dyDescent="0.3">
      <c r="A5509" t="str">
        <f t="shared" si="465"/>
        <v>SFFFWaikatoCultivarEighteen</v>
      </c>
      <c r="B5509" t="s">
        <v>163</v>
      </c>
      <c r="D5509" s="36">
        <v>45000</v>
      </c>
      <c r="E5509">
        <v>4</v>
      </c>
      <c r="I5509" t="s">
        <v>182</v>
      </c>
      <c r="K5509" t="s">
        <v>165</v>
      </c>
      <c r="Q5509" s="32">
        <v>86.195492757929841</v>
      </c>
      <c r="S5509" s="22"/>
      <c r="AC5509" s="37">
        <v>39.179769435422656</v>
      </c>
    </row>
    <row r="5510" spans="1:29" x14ac:dyDescent="0.3">
      <c r="A5510" t="str">
        <f t="shared" si="465"/>
        <v>SFFFWaikatoCultivarEighteen</v>
      </c>
      <c r="B5510" t="s">
        <v>163</v>
      </c>
      <c r="D5510" s="36">
        <v>45000</v>
      </c>
      <c r="E5510">
        <v>5</v>
      </c>
      <c r="I5510" t="s">
        <v>182</v>
      </c>
      <c r="K5510" t="s">
        <v>165</v>
      </c>
      <c r="Q5510" s="32">
        <v>57.103339261015606</v>
      </c>
      <c r="S5510" s="22"/>
      <c r="AC5510" s="37">
        <v>25.95606330046164</v>
      </c>
    </row>
    <row r="5511" spans="1:29" x14ac:dyDescent="0.3">
      <c r="A5511" t="str">
        <f t="shared" si="465"/>
        <v>SFFFWaikatoCultivarEighteen</v>
      </c>
      <c r="B5511" t="s">
        <v>163</v>
      </c>
      <c r="D5511" s="36">
        <v>45042</v>
      </c>
      <c r="E5511">
        <v>1</v>
      </c>
      <c r="I5511" t="s">
        <v>182</v>
      </c>
      <c r="K5511" t="s">
        <v>165</v>
      </c>
      <c r="Q5511" s="32">
        <v>104.66012213914728</v>
      </c>
      <c r="S5511" s="22"/>
      <c r="AC5511" s="37">
        <v>24.339563288173785</v>
      </c>
    </row>
    <row r="5512" spans="1:29" x14ac:dyDescent="0.3">
      <c r="A5512" t="str">
        <f t="shared" si="465"/>
        <v>SFFFWaikatoCultivarEighteen</v>
      </c>
      <c r="B5512" t="s">
        <v>163</v>
      </c>
      <c r="D5512" s="36">
        <v>45042</v>
      </c>
      <c r="E5512">
        <v>2</v>
      </c>
      <c r="I5512" t="s">
        <v>182</v>
      </c>
      <c r="K5512" t="s">
        <v>165</v>
      </c>
      <c r="Q5512" s="32">
        <v>104.17745351847493</v>
      </c>
      <c r="S5512" s="22"/>
      <c r="AC5512" s="37">
        <v>24.227314771738357</v>
      </c>
    </row>
    <row r="5513" spans="1:29" x14ac:dyDescent="0.3">
      <c r="A5513" t="str">
        <f t="shared" si="465"/>
        <v>SFFFWaikatoCultivarEighteen</v>
      </c>
      <c r="B5513" t="s">
        <v>163</v>
      </c>
      <c r="D5513" s="36">
        <v>45042</v>
      </c>
      <c r="E5513">
        <v>3</v>
      </c>
      <c r="I5513" t="s">
        <v>182</v>
      </c>
      <c r="K5513" t="s">
        <v>165</v>
      </c>
      <c r="Q5513" s="32">
        <v>114.20853913373858</v>
      </c>
      <c r="S5513" s="22"/>
      <c r="AC5513" s="37">
        <v>27.192509317556805</v>
      </c>
    </row>
    <row r="5514" spans="1:29" x14ac:dyDescent="0.3">
      <c r="A5514" t="str">
        <f t="shared" si="465"/>
        <v>SFFFWaikatoCultivarEighteen</v>
      </c>
      <c r="B5514" t="s">
        <v>163</v>
      </c>
      <c r="D5514" s="36">
        <v>45043</v>
      </c>
      <c r="E5514">
        <v>4</v>
      </c>
      <c r="I5514" t="s">
        <v>182</v>
      </c>
      <c r="K5514" t="s">
        <v>165</v>
      </c>
      <c r="Q5514" s="32">
        <v>116.6424836225721</v>
      </c>
      <c r="S5514" s="22"/>
      <c r="AC5514" s="37">
        <v>27.126158981993512</v>
      </c>
    </row>
    <row r="5515" spans="1:29" x14ac:dyDescent="0.3">
      <c r="A5515" t="str">
        <f t="shared" si="465"/>
        <v>SFFFWaikatoCultivarEighteen</v>
      </c>
      <c r="B5515" t="s">
        <v>163</v>
      </c>
      <c r="D5515" s="36">
        <v>45043</v>
      </c>
      <c r="E5515">
        <v>5</v>
      </c>
      <c r="I5515" t="s">
        <v>182</v>
      </c>
      <c r="K5515" t="s">
        <v>165</v>
      </c>
      <c r="Q5515" s="32">
        <v>93.433907218671408</v>
      </c>
      <c r="S5515" s="22"/>
      <c r="AC5515" s="37">
        <v>21.728815632249166</v>
      </c>
    </row>
    <row r="5516" spans="1:29" x14ac:dyDescent="0.3">
      <c r="A5516" t="str">
        <f t="shared" si="465"/>
        <v>SFFFWaikatoCultivarEighteen</v>
      </c>
      <c r="B5516" t="s">
        <v>163</v>
      </c>
      <c r="D5516" s="36">
        <v>45104</v>
      </c>
      <c r="E5516">
        <v>1</v>
      </c>
      <c r="I5516" t="s">
        <v>182</v>
      </c>
      <c r="K5516" t="s">
        <v>165</v>
      </c>
      <c r="Q5516" s="32">
        <v>73.214285714285694</v>
      </c>
      <c r="S5516" s="22"/>
      <c r="AC5516" s="37">
        <v>11.808755760368662</v>
      </c>
    </row>
    <row r="5517" spans="1:29" x14ac:dyDescent="0.3">
      <c r="A5517" t="str">
        <f t="shared" si="465"/>
        <v>SFFFWaikatoCultivarEighteen</v>
      </c>
      <c r="B5517" t="s">
        <v>163</v>
      </c>
      <c r="D5517" s="36">
        <v>45104</v>
      </c>
      <c r="E5517">
        <v>2</v>
      </c>
      <c r="I5517" t="s">
        <v>182</v>
      </c>
      <c r="K5517" t="s">
        <v>165</v>
      </c>
      <c r="Q5517" s="32">
        <v>58.571428571428555</v>
      </c>
      <c r="S5517" s="22"/>
      <c r="AC5517" s="37">
        <v>9.4470046082949288</v>
      </c>
    </row>
    <row r="5518" spans="1:29" x14ac:dyDescent="0.3">
      <c r="A5518" t="str">
        <f t="shared" si="465"/>
        <v>SFFFWaikatoCultivarEighteen</v>
      </c>
      <c r="B5518" t="s">
        <v>163</v>
      </c>
      <c r="D5518" s="36">
        <v>45104</v>
      </c>
      <c r="E5518">
        <v>3</v>
      </c>
      <c r="I5518" t="s">
        <v>182</v>
      </c>
      <c r="K5518" t="s">
        <v>165</v>
      </c>
      <c r="Q5518" s="32">
        <v>59.642857142857132</v>
      </c>
      <c r="S5518" s="22"/>
      <c r="AC5518" s="37">
        <v>9.6198156682027633</v>
      </c>
    </row>
    <row r="5519" spans="1:29" x14ac:dyDescent="0.3">
      <c r="A5519" t="str">
        <f t="shared" si="465"/>
        <v>SFFFWaikatoCultivarEighteen</v>
      </c>
      <c r="B5519" t="s">
        <v>163</v>
      </c>
      <c r="D5519" s="36">
        <v>45105</v>
      </c>
      <c r="E5519">
        <v>4</v>
      </c>
      <c r="I5519" t="s">
        <v>182</v>
      </c>
      <c r="K5519" t="s">
        <v>165</v>
      </c>
      <c r="Q5519" s="32">
        <v>38.535714285714285</v>
      </c>
      <c r="S5519" s="22"/>
      <c r="AC5519" s="37">
        <v>6.2154377880184324</v>
      </c>
    </row>
    <row r="5520" spans="1:29" x14ac:dyDescent="0.3">
      <c r="A5520" t="str">
        <f t="shared" si="465"/>
        <v>SFFFWaikatoCultivarEighteen</v>
      </c>
      <c r="B5520" t="s">
        <v>163</v>
      </c>
      <c r="D5520" s="36">
        <v>45105</v>
      </c>
      <c r="E5520">
        <v>5</v>
      </c>
      <c r="I5520" t="s">
        <v>182</v>
      </c>
      <c r="K5520" t="s">
        <v>165</v>
      </c>
      <c r="Q5520" s="32">
        <v>17.232142857142854</v>
      </c>
      <c r="S5520" s="22"/>
      <c r="AC5520" s="37">
        <v>2.7793778801843314</v>
      </c>
    </row>
    <row r="5521" spans="1:29" x14ac:dyDescent="0.3">
      <c r="A5521" t="str">
        <f t="shared" si="465"/>
        <v>SFFFWaikatoCultivarNineteen</v>
      </c>
      <c r="B5521" t="s">
        <v>163</v>
      </c>
      <c r="D5521" s="36">
        <v>44914</v>
      </c>
      <c r="E5521">
        <v>1</v>
      </c>
      <c r="I5521" t="s">
        <v>183</v>
      </c>
      <c r="K5521" t="s">
        <v>165</v>
      </c>
      <c r="Q5521" s="32">
        <v>107.0531464833421</v>
      </c>
      <c r="S5521" s="22"/>
      <c r="AC5521" s="37">
        <v>17.266636529571308</v>
      </c>
    </row>
    <row r="5522" spans="1:29" x14ac:dyDescent="0.3">
      <c r="A5522" t="str">
        <f t="shared" si="465"/>
        <v>SFFFWaikatoCultivarNineteen</v>
      </c>
      <c r="B5522" t="s">
        <v>163</v>
      </c>
      <c r="D5522" s="36">
        <v>44914</v>
      </c>
      <c r="E5522">
        <v>2</v>
      </c>
      <c r="I5522" t="s">
        <v>183</v>
      </c>
      <c r="K5522" t="s">
        <v>165</v>
      </c>
      <c r="Q5522" s="32">
        <v>203.67246113388504</v>
      </c>
      <c r="S5522" s="22"/>
      <c r="AC5522" s="37">
        <v>32.850396957078232</v>
      </c>
    </row>
    <row r="5523" spans="1:29" x14ac:dyDescent="0.3">
      <c r="A5523" t="str">
        <f t="shared" si="465"/>
        <v>SFFFWaikatoCultivarNineteen</v>
      </c>
      <c r="B5523" t="s">
        <v>163</v>
      </c>
      <c r="D5523" s="36">
        <v>44914</v>
      </c>
      <c r="E5523">
        <v>3</v>
      </c>
      <c r="I5523" t="s">
        <v>183</v>
      </c>
      <c r="K5523" t="s">
        <v>165</v>
      </c>
      <c r="Q5523" s="32">
        <v>182.58497007825684</v>
      </c>
      <c r="S5523" s="22"/>
      <c r="AC5523" s="37">
        <v>29.449188722299489</v>
      </c>
    </row>
    <row r="5524" spans="1:29" x14ac:dyDescent="0.3">
      <c r="A5524" t="str">
        <f t="shared" si="465"/>
        <v>SFFFWaikatoCultivarNineteen</v>
      </c>
      <c r="B5524" t="s">
        <v>163</v>
      </c>
      <c r="D5524" s="36">
        <v>44914</v>
      </c>
      <c r="E5524">
        <v>4</v>
      </c>
      <c r="I5524" t="s">
        <v>183</v>
      </c>
      <c r="K5524" t="s">
        <v>165</v>
      </c>
      <c r="Q5524" s="32">
        <v>216.05607040469363</v>
      </c>
      <c r="S5524" s="22"/>
      <c r="AC5524" s="37">
        <v>34.84775329107962</v>
      </c>
    </row>
    <row r="5525" spans="1:29" x14ac:dyDescent="0.3">
      <c r="A5525" t="str">
        <f t="shared" si="465"/>
        <v>SFFFWaikatoCultivarNineteen</v>
      </c>
      <c r="B5525" t="s">
        <v>163</v>
      </c>
      <c r="D5525" s="36">
        <v>44914</v>
      </c>
      <c r="E5525">
        <v>5</v>
      </c>
      <c r="I5525" t="s">
        <v>183</v>
      </c>
      <c r="K5525" t="s">
        <v>165</v>
      </c>
      <c r="Q5525" s="32">
        <v>160.68621396288916</v>
      </c>
      <c r="S5525" s="22"/>
      <c r="AC5525" s="37">
        <v>25.917131284336961</v>
      </c>
    </row>
    <row r="5526" spans="1:29" x14ac:dyDescent="0.3">
      <c r="A5526" t="str">
        <f t="shared" si="465"/>
        <v>SFFFWaikatoCultivarNineteen</v>
      </c>
      <c r="B5526" t="s">
        <v>163</v>
      </c>
      <c r="D5526" s="36">
        <v>44939</v>
      </c>
      <c r="E5526">
        <v>1</v>
      </c>
      <c r="I5526" t="s">
        <v>183</v>
      </c>
      <c r="K5526" t="s">
        <v>165</v>
      </c>
      <c r="Q5526" s="32">
        <v>118.29693209824083</v>
      </c>
      <c r="S5526" s="22"/>
      <c r="AC5526" s="37">
        <v>47.318772839296336</v>
      </c>
    </row>
    <row r="5527" spans="1:29" x14ac:dyDescent="0.3">
      <c r="A5527" t="str">
        <f t="shared" si="465"/>
        <v>SFFFWaikatoCultivarNineteen</v>
      </c>
      <c r="B5527" t="s">
        <v>163</v>
      </c>
      <c r="D5527" s="36">
        <v>44939</v>
      </c>
      <c r="E5527">
        <v>2</v>
      </c>
      <c r="I5527" t="s">
        <v>183</v>
      </c>
      <c r="K5527" t="s">
        <v>165</v>
      </c>
      <c r="Q5527" s="32">
        <v>203.28281628580936</v>
      </c>
      <c r="S5527" s="22"/>
      <c r="AC5527" s="37">
        <v>81.313126514323741</v>
      </c>
    </row>
    <row r="5528" spans="1:29" x14ac:dyDescent="0.3">
      <c r="A5528" t="str">
        <f t="shared" si="465"/>
        <v>SFFFWaikatoCultivarNineteen</v>
      </c>
      <c r="B5528" t="s">
        <v>163</v>
      </c>
      <c r="D5528" s="36">
        <v>44939</v>
      </c>
      <c r="E5528">
        <v>3</v>
      </c>
      <c r="I5528" t="s">
        <v>183</v>
      </c>
      <c r="K5528" t="s">
        <v>165</v>
      </c>
      <c r="Q5528" s="32">
        <v>221.09999999999997</v>
      </c>
      <c r="S5528" s="22"/>
      <c r="AC5528" s="37">
        <v>88.439999999999984</v>
      </c>
    </row>
    <row r="5529" spans="1:29" x14ac:dyDescent="0.3">
      <c r="A5529" t="str">
        <f t="shared" si="465"/>
        <v>SFFFWaikatoCultivarNineteen</v>
      </c>
      <c r="B5529" t="s">
        <v>163</v>
      </c>
      <c r="D5529" s="36">
        <v>44939</v>
      </c>
      <c r="E5529">
        <v>4</v>
      </c>
      <c r="I5529" t="s">
        <v>183</v>
      </c>
      <c r="K5529" t="s">
        <v>165</v>
      </c>
      <c r="Q5529" s="32">
        <v>276.7310875144122</v>
      </c>
      <c r="S5529" s="22"/>
      <c r="AC5529" s="37">
        <v>110.69243500576488</v>
      </c>
    </row>
    <row r="5530" spans="1:29" x14ac:dyDescent="0.3">
      <c r="A5530" t="str">
        <f t="shared" si="465"/>
        <v>SFFFWaikatoCultivarNineteen</v>
      </c>
      <c r="B5530" t="s">
        <v>163</v>
      </c>
      <c r="D5530" s="36">
        <v>44939</v>
      </c>
      <c r="E5530">
        <v>5</v>
      </c>
      <c r="I5530" t="s">
        <v>183</v>
      </c>
      <c r="K5530" t="s">
        <v>165</v>
      </c>
      <c r="Q5530" s="32">
        <v>136.44859813084108</v>
      </c>
      <c r="S5530" s="22"/>
      <c r="AC5530" s="37">
        <v>54.579439252336435</v>
      </c>
    </row>
    <row r="5531" spans="1:29" x14ac:dyDescent="0.3">
      <c r="A5531" t="str">
        <f t="shared" si="465"/>
        <v>SFFFWaikatoCultivarNineteen</v>
      </c>
      <c r="B5531" t="s">
        <v>163</v>
      </c>
      <c r="D5531" s="36">
        <v>44959</v>
      </c>
      <c r="E5531">
        <v>1</v>
      </c>
      <c r="I5531" t="s">
        <v>183</v>
      </c>
      <c r="K5531" t="s">
        <v>165</v>
      </c>
      <c r="Q5531" s="32">
        <v>54.950691640743926</v>
      </c>
      <c r="S5531" s="22"/>
      <c r="AC5531" s="37">
        <v>27.475345820371963</v>
      </c>
    </row>
    <row r="5532" spans="1:29" x14ac:dyDescent="0.3">
      <c r="A5532" t="str">
        <f t="shared" ref="A5532:A5595" si="466">_xlfn.TEXTJOIN("",TRUE,B5532,"Cultivar",I5532)</f>
        <v>SFFFWaikatoCultivarNineteen</v>
      </c>
      <c r="B5532" t="s">
        <v>163</v>
      </c>
      <c r="D5532" s="36">
        <v>44959</v>
      </c>
      <c r="E5532">
        <v>2</v>
      </c>
      <c r="I5532" t="s">
        <v>183</v>
      </c>
      <c r="K5532" t="s">
        <v>165</v>
      </c>
      <c r="Q5532" s="32">
        <v>130.01499812523431</v>
      </c>
      <c r="S5532" s="22"/>
      <c r="AC5532" s="37">
        <v>65.007499062617157</v>
      </c>
    </row>
    <row r="5533" spans="1:29" x14ac:dyDescent="0.3">
      <c r="A5533" t="str">
        <f t="shared" si="466"/>
        <v>SFFFWaikatoCultivarNineteen</v>
      </c>
      <c r="B5533" t="s">
        <v>163</v>
      </c>
      <c r="D5533" s="36">
        <v>44959</v>
      </c>
      <c r="E5533">
        <v>3</v>
      </c>
      <c r="I5533" t="s">
        <v>183</v>
      </c>
      <c r="K5533" t="s">
        <v>165</v>
      </c>
      <c r="Q5533" s="32">
        <v>114.48664807814662</v>
      </c>
      <c r="S5533" s="22"/>
      <c r="AC5533" s="37">
        <v>57.243324039073308</v>
      </c>
    </row>
    <row r="5534" spans="1:29" x14ac:dyDescent="0.3">
      <c r="A5534" t="str">
        <f t="shared" si="466"/>
        <v>SFFFWaikatoCultivarNineteen</v>
      </c>
      <c r="B5534" t="s">
        <v>163</v>
      </c>
      <c r="D5534" s="36">
        <v>44959</v>
      </c>
      <c r="E5534">
        <v>4</v>
      </c>
      <c r="I5534" t="s">
        <v>183</v>
      </c>
      <c r="K5534" t="s">
        <v>165</v>
      </c>
      <c r="Q5534" s="32">
        <v>80.021124549200223</v>
      </c>
      <c r="S5534" s="22"/>
      <c r="AC5534" s="37">
        <v>40.010562274600112</v>
      </c>
    </row>
    <row r="5535" spans="1:29" x14ac:dyDescent="0.3">
      <c r="A5535" t="str">
        <f t="shared" si="466"/>
        <v>SFFFWaikatoCultivarNineteen</v>
      </c>
      <c r="B5535" t="s">
        <v>163</v>
      </c>
      <c r="D5535" s="36">
        <v>44959</v>
      </c>
      <c r="E5535">
        <v>5</v>
      </c>
      <c r="I5535" t="s">
        <v>183</v>
      </c>
      <c r="K5535" t="s">
        <v>165</v>
      </c>
      <c r="Q5535" s="32">
        <v>68.216948321850353</v>
      </c>
      <c r="S5535" s="22"/>
      <c r="AC5535" s="37">
        <v>34.108474160925176</v>
      </c>
    </row>
    <row r="5536" spans="1:29" x14ac:dyDescent="0.3">
      <c r="A5536" t="str">
        <f t="shared" si="466"/>
        <v>SFFFWaikatoCultivarNineteen</v>
      </c>
      <c r="B5536" t="s">
        <v>163</v>
      </c>
      <c r="D5536" s="36">
        <v>44978</v>
      </c>
      <c r="E5536">
        <v>1</v>
      </c>
      <c r="I5536" t="s">
        <v>183</v>
      </c>
      <c r="K5536" t="s">
        <v>165</v>
      </c>
      <c r="Q5536" s="32">
        <v>204.0025984409354</v>
      </c>
      <c r="S5536" s="22"/>
      <c r="AC5536" s="37">
        <v>107.36978865312389</v>
      </c>
    </row>
    <row r="5537" spans="1:29" x14ac:dyDescent="0.3">
      <c r="A5537" t="str">
        <f t="shared" si="466"/>
        <v>SFFFWaikatoCultivarNineteen</v>
      </c>
      <c r="B5537" t="s">
        <v>163</v>
      </c>
      <c r="D5537" s="36">
        <v>44978</v>
      </c>
      <c r="E5537">
        <v>2</v>
      </c>
      <c r="I5537" t="s">
        <v>183</v>
      </c>
      <c r="K5537" t="s">
        <v>165</v>
      </c>
      <c r="Q5537" s="32">
        <v>174.79064285239019</v>
      </c>
      <c r="S5537" s="22"/>
      <c r="AC5537" s="37">
        <v>91.995075185468522</v>
      </c>
    </row>
    <row r="5538" spans="1:29" x14ac:dyDescent="0.3">
      <c r="A5538" t="str">
        <f t="shared" si="466"/>
        <v>SFFFWaikatoCultivarNineteen</v>
      </c>
      <c r="B5538" t="s">
        <v>163</v>
      </c>
      <c r="D5538" s="36">
        <v>44978</v>
      </c>
      <c r="E5538">
        <v>3</v>
      </c>
      <c r="I5538" t="s">
        <v>183</v>
      </c>
      <c r="K5538" t="s">
        <v>165</v>
      </c>
      <c r="Q5538" s="32">
        <v>170.90808233405718</v>
      </c>
      <c r="S5538" s="22"/>
      <c r="AC5538" s="37">
        <v>89.951622281082734</v>
      </c>
    </row>
    <row r="5539" spans="1:29" x14ac:dyDescent="0.3">
      <c r="A5539" t="str">
        <f t="shared" si="466"/>
        <v>SFFFWaikatoCultivarNineteen</v>
      </c>
      <c r="B5539" t="s">
        <v>163</v>
      </c>
      <c r="D5539" s="36">
        <v>44978</v>
      </c>
      <c r="E5539">
        <v>4</v>
      </c>
      <c r="I5539" t="s">
        <v>183</v>
      </c>
      <c r="K5539" t="s">
        <v>165</v>
      </c>
      <c r="Q5539" s="32">
        <v>183.93926010843722</v>
      </c>
      <c r="S5539" s="22"/>
      <c r="AC5539" s="37">
        <v>96.810136899177493</v>
      </c>
    </row>
    <row r="5540" spans="1:29" x14ac:dyDescent="0.3">
      <c r="A5540" t="str">
        <f t="shared" si="466"/>
        <v>SFFFWaikatoCultivarNineteen</v>
      </c>
      <c r="B5540" t="s">
        <v>163</v>
      </c>
      <c r="D5540" s="36">
        <v>44978</v>
      </c>
      <c r="E5540">
        <v>5</v>
      </c>
      <c r="I5540" t="s">
        <v>183</v>
      </c>
      <c r="K5540" t="s">
        <v>165</v>
      </c>
      <c r="Q5540" s="32">
        <v>175.47565726330049</v>
      </c>
      <c r="S5540" s="22"/>
      <c r="AC5540" s="37">
        <v>92.35560908594762</v>
      </c>
    </row>
    <row r="5541" spans="1:29" x14ac:dyDescent="0.3">
      <c r="A5541" t="str">
        <f t="shared" si="466"/>
        <v>SFFFWaikatoCultivarNineteen</v>
      </c>
      <c r="B5541" t="s">
        <v>163</v>
      </c>
      <c r="D5541" s="36">
        <v>44999</v>
      </c>
      <c r="E5541">
        <v>1</v>
      </c>
      <c r="I5541" t="s">
        <v>183</v>
      </c>
      <c r="K5541" t="s">
        <v>165</v>
      </c>
      <c r="Q5541" s="32">
        <v>72.755791505791507</v>
      </c>
      <c r="S5541" s="22"/>
      <c r="AC5541" s="37">
        <v>34.645615002757857</v>
      </c>
    </row>
    <row r="5542" spans="1:29" x14ac:dyDescent="0.3">
      <c r="A5542" t="str">
        <f t="shared" si="466"/>
        <v>SFFFWaikatoCultivarNineteen</v>
      </c>
      <c r="B5542" t="s">
        <v>163</v>
      </c>
      <c r="D5542" s="36">
        <v>44999</v>
      </c>
      <c r="E5542">
        <v>2</v>
      </c>
      <c r="I5542" t="s">
        <v>183</v>
      </c>
      <c r="K5542" t="s">
        <v>165</v>
      </c>
      <c r="Q5542" s="32">
        <v>74.370358487539278</v>
      </c>
      <c r="S5542" s="22"/>
      <c r="AC5542" s="37">
        <v>35.414456422637748</v>
      </c>
    </row>
    <row r="5543" spans="1:29" x14ac:dyDescent="0.3">
      <c r="A5543" t="str">
        <f t="shared" si="466"/>
        <v>SFFFWaikatoCultivarNineteen</v>
      </c>
      <c r="B5543" t="s">
        <v>163</v>
      </c>
      <c r="D5543" s="36">
        <v>45000</v>
      </c>
      <c r="E5543">
        <v>3</v>
      </c>
      <c r="I5543" t="s">
        <v>183</v>
      </c>
      <c r="K5543" t="s">
        <v>165</v>
      </c>
      <c r="Q5543" s="32">
        <v>68.574365679419387</v>
      </c>
      <c r="S5543" s="22"/>
      <c r="AC5543" s="37">
        <v>31.170166217917902</v>
      </c>
    </row>
    <row r="5544" spans="1:29" x14ac:dyDescent="0.3">
      <c r="A5544" t="str">
        <f t="shared" si="466"/>
        <v>SFFFWaikatoCultivarNineteen</v>
      </c>
      <c r="B5544" t="s">
        <v>163</v>
      </c>
      <c r="D5544" s="36">
        <v>45000</v>
      </c>
      <c r="E5544">
        <v>4</v>
      </c>
      <c r="I5544" t="s">
        <v>183</v>
      </c>
      <c r="K5544" t="s">
        <v>165</v>
      </c>
      <c r="Q5544" s="32">
        <v>101.02752542499741</v>
      </c>
      <c r="S5544" s="22"/>
      <c r="AC5544" s="37">
        <v>45.92160246590791</v>
      </c>
    </row>
    <row r="5545" spans="1:29" x14ac:dyDescent="0.3">
      <c r="A5545" t="str">
        <f t="shared" si="466"/>
        <v>SFFFWaikatoCultivarNineteen</v>
      </c>
      <c r="B5545" t="s">
        <v>163</v>
      </c>
      <c r="D5545" s="36">
        <v>45000</v>
      </c>
      <c r="E5545">
        <v>5</v>
      </c>
      <c r="I5545" t="s">
        <v>183</v>
      </c>
      <c r="K5545" t="s">
        <v>165</v>
      </c>
      <c r="Q5545" s="32">
        <v>67.093642103656776</v>
      </c>
      <c r="S5545" s="22"/>
      <c r="AC5545" s="37">
        <v>30.49711004711672</v>
      </c>
    </row>
    <row r="5546" spans="1:29" x14ac:dyDescent="0.3">
      <c r="A5546" t="str">
        <f t="shared" si="466"/>
        <v>SFFFWaikatoCultivarNineteen</v>
      </c>
      <c r="B5546" t="s">
        <v>163</v>
      </c>
      <c r="D5546" s="36">
        <v>45042</v>
      </c>
      <c r="E5546">
        <v>1</v>
      </c>
      <c r="I5546" t="s">
        <v>183</v>
      </c>
      <c r="K5546" t="s">
        <v>165</v>
      </c>
      <c r="Q5546" s="32">
        <v>93.253188023144759</v>
      </c>
      <c r="S5546" s="22"/>
      <c r="AC5546" s="37">
        <v>21.686787912359247</v>
      </c>
    </row>
    <row r="5547" spans="1:29" x14ac:dyDescent="0.3">
      <c r="A5547" t="str">
        <f t="shared" si="466"/>
        <v>SFFFWaikatoCultivarNineteen</v>
      </c>
      <c r="B5547" t="s">
        <v>163</v>
      </c>
      <c r="D5547" s="36">
        <v>45042</v>
      </c>
      <c r="E5547">
        <v>2</v>
      </c>
      <c r="I5547" t="s">
        <v>183</v>
      </c>
      <c r="K5547" t="s">
        <v>165</v>
      </c>
      <c r="Q5547" s="32">
        <v>132.82007413743938</v>
      </c>
      <c r="S5547" s="22"/>
      <c r="AC5547" s="37">
        <v>30.888389334288227</v>
      </c>
    </row>
    <row r="5548" spans="1:29" x14ac:dyDescent="0.3">
      <c r="A5548" t="str">
        <f t="shared" si="466"/>
        <v>SFFFWaikatoCultivarNineteen</v>
      </c>
      <c r="B5548" t="s">
        <v>163</v>
      </c>
      <c r="D5548" s="36">
        <v>45042</v>
      </c>
      <c r="E5548">
        <v>3</v>
      </c>
      <c r="I5548" t="s">
        <v>183</v>
      </c>
      <c r="K5548" t="s">
        <v>165</v>
      </c>
      <c r="Q5548" s="32">
        <v>120.30318735423684</v>
      </c>
      <c r="S5548" s="22"/>
      <c r="AC5548" s="37">
        <v>28.643616036723056</v>
      </c>
    </row>
    <row r="5549" spans="1:29" x14ac:dyDescent="0.3">
      <c r="A5549" t="str">
        <f t="shared" si="466"/>
        <v>SFFFWaikatoCultivarNineteen</v>
      </c>
      <c r="B5549" t="s">
        <v>163</v>
      </c>
      <c r="D5549" s="36">
        <v>45043</v>
      </c>
      <c r="E5549">
        <v>4</v>
      </c>
      <c r="I5549" t="s">
        <v>183</v>
      </c>
      <c r="K5549" t="s">
        <v>165</v>
      </c>
      <c r="Q5549" s="32">
        <v>156.60956156496295</v>
      </c>
      <c r="S5549" s="22"/>
      <c r="AC5549" s="37">
        <v>36.420828270921618</v>
      </c>
    </row>
    <row r="5550" spans="1:29" x14ac:dyDescent="0.3">
      <c r="A5550" t="str">
        <f t="shared" si="466"/>
        <v>SFFFWaikatoCultivarNineteen</v>
      </c>
      <c r="B5550" t="s">
        <v>163</v>
      </c>
      <c r="D5550" s="36">
        <v>45043</v>
      </c>
      <c r="E5550">
        <v>5</v>
      </c>
      <c r="I5550" t="s">
        <v>183</v>
      </c>
      <c r="K5550" t="s">
        <v>165</v>
      </c>
      <c r="Q5550" s="32">
        <v>117.64838900102828</v>
      </c>
      <c r="S5550" s="22"/>
      <c r="AC5550" s="37">
        <v>27.360090465355412</v>
      </c>
    </row>
    <row r="5551" spans="1:29" x14ac:dyDescent="0.3">
      <c r="A5551" t="str">
        <f t="shared" si="466"/>
        <v>SFFFWaikatoCultivarNineteen</v>
      </c>
      <c r="B5551" t="s">
        <v>163</v>
      </c>
      <c r="D5551" s="36">
        <v>45104</v>
      </c>
      <c r="E5551">
        <v>1</v>
      </c>
      <c r="I5551" t="s">
        <v>183</v>
      </c>
      <c r="K5551" t="s">
        <v>165</v>
      </c>
      <c r="Q5551" s="32">
        <v>58.874999999999986</v>
      </c>
      <c r="S5551" s="22"/>
      <c r="AC5551" s="37">
        <v>9.4959677419354822</v>
      </c>
    </row>
    <row r="5552" spans="1:29" x14ac:dyDescent="0.3">
      <c r="A5552" t="str">
        <f t="shared" si="466"/>
        <v>SFFFWaikatoCultivarNineteen</v>
      </c>
      <c r="B5552" t="s">
        <v>163</v>
      </c>
      <c r="D5552" s="36">
        <v>45104</v>
      </c>
      <c r="E5552">
        <v>2</v>
      </c>
      <c r="I5552" t="s">
        <v>183</v>
      </c>
      <c r="K5552" t="s">
        <v>165</v>
      </c>
      <c r="Q5552" s="32">
        <v>106.53571428571426</v>
      </c>
      <c r="S5552" s="22"/>
      <c r="AC5552" s="37">
        <v>17.183179723502302</v>
      </c>
    </row>
    <row r="5553" spans="1:29" x14ac:dyDescent="0.3">
      <c r="A5553" t="str">
        <f t="shared" si="466"/>
        <v>SFFFWaikatoCultivarNineteen</v>
      </c>
      <c r="B5553" t="s">
        <v>163</v>
      </c>
      <c r="D5553" s="36">
        <v>45104</v>
      </c>
      <c r="E5553">
        <v>3</v>
      </c>
      <c r="I5553" t="s">
        <v>183</v>
      </c>
      <c r="K5553" t="s">
        <v>165</v>
      </c>
      <c r="Q5553" s="32">
        <v>64.035714285714292</v>
      </c>
      <c r="S5553" s="22"/>
      <c r="AC5553" s="37">
        <v>10.328341013824886</v>
      </c>
    </row>
    <row r="5554" spans="1:29" x14ac:dyDescent="0.3">
      <c r="A5554" t="str">
        <f t="shared" si="466"/>
        <v>SFFFWaikatoCultivarNineteen</v>
      </c>
      <c r="B5554" t="s">
        <v>163</v>
      </c>
      <c r="D5554" s="36">
        <v>45105</v>
      </c>
      <c r="E5554">
        <v>4</v>
      </c>
      <c r="I5554" t="s">
        <v>183</v>
      </c>
      <c r="K5554" t="s">
        <v>165</v>
      </c>
      <c r="Q5554" s="32">
        <v>65.714285714285708</v>
      </c>
      <c r="S5554" s="22"/>
      <c r="AC5554" s="37">
        <v>10.599078341013824</v>
      </c>
    </row>
    <row r="5555" spans="1:29" x14ac:dyDescent="0.3">
      <c r="A5555" t="str">
        <f t="shared" si="466"/>
        <v>SFFFWaikatoCultivarNineteen</v>
      </c>
      <c r="B5555" t="s">
        <v>163</v>
      </c>
      <c r="D5555" s="36">
        <v>45105</v>
      </c>
      <c r="E5555">
        <v>5</v>
      </c>
      <c r="I5555" t="s">
        <v>183</v>
      </c>
      <c r="K5555" t="s">
        <v>165</v>
      </c>
      <c r="Q5555" s="32">
        <v>58.821428571428577</v>
      </c>
      <c r="S5555" s="22"/>
      <c r="AC5555" s="37">
        <v>9.4873271889400925</v>
      </c>
    </row>
    <row r="5556" spans="1:29" x14ac:dyDescent="0.3">
      <c r="A5556" t="str">
        <f t="shared" si="466"/>
        <v>SFFFWaikatoCultivarTwenty</v>
      </c>
      <c r="B5556" t="s">
        <v>163</v>
      </c>
      <c r="D5556" s="36">
        <v>44914</v>
      </c>
      <c r="E5556">
        <v>1</v>
      </c>
      <c r="I5556" t="s">
        <v>184</v>
      </c>
      <c r="K5556" t="s">
        <v>165</v>
      </c>
      <c r="Q5556" s="32">
        <v>166.95415991613453</v>
      </c>
      <c r="S5556" s="22"/>
      <c r="AC5556" s="37">
        <v>26.928090309053957</v>
      </c>
    </row>
    <row r="5557" spans="1:29" x14ac:dyDescent="0.3">
      <c r="A5557" t="str">
        <f t="shared" si="466"/>
        <v>SFFFWaikatoCultivarTwenty</v>
      </c>
      <c r="B5557" t="s">
        <v>163</v>
      </c>
      <c r="D5557" s="36">
        <v>44914</v>
      </c>
      <c r="E5557">
        <v>2</v>
      </c>
      <c r="I5557" t="s">
        <v>184</v>
      </c>
      <c r="K5557" t="s">
        <v>165</v>
      </c>
      <c r="Q5557" s="32">
        <v>210.29458240358559</v>
      </c>
      <c r="S5557" s="22"/>
      <c r="AC5557" s="37">
        <v>33.918481032836382</v>
      </c>
    </row>
    <row r="5558" spans="1:29" x14ac:dyDescent="0.3">
      <c r="A5558" t="str">
        <f t="shared" si="466"/>
        <v>SFFFWaikatoCultivarTwenty</v>
      </c>
      <c r="B5558" t="s">
        <v>163</v>
      </c>
      <c r="D5558" s="36">
        <v>44914</v>
      </c>
      <c r="E5558">
        <v>3</v>
      </c>
      <c r="I5558" t="s">
        <v>184</v>
      </c>
      <c r="K5558" t="s">
        <v>165</v>
      </c>
      <c r="Q5558" s="32">
        <v>242.09487567363149</v>
      </c>
      <c r="S5558" s="22"/>
      <c r="AC5558" s="37">
        <v>39.047560592521208</v>
      </c>
    </row>
    <row r="5559" spans="1:29" x14ac:dyDescent="0.3">
      <c r="A5559" t="str">
        <f t="shared" si="466"/>
        <v>SFFFWaikatoCultivarTwenty</v>
      </c>
      <c r="B5559" t="s">
        <v>163</v>
      </c>
      <c r="D5559" s="36">
        <v>44914</v>
      </c>
      <c r="E5559">
        <v>4</v>
      </c>
      <c r="I5559" t="s">
        <v>184</v>
      </c>
      <c r="K5559" t="s">
        <v>165</v>
      </c>
      <c r="Q5559" s="32">
        <v>333.66443922701825</v>
      </c>
      <c r="S5559" s="22"/>
      <c r="AC5559" s="37">
        <v>53.816845036615845</v>
      </c>
    </row>
    <row r="5560" spans="1:29" x14ac:dyDescent="0.3">
      <c r="A5560" t="str">
        <f t="shared" si="466"/>
        <v>SFFFWaikatoCultivarTwenty</v>
      </c>
      <c r="B5560" t="s">
        <v>163</v>
      </c>
      <c r="D5560" s="36">
        <v>44914</v>
      </c>
      <c r="E5560">
        <v>5</v>
      </c>
      <c r="I5560" t="s">
        <v>184</v>
      </c>
      <c r="K5560" t="s">
        <v>165</v>
      </c>
      <c r="Q5560" s="32">
        <v>321.69868544511945</v>
      </c>
      <c r="S5560" s="22"/>
      <c r="AC5560" s="37">
        <v>51.886884749212818</v>
      </c>
    </row>
    <row r="5561" spans="1:29" x14ac:dyDescent="0.3">
      <c r="A5561" t="str">
        <f t="shared" si="466"/>
        <v>SFFFWaikatoCultivarTwenty</v>
      </c>
      <c r="B5561" t="s">
        <v>163</v>
      </c>
      <c r="D5561" s="36">
        <v>44939</v>
      </c>
      <c r="E5561">
        <v>1</v>
      </c>
      <c r="I5561" t="s">
        <v>184</v>
      </c>
      <c r="K5561" t="s">
        <v>165</v>
      </c>
      <c r="Q5561" s="32">
        <v>102.72276053183512</v>
      </c>
      <c r="S5561" s="22"/>
      <c r="AC5561" s="37">
        <v>41.089104212734043</v>
      </c>
    </row>
    <row r="5562" spans="1:29" x14ac:dyDescent="0.3">
      <c r="A5562" t="str">
        <f t="shared" si="466"/>
        <v>SFFFWaikatoCultivarTwenty</v>
      </c>
      <c r="B5562" t="s">
        <v>163</v>
      </c>
      <c r="D5562" s="36">
        <v>44939</v>
      </c>
      <c r="E5562">
        <v>2</v>
      </c>
      <c r="I5562" t="s">
        <v>184</v>
      </c>
      <c r="K5562" t="s">
        <v>165</v>
      </c>
      <c r="Q5562" s="32">
        <v>207.11380758717246</v>
      </c>
      <c r="S5562" s="22"/>
      <c r="AC5562" s="37">
        <v>82.845523034868989</v>
      </c>
    </row>
    <row r="5563" spans="1:29" x14ac:dyDescent="0.3">
      <c r="A5563" t="str">
        <f t="shared" si="466"/>
        <v>SFFFWaikatoCultivarTwenty</v>
      </c>
      <c r="B5563" t="s">
        <v>163</v>
      </c>
      <c r="D5563" s="36">
        <v>44939</v>
      </c>
      <c r="E5563">
        <v>3</v>
      </c>
      <c r="I5563" t="s">
        <v>184</v>
      </c>
      <c r="K5563" t="s">
        <v>165</v>
      </c>
      <c r="Q5563" s="32">
        <v>215.32919751851108</v>
      </c>
      <c r="S5563" s="22"/>
      <c r="AC5563" s="37">
        <v>86.131679007404443</v>
      </c>
    </row>
    <row r="5564" spans="1:29" x14ac:dyDescent="0.3">
      <c r="A5564" t="str">
        <f t="shared" si="466"/>
        <v>SFFFWaikatoCultivarTwenty</v>
      </c>
      <c r="B5564" t="s">
        <v>163</v>
      </c>
      <c r="D5564" s="36">
        <v>44939</v>
      </c>
      <c r="E5564">
        <v>4</v>
      </c>
      <c r="I5564" t="s">
        <v>184</v>
      </c>
      <c r="K5564" t="s">
        <v>165</v>
      </c>
      <c r="Q5564" s="32">
        <v>245.95902584302044</v>
      </c>
      <c r="S5564" s="22"/>
      <c r="AC5564" s="37">
        <v>98.383610337208168</v>
      </c>
    </row>
    <row r="5565" spans="1:29" x14ac:dyDescent="0.3">
      <c r="A5565" t="str">
        <f t="shared" si="466"/>
        <v>SFFFWaikatoCultivarTwenty</v>
      </c>
      <c r="B5565" t="s">
        <v>163</v>
      </c>
      <c r="D5565" s="36">
        <v>44939</v>
      </c>
      <c r="E5565">
        <v>5</v>
      </c>
      <c r="I5565" t="s">
        <v>184</v>
      </c>
      <c r="K5565" t="s">
        <v>165</v>
      </c>
      <c r="Q5565" s="32">
        <v>200.36500860241625</v>
      </c>
      <c r="S5565" s="22"/>
      <c r="AC5565" s="37">
        <v>80.14600344096651</v>
      </c>
    </row>
    <row r="5566" spans="1:29" x14ac:dyDescent="0.3">
      <c r="A5566" t="str">
        <f t="shared" si="466"/>
        <v>SFFFWaikatoCultivarTwenty</v>
      </c>
      <c r="B5566" t="s">
        <v>163</v>
      </c>
      <c r="D5566" s="36">
        <v>44959</v>
      </c>
      <c r="E5566">
        <v>1</v>
      </c>
      <c r="I5566" t="s">
        <v>184</v>
      </c>
      <c r="K5566" t="s">
        <v>165</v>
      </c>
      <c r="Q5566" s="32">
        <v>108.55641398447224</v>
      </c>
      <c r="S5566" s="22"/>
      <c r="AC5566" s="37">
        <v>54.278206992236122</v>
      </c>
    </row>
    <row r="5567" spans="1:29" x14ac:dyDescent="0.3">
      <c r="A5567" t="str">
        <f t="shared" si="466"/>
        <v>SFFFWaikatoCultivarTwenty</v>
      </c>
      <c r="B5567" t="s">
        <v>163</v>
      </c>
      <c r="D5567" s="36">
        <v>44959</v>
      </c>
      <c r="E5567">
        <v>2</v>
      </c>
      <c r="I5567" t="s">
        <v>184</v>
      </c>
      <c r="K5567" t="s">
        <v>165</v>
      </c>
      <c r="Q5567" s="32">
        <v>153.72579010584786</v>
      </c>
      <c r="S5567" s="22"/>
      <c r="AC5567" s="37">
        <v>76.862895052923932</v>
      </c>
    </row>
    <row r="5568" spans="1:29" x14ac:dyDescent="0.3">
      <c r="A5568" t="str">
        <f t="shared" si="466"/>
        <v>SFFFWaikatoCultivarTwenty</v>
      </c>
      <c r="B5568" t="s">
        <v>163</v>
      </c>
      <c r="D5568" s="36">
        <v>44959</v>
      </c>
      <c r="E5568">
        <v>3</v>
      </c>
      <c r="I5568" t="s">
        <v>184</v>
      </c>
      <c r="K5568" t="s">
        <v>165</v>
      </c>
      <c r="Q5568" s="32">
        <v>141.98533550867754</v>
      </c>
      <c r="S5568" s="22"/>
      <c r="AC5568" s="37">
        <v>70.992667754338768</v>
      </c>
    </row>
    <row r="5569" spans="1:29" x14ac:dyDescent="0.3">
      <c r="A5569" t="str">
        <f t="shared" si="466"/>
        <v>SFFFWaikatoCultivarTwenty</v>
      </c>
      <c r="B5569" t="s">
        <v>163</v>
      </c>
      <c r="D5569" s="36">
        <v>44959</v>
      </c>
      <c r="E5569">
        <v>4</v>
      </c>
      <c r="I5569" t="s">
        <v>184</v>
      </c>
      <c r="K5569" t="s">
        <v>165</v>
      </c>
      <c r="Q5569" s="32">
        <v>153.65872122181318</v>
      </c>
      <c r="S5569" s="22"/>
      <c r="AC5569" s="37">
        <v>76.829360610906591</v>
      </c>
    </row>
    <row r="5570" spans="1:29" x14ac:dyDescent="0.3">
      <c r="A5570" t="str">
        <f t="shared" si="466"/>
        <v>SFFFWaikatoCultivarTwenty</v>
      </c>
      <c r="B5570" t="s">
        <v>163</v>
      </c>
      <c r="D5570" s="36">
        <v>44959</v>
      </c>
      <c r="E5570">
        <v>5</v>
      </c>
      <c r="I5570" t="s">
        <v>184</v>
      </c>
      <c r="K5570" t="s">
        <v>165</v>
      </c>
      <c r="Q5570" s="32">
        <v>137.32424493055353</v>
      </c>
      <c r="S5570" s="22"/>
      <c r="AC5570" s="37">
        <v>68.662122465276767</v>
      </c>
    </row>
    <row r="5571" spans="1:29" x14ac:dyDescent="0.3">
      <c r="A5571" t="str">
        <f t="shared" si="466"/>
        <v>SFFFWaikatoCultivarTwenty</v>
      </c>
      <c r="B5571" t="s">
        <v>163</v>
      </c>
      <c r="D5571" s="36">
        <v>44978</v>
      </c>
      <c r="E5571">
        <v>1</v>
      </c>
      <c r="I5571" t="s">
        <v>184</v>
      </c>
      <c r="K5571" t="s">
        <v>165</v>
      </c>
      <c r="Q5571" s="32">
        <v>197.98240103556913</v>
      </c>
      <c r="S5571" s="22"/>
      <c r="AC5571" s="37">
        <v>104.20126370293113</v>
      </c>
    </row>
    <row r="5572" spans="1:29" x14ac:dyDescent="0.3">
      <c r="A5572" t="str">
        <f t="shared" si="466"/>
        <v>SFFFWaikatoCultivarTwenty</v>
      </c>
      <c r="B5572" t="s">
        <v>163</v>
      </c>
      <c r="D5572" s="36">
        <v>44978</v>
      </c>
      <c r="E5572">
        <v>2</v>
      </c>
      <c r="I5572" t="s">
        <v>184</v>
      </c>
      <c r="K5572" t="s">
        <v>165</v>
      </c>
      <c r="Q5572" s="32">
        <v>170.48470406940243</v>
      </c>
      <c r="S5572" s="22"/>
      <c r="AC5572" s="37">
        <v>89.728791615474961</v>
      </c>
    </row>
    <row r="5573" spans="1:29" x14ac:dyDescent="0.3">
      <c r="A5573" t="str">
        <f t="shared" si="466"/>
        <v>SFFFWaikatoCultivarTwenty</v>
      </c>
      <c r="B5573" t="s">
        <v>163</v>
      </c>
      <c r="D5573" s="36">
        <v>44978</v>
      </c>
      <c r="E5573">
        <v>3</v>
      </c>
      <c r="I5573" t="s">
        <v>184</v>
      </c>
      <c r="K5573" t="s">
        <v>165</v>
      </c>
      <c r="Q5573" s="32">
        <v>215.2892289426818</v>
      </c>
      <c r="S5573" s="22"/>
      <c r="AC5573" s="37">
        <v>113.31012049614831</v>
      </c>
    </row>
    <row r="5574" spans="1:29" x14ac:dyDescent="0.3">
      <c r="A5574" t="str">
        <f t="shared" si="466"/>
        <v>SFFFWaikatoCultivarTwenty</v>
      </c>
      <c r="B5574" t="s">
        <v>163</v>
      </c>
      <c r="D5574" s="36">
        <v>44978</v>
      </c>
      <c r="E5574">
        <v>4</v>
      </c>
      <c r="I5574" t="s">
        <v>184</v>
      </c>
      <c r="K5574" t="s">
        <v>165</v>
      </c>
      <c r="Q5574" s="32">
        <v>222.24598578573304</v>
      </c>
      <c r="S5574" s="22"/>
      <c r="AC5574" s="37">
        <v>116.97157146617529</v>
      </c>
    </row>
    <row r="5575" spans="1:29" x14ac:dyDescent="0.3">
      <c r="A5575" t="str">
        <f t="shared" si="466"/>
        <v>SFFFWaikatoCultivarTwenty</v>
      </c>
      <c r="B5575" t="s">
        <v>163</v>
      </c>
      <c r="D5575" s="36">
        <v>44978</v>
      </c>
      <c r="E5575">
        <v>5</v>
      </c>
      <c r="I5575" t="s">
        <v>184</v>
      </c>
      <c r="K5575" t="s">
        <v>165</v>
      </c>
      <c r="Q5575" s="32">
        <v>198.27463552979779</v>
      </c>
      <c r="S5575" s="22"/>
      <c r="AC5575" s="37">
        <v>104.35507133147253</v>
      </c>
    </row>
    <row r="5576" spans="1:29" x14ac:dyDescent="0.3">
      <c r="A5576" t="str">
        <f t="shared" si="466"/>
        <v>SFFFWaikatoCultivarTwenty</v>
      </c>
      <c r="B5576" t="s">
        <v>163</v>
      </c>
      <c r="D5576" s="36">
        <v>44999</v>
      </c>
      <c r="E5576">
        <v>1</v>
      </c>
      <c r="I5576" t="s">
        <v>184</v>
      </c>
      <c r="K5576" t="s">
        <v>165</v>
      </c>
      <c r="Q5576" s="32">
        <v>100.83579551392276</v>
      </c>
      <c r="S5576" s="22"/>
      <c r="AC5576" s="37">
        <v>48.017045482820365</v>
      </c>
    </row>
    <row r="5577" spans="1:29" x14ac:dyDescent="0.3">
      <c r="A5577" t="str">
        <f t="shared" si="466"/>
        <v>SFFFWaikatoCultivarTwenty</v>
      </c>
      <c r="B5577" t="s">
        <v>163</v>
      </c>
      <c r="D5577" s="36">
        <v>44999</v>
      </c>
      <c r="E5577">
        <v>2</v>
      </c>
      <c r="I5577" t="s">
        <v>184</v>
      </c>
      <c r="K5577" t="s">
        <v>165</v>
      </c>
      <c r="Q5577" s="32">
        <v>112.40939293264873</v>
      </c>
      <c r="S5577" s="22"/>
      <c r="AC5577" s="37">
        <v>53.528282348880353</v>
      </c>
    </row>
    <row r="5578" spans="1:29" x14ac:dyDescent="0.3">
      <c r="A5578" t="str">
        <f t="shared" si="466"/>
        <v>SFFFWaikatoCultivarTwenty</v>
      </c>
      <c r="B5578" t="s">
        <v>163</v>
      </c>
      <c r="D5578" s="36">
        <v>45000</v>
      </c>
      <c r="E5578">
        <v>3</v>
      </c>
      <c r="I5578" t="s">
        <v>184</v>
      </c>
      <c r="K5578" t="s">
        <v>165</v>
      </c>
      <c r="Q5578" s="32">
        <v>131.8146868370589</v>
      </c>
      <c r="S5578" s="22"/>
      <c r="AC5578" s="37">
        <v>59.91576674411769</v>
      </c>
    </row>
    <row r="5579" spans="1:29" x14ac:dyDescent="0.3">
      <c r="A5579" t="str">
        <f t="shared" si="466"/>
        <v>SFFFWaikatoCultivarTwenty</v>
      </c>
      <c r="B5579" t="s">
        <v>163</v>
      </c>
      <c r="D5579" s="36">
        <v>45000</v>
      </c>
      <c r="E5579">
        <v>4</v>
      </c>
      <c r="I5579" t="s">
        <v>184</v>
      </c>
      <c r="K5579" t="s">
        <v>165</v>
      </c>
      <c r="Q5579" s="32">
        <v>165.47137457012116</v>
      </c>
      <c r="S5579" s="22"/>
      <c r="AC5579" s="37">
        <v>75.214261168236888</v>
      </c>
    </row>
    <row r="5580" spans="1:29" x14ac:dyDescent="0.3">
      <c r="A5580" t="str">
        <f t="shared" si="466"/>
        <v>SFFFWaikatoCultivarTwenty</v>
      </c>
      <c r="B5580" t="s">
        <v>163</v>
      </c>
      <c r="D5580" s="36">
        <v>45000</v>
      </c>
      <c r="E5580">
        <v>5</v>
      </c>
      <c r="I5580" t="s">
        <v>184</v>
      </c>
      <c r="K5580" t="s">
        <v>165</v>
      </c>
      <c r="Q5580" s="32">
        <v>129.09780578898221</v>
      </c>
      <c r="S5580" s="22"/>
      <c r="AC5580" s="37">
        <v>58.680820813173732</v>
      </c>
    </row>
    <row r="5581" spans="1:29" x14ac:dyDescent="0.3">
      <c r="A5581" t="str">
        <f t="shared" si="466"/>
        <v>SFFFWaikatoCultivarTwenty</v>
      </c>
      <c r="B5581" t="s">
        <v>163</v>
      </c>
      <c r="D5581" s="36">
        <v>45042</v>
      </c>
      <c r="E5581">
        <v>1</v>
      </c>
      <c r="I5581" t="s">
        <v>184</v>
      </c>
      <c r="K5581" t="s">
        <v>165</v>
      </c>
      <c r="Q5581" s="32">
        <v>150.06761293251003</v>
      </c>
      <c r="S5581" s="22"/>
      <c r="AC5581" s="37">
        <v>34.899444868025583</v>
      </c>
    </row>
    <row r="5582" spans="1:29" x14ac:dyDescent="0.3">
      <c r="A5582" t="str">
        <f t="shared" si="466"/>
        <v>SFFFWaikatoCultivarTwenty</v>
      </c>
      <c r="B5582" t="s">
        <v>163</v>
      </c>
      <c r="D5582" s="36">
        <v>45042</v>
      </c>
      <c r="E5582">
        <v>2</v>
      </c>
      <c r="I5582" t="s">
        <v>184</v>
      </c>
      <c r="K5582" t="s">
        <v>165</v>
      </c>
      <c r="Q5582" s="32">
        <v>199.86775978954711</v>
      </c>
      <c r="S5582" s="22"/>
      <c r="AC5582" s="37">
        <v>46.480874369662118</v>
      </c>
    </row>
    <row r="5583" spans="1:29" x14ac:dyDescent="0.3">
      <c r="A5583" t="str">
        <f t="shared" si="466"/>
        <v>SFFFWaikatoCultivarTwenty</v>
      </c>
      <c r="B5583" t="s">
        <v>163</v>
      </c>
      <c r="D5583" s="36">
        <v>45042</v>
      </c>
      <c r="E5583">
        <v>3</v>
      </c>
      <c r="I5583" t="s">
        <v>184</v>
      </c>
      <c r="K5583" t="s">
        <v>165</v>
      </c>
      <c r="Q5583" s="32">
        <v>214.02454949072867</v>
      </c>
      <c r="S5583" s="22"/>
      <c r="AC5583" s="37">
        <v>50.958226069221112</v>
      </c>
    </row>
    <row r="5584" spans="1:29" x14ac:dyDescent="0.3">
      <c r="A5584" t="str">
        <f t="shared" si="466"/>
        <v>SFFFWaikatoCultivarTwenty</v>
      </c>
      <c r="B5584" t="s">
        <v>163</v>
      </c>
      <c r="D5584" s="36">
        <v>45043</v>
      </c>
      <c r="E5584">
        <v>4</v>
      </c>
      <c r="I5584" t="s">
        <v>184</v>
      </c>
      <c r="K5584" t="s">
        <v>165</v>
      </c>
      <c r="Q5584" s="32">
        <v>228.4229146565261</v>
      </c>
      <c r="S5584" s="22"/>
      <c r="AC5584" s="37">
        <v>53.121608059657234</v>
      </c>
    </row>
    <row r="5585" spans="1:29" x14ac:dyDescent="0.3">
      <c r="A5585" t="str">
        <f t="shared" si="466"/>
        <v>SFFFWaikatoCultivarTwenty</v>
      </c>
      <c r="B5585" t="s">
        <v>163</v>
      </c>
      <c r="D5585" s="36">
        <v>45043</v>
      </c>
      <c r="E5585">
        <v>5</v>
      </c>
      <c r="I5585" t="s">
        <v>184</v>
      </c>
      <c r="K5585" t="s">
        <v>165</v>
      </c>
      <c r="Q5585" s="32">
        <v>181.92924159499606</v>
      </c>
      <c r="S5585" s="22"/>
      <c r="AC5585" s="37">
        <v>42.309125952324663</v>
      </c>
    </row>
    <row r="5586" spans="1:29" x14ac:dyDescent="0.3">
      <c r="A5586" t="str">
        <f t="shared" si="466"/>
        <v>SFFFWaikatoCultivarTwenty</v>
      </c>
      <c r="B5586" t="s">
        <v>163</v>
      </c>
      <c r="D5586" s="36">
        <v>45104</v>
      </c>
      <c r="E5586">
        <v>1</v>
      </c>
      <c r="I5586" t="s">
        <v>184</v>
      </c>
      <c r="K5586" t="s">
        <v>165</v>
      </c>
      <c r="Q5586" s="32">
        <v>158</v>
      </c>
      <c r="S5586" s="22"/>
      <c r="AC5586" s="37">
        <v>25.483870967741936</v>
      </c>
    </row>
    <row r="5587" spans="1:29" x14ac:dyDescent="0.3">
      <c r="A5587" t="str">
        <f t="shared" si="466"/>
        <v>SFFFWaikatoCultivarTwenty</v>
      </c>
      <c r="B5587" t="s">
        <v>163</v>
      </c>
      <c r="D5587" s="36">
        <v>45104</v>
      </c>
      <c r="E5587">
        <v>2</v>
      </c>
      <c r="I5587" t="s">
        <v>184</v>
      </c>
      <c r="K5587" t="s">
        <v>165</v>
      </c>
      <c r="Q5587" s="32">
        <v>169.21428571428572</v>
      </c>
      <c r="S5587" s="22"/>
      <c r="AC5587" s="37">
        <v>27.292626728110598</v>
      </c>
    </row>
    <row r="5588" spans="1:29" x14ac:dyDescent="0.3">
      <c r="A5588" t="str">
        <f t="shared" si="466"/>
        <v>SFFFWaikatoCultivarTwenty</v>
      </c>
      <c r="B5588" t="s">
        <v>163</v>
      </c>
      <c r="D5588" s="36">
        <v>45104</v>
      </c>
      <c r="E5588">
        <v>3</v>
      </c>
      <c r="I5588" t="s">
        <v>184</v>
      </c>
      <c r="K5588" t="s">
        <v>165</v>
      </c>
      <c r="Q5588" s="32">
        <v>197.67857142857139</v>
      </c>
      <c r="S5588" s="22"/>
      <c r="AC5588" s="37">
        <v>32.406323185011708</v>
      </c>
    </row>
    <row r="5589" spans="1:29" x14ac:dyDescent="0.3">
      <c r="A5589" t="str">
        <f t="shared" si="466"/>
        <v>SFFFWaikatoCultivarTwenty</v>
      </c>
      <c r="B5589" t="s">
        <v>163</v>
      </c>
      <c r="D5589" s="36">
        <v>45105</v>
      </c>
      <c r="E5589">
        <v>4</v>
      </c>
      <c r="I5589" t="s">
        <v>184</v>
      </c>
      <c r="K5589" t="s">
        <v>165</v>
      </c>
      <c r="Q5589" s="32">
        <v>186.87499999999997</v>
      </c>
      <c r="S5589" s="22"/>
      <c r="AC5589" s="37">
        <v>30.141129032258061</v>
      </c>
    </row>
    <row r="5590" spans="1:29" x14ac:dyDescent="0.3">
      <c r="A5590" t="str">
        <f t="shared" si="466"/>
        <v>SFFFWaikatoCultivarTwenty</v>
      </c>
      <c r="B5590" t="s">
        <v>163</v>
      </c>
      <c r="D5590" s="36">
        <v>45105</v>
      </c>
      <c r="E5590">
        <v>5</v>
      </c>
      <c r="I5590" t="s">
        <v>184</v>
      </c>
      <c r="K5590" t="s">
        <v>165</v>
      </c>
      <c r="Q5590" s="32">
        <v>168.39285714285714</v>
      </c>
      <c r="S5590" s="22"/>
      <c r="AC5590" s="37">
        <v>27.160138248847925</v>
      </c>
    </row>
    <row r="5591" spans="1:29" x14ac:dyDescent="0.3">
      <c r="A5591" t="str">
        <f t="shared" si="466"/>
        <v>SFFFManawatuCultivarOne</v>
      </c>
      <c r="B5591" t="s">
        <v>185</v>
      </c>
      <c r="D5591" s="36">
        <v>44936</v>
      </c>
      <c r="E5591">
        <v>1</v>
      </c>
      <c r="I5591" t="s">
        <v>164</v>
      </c>
      <c r="K5591" t="s">
        <v>165</v>
      </c>
      <c r="Q5591" s="32">
        <v>243.42105263157896</v>
      </c>
      <c r="S5591" s="22" t="str">
        <f>IF(ISNUMBER(R5591),SUMIFS(R$1:$R5591,A$1:$A5591,A5591,K$1:$K5591,K5591,E$1:$E5591,E5591),"")</f>
        <v/>
      </c>
      <c r="AC5591" s="37">
        <v>121.71052631578948</v>
      </c>
    </row>
    <row r="5592" spans="1:29" x14ac:dyDescent="0.3">
      <c r="A5592" t="str">
        <f t="shared" si="466"/>
        <v>SFFFManawatuCultivarOne</v>
      </c>
      <c r="B5592" t="s">
        <v>185</v>
      </c>
      <c r="D5592" s="36">
        <v>44936</v>
      </c>
      <c r="E5592">
        <v>2</v>
      </c>
      <c r="I5592" t="s">
        <v>164</v>
      </c>
      <c r="K5592" t="s">
        <v>165</v>
      </c>
      <c r="Q5592" s="32">
        <v>178.97713302188339</v>
      </c>
      <c r="S5592" s="22" t="str">
        <f>IF(ISNUMBER(R5592),SUMIFS(R$1:$R5592,A$1:$A5592,A5592,K$1:$K5592,K5592,E$1:$E5592,E5592),"")</f>
        <v/>
      </c>
      <c r="AC5592" s="37">
        <v>89.488566510941695</v>
      </c>
    </row>
    <row r="5593" spans="1:29" x14ac:dyDescent="0.3">
      <c r="A5593" t="str">
        <f t="shared" si="466"/>
        <v>SFFFManawatuCultivarOne</v>
      </c>
      <c r="B5593" t="s">
        <v>185</v>
      </c>
      <c r="D5593" s="36">
        <v>44936</v>
      </c>
      <c r="E5593">
        <v>3</v>
      </c>
      <c r="I5593" t="s">
        <v>164</v>
      </c>
      <c r="K5593" t="s">
        <v>165</v>
      </c>
      <c r="Q5593" s="32">
        <v>208.03308565820834</v>
      </c>
      <c r="S5593" s="22" t="str">
        <f>IF(ISNUMBER(R5593),SUMIFS(R$1:$R5593,A$1:$A5593,A5593,K$1:$K5593,K5593,E$1:$E5593,E5593),"")</f>
        <v/>
      </c>
      <c r="AC5593" s="37">
        <v>104.01654282910417</v>
      </c>
    </row>
    <row r="5594" spans="1:29" x14ac:dyDescent="0.3">
      <c r="A5594" t="str">
        <f t="shared" si="466"/>
        <v>SFFFManawatuCultivarOne</v>
      </c>
      <c r="B5594" t="s">
        <v>185</v>
      </c>
      <c r="D5594" s="36">
        <v>44936</v>
      </c>
      <c r="E5594">
        <v>4</v>
      </c>
      <c r="I5594" t="s">
        <v>164</v>
      </c>
      <c r="K5594" t="s">
        <v>165</v>
      </c>
      <c r="Q5594" s="32">
        <v>165.28676802649406</v>
      </c>
      <c r="S5594" s="22" t="str">
        <f>IF(ISNUMBER(R5594),SUMIFS(R$1:$R5594,A$1:$A5594,A5594,K$1:$K5594,K5594,E$1:$E5594,E5594),"")</f>
        <v/>
      </c>
      <c r="AC5594" s="37">
        <v>82.643384013247029</v>
      </c>
    </row>
    <row r="5595" spans="1:29" x14ac:dyDescent="0.3">
      <c r="A5595" t="str">
        <f t="shared" si="466"/>
        <v>SFFFManawatuCultivarOne</v>
      </c>
      <c r="B5595" t="s">
        <v>185</v>
      </c>
      <c r="D5595" s="36">
        <v>44936</v>
      </c>
      <c r="E5595">
        <v>5</v>
      </c>
      <c r="I5595" t="s">
        <v>164</v>
      </c>
      <c r="K5595" t="s">
        <v>165</v>
      </c>
      <c r="Q5595" s="32">
        <v>302.25181094881845</v>
      </c>
      <c r="S5595" s="22" t="str">
        <f>IF(ISNUMBER(R5595),SUMIFS(R$1:$R5595,A$1:$A5595,A5595,K$1:$K5595,K5595,E$1:$E5595,E5595),"")</f>
        <v/>
      </c>
      <c r="AC5595" s="37">
        <v>151.12590547440922</v>
      </c>
    </row>
    <row r="5596" spans="1:29" x14ac:dyDescent="0.3">
      <c r="A5596" t="str">
        <f t="shared" ref="A5596:A5659" si="467">_xlfn.TEXTJOIN("",TRUE,B5596,"Cultivar",I5596)</f>
        <v>SFFFManawatuCultivarOne</v>
      </c>
      <c r="B5596" t="s">
        <v>185</v>
      </c>
      <c r="D5596" s="36">
        <v>44953</v>
      </c>
      <c r="E5596">
        <v>1</v>
      </c>
      <c r="I5596" t="s">
        <v>164</v>
      </c>
      <c r="K5596" t="s">
        <v>165</v>
      </c>
      <c r="Q5596" s="32">
        <v>104.0530897673755</v>
      </c>
      <c r="S5596" s="22" t="str">
        <f>IF(ISNUMBER(R5596),SUMIFS(R$1:$R5596,A$1:$A5596,A5596,K$1:$K5596,K5596,E$1:$E5596,E5596),"")</f>
        <v/>
      </c>
      <c r="AC5596" s="37">
        <v>61.207699863162055</v>
      </c>
    </row>
    <row r="5597" spans="1:29" x14ac:dyDescent="0.3">
      <c r="A5597" t="str">
        <f t="shared" si="467"/>
        <v>SFFFManawatuCultivarOne</v>
      </c>
      <c r="B5597" t="s">
        <v>185</v>
      </c>
      <c r="D5597" s="36">
        <v>44953</v>
      </c>
      <c r="E5597">
        <v>2</v>
      </c>
      <c r="I5597" t="s">
        <v>164</v>
      </c>
      <c r="K5597" t="s">
        <v>165</v>
      </c>
      <c r="Q5597" s="32">
        <v>68.138674388674389</v>
      </c>
      <c r="S5597" s="22" t="str">
        <f>IF(ISNUMBER(R5597),SUMIFS(R$1:$R5597,A$1:$A5597,A5597,K$1:$K5597,K5597,E$1:$E5597,E5597),"")</f>
        <v/>
      </c>
      <c r="AC5597" s="37">
        <v>40.081573169808465</v>
      </c>
    </row>
    <row r="5598" spans="1:29" x14ac:dyDescent="0.3">
      <c r="A5598" t="str">
        <f t="shared" si="467"/>
        <v>SFFFManawatuCultivarOne</v>
      </c>
      <c r="B5598" t="s">
        <v>185</v>
      </c>
      <c r="D5598" s="36">
        <v>44953</v>
      </c>
      <c r="E5598">
        <v>3</v>
      </c>
      <c r="I5598" t="s">
        <v>164</v>
      </c>
      <c r="K5598" t="s">
        <v>165</v>
      </c>
      <c r="Q5598" s="32">
        <v>72.817460317460331</v>
      </c>
      <c r="S5598" s="22" t="str">
        <f>IF(ISNUMBER(R5598),SUMIFS(R$1:$R5598,A$1:$A5598,A5598,K$1:$K5598,K5598,E$1:$E5598,E5598),"")</f>
        <v/>
      </c>
      <c r="AC5598" s="37">
        <v>42.833800186741371</v>
      </c>
    </row>
    <row r="5599" spans="1:29" x14ac:dyDescent="0.3">
      <c r="A5599" t="str">
        <f t="shared" si="467"/>
        <v>SFFFManawatuCultivarOne</v>
      </c>
      <c r="B5599" t="s">
        <v>185</v>
      </c>
      <c r="D5599" s="36">
        <v>44953</v>
      </c>
      <c r="E5599">
        <v>4</v>
      </c>
      <c r="I5599" t="s">
        <v>164</v>
      </c>
      <c r="K5599" t="s">
        <v>165</v>
      </c>
      <c r="Q5599" s="32">
        <v>56.123911930363533</v>
      </c>
      <c r="S5599" s="22" t="str">
        <f>IF(ISNUMBER(R5599),SUMIFS(R$1:$R5599,A$1:$A5599,A5599,K$1:$K5599,K5599,E$1:$E5599,E5599),"")</f>
        <v/>
      </c>
      <c r="AC5599" s="37">
        <v>33.014065841390313</v>
      </c>
    </row>
    <row r="5600" spans="1:29" x14ac:dyDescent="0.3">
      <c r="A5600" t="str">
        <f t="shared" si="467"/>
        <v>SFFFManawatuCultivarOne</v>
      </c>
      <c r="B5600" t="s">
        <v>185</v>
      </c>
      <c r="D5600" s="36">
        <v>44953</v>
      </c>
      <c r="E5600">
        <v>5</v>
      </c>
      <c r="I5600" t="s">
        <v>164</v>
      </c>
      <c r="K5600" t="s">
        <v>165</v>
      </c>
      <c r="Q5600" s="32">
        <v>128.12995531209458</v>
      </c>
      <c r="S5600" s="22" t="str">
        <f>IF(ISNUMBER(R5600),SUMIFS(R$1:$R5600,A$1:$A5600,A5600,K$1:$K5600,K5600,E$1:$E5600,E5600),"")</f>
        <v/>
      </c>
      <c r="AC5600" s="37">
        <v>75.370561948290927</v>
      </c>
    </row>
    <row r="5601" spans="1:29" x14ac:dyDescent="0.3">
      <c r="A5601" t="str">
        <f t="shared" si="467"/>
        <v>SFFFManawatuCultivarOne</v>
      </c>
      <c r="B5601" t="s">
        <v>185</v>
      </c>
      <c r="D5601" s="36">
        <v>44980</v>
      </c>
      <c r="E5601">
        <v>1</v>
      </c>
      <c r="I5601" t="s">
        <v>164</v>
      </c>
      <c r="K5601" t="s">
        <v>165</v>
      </c>
      <c r="Q5601" s="32">
        <v>130.33369289935277</v>
      </c>
      <c r="S5601" s="22" t="str">
        <f>IF(ISNUMBER(R5601),SUMIFS(R$1:$R5601,A$1:$A5601,A5601,K$1:$K5601,K5601,E$1:$E5601,E5601),"")</f>
        <v/>
      </c>
      <c r="AC5601" s="37">
        <v>48.271738110871397</v>
      </c>
    </row>
    <row r="5602" spans="1:29" x14ac:dyDescent="0.3">
      <c r="A5602" t="str">
        <f t="shared" si="467"/>
        <v>SFFFManawatuCultivarOne</v>
      </c>
      <c r="B5602" t="s">
        <v>185</v>
      </c>
      <c r="D5602" s="36">
        <v>44980</v>
      </c>
      <c r="E5602">
        <v>2</v>
      </c>
      <c r="I5602" t="s">
        <v>164</v>
      </c>
      <c r="K5602" t="s">
        <v>165</v>
      </c>
      <c r="Q5602" s="32">
        <v>112.29549082202712</v>
      </c>
      <c r="S5602" s="22" t="str">
        <f>IF(ISNUMBER(R5602),SUMIFS(R$1:$R5602,A$1:$A5602,A5602,K$1:$K5602,K5602,E$1:$E5602,E5602),"")</f>
        <v/>
      </c>
      <c r="AC5602" s="37">
        <v>41.590922526676707</v>
      </c>
    </row>
    <row r="5603" spans="1:29" x14ac:dyDescent="0.3">
      <c r="A5603" t="str">
        <f t="shared" si="467"/>
        <v>SFFFManawatuCultivarOne</v>
      </c>
      <c r="B5603" t="s">
        <v>185</v>
      </c>
      <c r="D5603" s="36">
        <v>44980</v>
      </c>
      <c r="E5603">
        <v>3</v>
      </c>
      <c r="I5603" t="s">
        <v>164</v>
      </c>
      <c r="K5603" t="s">
        <v>165</v>
      </c>
      <c r="Q5603" s="32">
        <v>109.89218328840973</v>
      </c>
      <c r="S5603" s="22" t="str">
        <f>IF(ISNUMBER(R5603),SUMIFS(R$1:$R5603,A$1:$A5603,A5603,K$1:$K5603,K5603,E$1:$E5603,E5603),"")</f>
        <v/>
      </c>
      <c r="AC5603" s="37">
        <v>40.70080862533694</v>
      </c>
    </row>
    <row r="5604" spans="1:29" x14ac:dyDescent="0.3">
      <c r="A5604" t="str">
        <f t="shared" si="467"/>
        <v>SFFFManawatuCultivarOne</v>
      </c>
      <c r="B5604" t="s">
        <v>185</v>
      </c>
      <c r="D5604" s="36">
        <v>44980</v>
      </c>
      <c r="E5604">
        <v>4</v>
      </c>
      <c r="I5604" t="s">
        <v>164</v>
      </c>
      <c r="K5604" t="s">
        <v>165</v>
      </c>
      <c r="Q5604" s="32">
        <v>177.34951731970474</v>
      </c>
      <c r="S5604" s="22" t="str">
        <f>IF(ISNUMBER(R5604),SUMIFS(R$1:$R5604,A$1:$A5604,A5604,K$1:$K5604,K5604,E$1:$E5604,E5604),"")</f>
        <v/>
      </c>
      <c r="AC5604" s="37">
        <v>65.68500641470547</v>
      </c>
    </row>
    <row r="5605" spans="1:29" x14ac:dyDescent="0.3">
      <c r="A5605" t="str">
        <f t="shared" si="467"/>
        <v>SFFFManawatuCultivarOne</v>
      </c>
      <c r="B5605" t="s">
        <v>185</v>
      </c>
      <c r="D5605" s="36">
        <v>44980</v>
      </c>
      <c r="E5605">
        <v>5</v>
      </c>
      <c r="I5605" t="s">
        <v>164</v>
      </c>
      <c r="K5605" t="s">
        <v>165</v>
      </c>
      <c r="Q5605" s="32">
        <v>260.46912999137055</v>
      </c>
      <c r="S5605" s="22" t="str">
        <f>IF(ISNUMBER(R5605),SUMIFS(R$1:$R5605,A$1:$A5605,A5605,K$1:$K5605,K5605,E$1:$E5605,E5605),"")</f>
        <v/>
      </c>
      <c r="AC5605" s="37">
        <v>96.470048144952059</v>
      </c>
    </row>
    <row r="5606" spans="1:29" x14ac:dyDescent="0.3">
      <c r="A5606" t="str">
        <f t="shared" si="467"/>
        <v>SFFFManawatuCultivarOne</v>
      </c>
      <c r="B5606" t="s">
        <v>185</v>
      </c>
      <c r="D5606" s="36">
        <v>45008</v>
      </c>
      <c r="E5606">
        <v>1</v>
      </c>
      <c r="I5606" t="s">
        <v>164</v>
      </c>
      <c r="K5606" t="s">
        <v>165</v>
      </c>
      <c r="Q5606" s="32">
        <v>208.23723228995058</v>
      </c>
      <c r="S5606" s="22" t="str">
        <f>IF(ISNUMBER(R5606),SUMIFS(R$1:$R5606,A$1:$A5606,A5606,K$1:$K5606,K5606,E$1:$E5606,E5606),"")</f>
        <v/>
      </c>
      <c r="AC5606" s="37">
        <v>74.370440103553776</v>
      </c>
    </row>
    <row r="5607" spans="1:29" x14ac:dyDescent="0.3">
      <c r="A5607" t="str">
        <f t="shared" si="467"/>
        <v>SFFFManawatuCultivarOne</v>
      </c>
      <c r="B5607" t="s">
        <v>185</v>
      </c>
      <c r="D5607" s="36">
        <v>45008</v>
      </c>
      <c r="E5607">
        <v>2</v>
      </c>
      <c r="I5607" t="s">
        <v>164</v>
      </c>
      <c r="K5607" t="s">
        <v>165</v>
      </c>
      <c r="Q5607" s="32">
        <v>190.42857142857144</v>
      </c>
      <c r="S5607" s="22" t="str">
        <f>IF(ISNUMBER(R5607),SUMIFS(R$1:$R5607,A$1:$A5607,A5607,K$1:$K5607,K5607,E$1:$E5607,E5607),"")</f>
        <v/>
      </c>
      <c r="AC5607" s="37">
        <v>68.010204081632665</v>
      </c>
    </row>
    <row r="5608" spans="1:29" x14ac:dyDescent="0.3">
      <c r="A5608" t="str">
        <f t="shared" si="467"/>
        <v>SFFFManawatuCultivarOne</v>
      </c>
      <c r="B5608" t="s">
        <v>185</v>
      </c>
      <c r="D5608" s="36">
        <v>45008</v>
      </c>
      <c r="E5608">
        <v>3</v>
      </c>
      <c r="I5608" t="s">
        <v>164</v>
      </c>
      <c r="K5608" t="s">
        <v>165</v>
      </c>
      <c r="Q5608" s="32">
        <v>187.22139673105497</v>
      </c>
      <c r="S5608" s="22" t="str">
        <f>IF(ISNUMBER(R5608),SUMIFS(R$1:$R5608,A$1:$A5608,A5608,K$1:$K5608,K5608,E$1:$E5608,E5608),"")</f>
        <v/>
      </c>
      <c r="AC5608" s="37">
        <v>66.864784546805339</v>
      </c>
    </row>
    <row r="5609" spans="1:29" x14ac:dyDescent="0.3">
      <c r="A5609" t="str">
        <f t="shared" si="467"/>
        <v>SFFFManawatuCultivarOne</v>
      </c>
      <c r="B5609" t="s">
        <v>185</v>
      </c>
      <c r="D5609" s="36">
        <v>45008</v>
      </c>
      <c r="E5609">
        <v>4</v>
      </c>
      <c r="I5609" t="s">
        <v>164</v>
      </c>
      <c r="K5609" t="s">
        <v>165</v>
      </c>
      <c r="Q5609" s="32">
        <v>207.63888888888891</v>
      </c>
      <c r="S5609" s="22" t="str">
        <f>IF(ISNUMBER(R5609),SUMIFS(R$1:$R5609,A$1:$A5609,A5609,K$1:$K5609,K5609,E$1:$E5609,E5609),"")</f>
        <v/>
      </c>
      <c r="AC5609" s="37">
        <v>74.156746031746039</v>
      </c>
    </row>
    <row r="5610" spans="1:29" x14ac:dyDescent="0.3">
      <c r="A5610" t="str">
        <f t="shared" si="467"/>
        <v>SFFFManawatuCultivarOne</v>
      </c>
      <c r="B5610" t="s">
        <v>185</v>
      </c>
      <c r="D5610" s="36">
        <v>45008</v>
      </c>
      <c r="E5610">
        <v>5</v>
      </c>
      <c r="I5610" t="s">
        <v>164</v>
      </c>
      <c r="K5610" t="s">
        <v>165</v>
      </c>
      <c r="Q5610" s="32">
        <v>301.29543823011164</v>
      </c>
      <c r="S5610" s="22" t="str">
        <f>IF(ISNUMBER(R5610),SUMIFS(R$1:$R5610,A$1:$A5610,A5610,K$1:$K5610,K5610,E$1:$E5610,E5610),"")</f>
        <v/>
      </c>
      <c r="AC5610" s="37">
        <v>107.6055136536113</v>
      </c>
    </row>
    <row r="5611" spans="1:29" x14ac:dyDescent="0.3">
      <c r="A5611" t="str">
        <f t="shared" si="467"/>
        <v>SFFFManawatuCultivarOne</v>
      </c>
      <c r="B5611" t="s">
        <v>185</v>
      </c>
      <c r="D5611" s="36">
        <v>45040</v>
      </c>
      <c r="E5611">
        <v>1</v>
      </c>
      <c r="I5611" t="s">
        <v>164</v>
      </c>
      <c r="K5611" t="s">
        <v>165</v>
      </c>
      <c r="Q5611" s="32">
        <v>195.32740548816398</v>
      </c>
      <c r="S5611" s="22" t="str">
        <f>IF(ISNUMBER(R5611),SUMIFS(R$1:$R5611,A$1:$A5611,A5611,K$1:$K5611,K5611,E$1:$E5611,E5611),"")</f>
        <v/>
      </c>
      <c r="AC5611" s="37">
        <v>61.039814215051244</v>
      </c>
    </row>
    <row r="5612" spans="1:29" x14ac:dyDescent="0.3">
      <c r="A5612" t="str">
        <f t="shared" si="467"/>
        <v>SFFFManawatuCultivarOne</v>
      </c>
      <c r="B5612" t="s">
        <v>185</v>
      </c>
      <c r="D5612" s="36">
        <v>45040</v>
      </c>
      <c r="E5612">
        <v>2</v>
      </c>
      <c r="I5612" t="s">
        <v>164</v>
      </c>
      <c r="K5612" t="s">
        <v>165</v>
      </c>
      <c r="Q5612" s="32">
        <v>204.70885601947202</v>
      </c>
      <c r="S5612" s="22" t="str">
        <f>IF(ISNUMBER(R5612),SUMIFS(R$1:$R5612,A$1:$A5612,A5612,K$1:$K5612,K5612,E$1:$E5612,E5612),"")</f>
        <v/>
      </c>
      <c r="AC5612" s="37">
        <v>63.971517506085007</v>
      </c>
    </row>
    <row r="5613" spans="1:29" x14ac:dyDescent="0.3">
      <c r="A5613" t="str">
        <f t="shared" si="467"/>
        <v>SFFFManawatuCultivarOne</v>
      </c>
      <c r="B5613" t="s">
        <v>185</v>
      </c>
      <c r="D5613" s="36">
        <v>45040</v>
      </c>
      <c r="E5613">
        <v>3</v>
      </c>
      <c r="I5613" t="s">
        <v>164</v>
      </c>
      <c r="K5613" t="s">
        <v>165</v>
      </c>
      <c r="Q5613" s="32">
        <v>181.50390997520506</v>
      </c>
      <c r="S5613" s="22" t="str">
        <f>IF(ISNUMBER(R5613),SUMIFS(R$1:$R5613,A$1:$A5613,A5613,K$1:$K5613,K5613,E$1:$E5613,E5613),"")</f>
        <v/>
      </c>
      <c r="AC5613" s="37">
        <v>56.71997186725158</v>
      </c>
    </row>
    <row r="5614" spans="1:29" x14ac:dyDescent="0.3">
      <c r="A5614" t="str">
        <f t="shared" si="467"/>
        <v>SFFFManawatuCultivarOne</v>
      </c>
      <c r="B5614" t="s">
        <v>185</v>
      </c>
      <c r="D5614" s="36">
        <v>45040</v>
      </c>
      <c r="E5614">
        <v>4</v>
      </c>
      <c r="I5614" t="s">
        <v>164</v>
      </c>
      <c r="K5614" t="s">
        <v>165</v>
      </c>
      <c r="Q5614" s="32">
        <v>208.46712762217277</v>
      </c>
      <c r="S5614" s="22" t="str">
        <f>IF(ISNUMBER(R5614),SUMIFS(R$1:$R5614,A$1:$A5614,A5614,K$1:$K5614,K5614,E$1:$E5614,E5614),"")</f>
        <v/>
      </c>
      <c r="AC5614" s="37">
        <v>65.145977381928986</v>
      </c>
    </row>
    <row r="5615" spans="1:29" x14ac:dyDescent="0.3">
      <c r="A5615" t="str">
        <f t="shared" si="467"/>
        <v>SFFFManawatuCultivarOne</v>
      </c>
      <c r="B5615" t="s">
        <v>185</v>
      </c>
      <c r="D5615" s="36">
        <v>45040</v>
      </c>
      <c r="E5615">
        <v>5</v>
      </c>
      <c r="I5615" t="s">
        <v>164</v>
      </c>
      <c r="K5615" t="s">
        <v>165</v>
      </c>
      <c r="Q5615" s="32">
        <v>360.04222671583204</v>
      </c>
      <c r="S5615" s="22" t="str">
        <f>IF(ISNUMBER(R5615),SUMIFS(R$1:$R5615,A$1:$A5615,A5615,K$1:$K5615,K5615,E$1:$E5615,E5615),"")</f>
        <v/>
      </c>
      <c r="AC5615" s="37">
        <v>112.51319584869752</v>
      </c>
    </row>
    <row r="5616" spans="1:29" x14ac:dyDescent="0.3">
      <c r="A5616" t="str">
        <f t="shared" si="467"/>
        <v>SFFFManawatuCultivarOne</v>
      </c>
      <c r="B5616" t="s">
        <v>185</v>
      </c>
      <c r="D5616" s="36">
        <v>45086</v>
      </c>
      <c r="E5616">
        <v>1</v>
      </c>
      <c r="I5616" t="s">
        <v>164</v>
      </c>
      <c r="K5616" t="s">
        <v>165</v>
      </c>
      <c r="Q5616" s="32">
        <v>242.26089759084684</v>
      </c>
      <c r="S5616" s="22" t="str">
        <f>IF(ISNUMBER(R5616),SUMIFS(R$1:$R5616,A$1:$A5616,A5616,K$1:$K5616,K5616,E$1:$E5616,E5616),"")</f>
        <v/>
      </c>
      <c r="AC5616" s="37">
        <v>52.665412519749317</v>
      </c>
    </row>
    <row r="5617" spans="1:29" x14ac:dyDescent="0.3">
      <c r="A5617" t="str">
        <f t="shared" si="467"/>
        <v>SFFFManawatuCultivarOne</v>
      </c>
      <c r="B5617" t="s">
        <v>185</v>
      </c>
      <c r="D5617" s="36">
        <v>45086</v>
      </c>
      <c r="E5617">
        <v>2</v>
      </c>
      <c r="I5617" t="s">
        <v>164</v>
      </c>
      <c r="K5617" t="s">
        <v>165</v>
      </c>
      <c r="Q5617" s="32">
        <v>253.49122475938856</v>
      </c>
      <c r="S5617" s="22" t="str">
        <f>IF(ISNUMBER(R5617),SUMIFS(R$1:$R5617,A$1:$A5617,A5617,K$1:$K5617,K5617,E$1:$E5617,E5617),"")</f>
        <v/>
      </c>
      <c r="AC5617" s="37">
        <v>55.10678799117143</v>
      </c>
    </row>
    <row r="5618" spans="1:29" x14ac:dyDescent="0.3">
      <c r="A5618" t="str">
        <f t="shared" si="467"/>
        <v>SFFFManawatuCultivarOne</v>
      </c>
      <c r="B5618" t="s">
        <v>185</v>
      </c>
      <c r="D5618" s="36">
        <v>45086</v>
      </c>
      <c r="E5618">
        <v>3</v>
      </c>
      <c r="I5618" t="s">
        <v>164</v>
      </c>
      <c r="K5618" t="s">
        <v>165</v>
      </c>
      <c r="Q5618" s="32">
        <v>247.62960282276305</v>
      </c>
      <c r="S5618" s="22" t="str">
        <f>IF(ISNUMBER(R5618),SUMIFS(R$1:$R5618,A$1:$A5618,A5618,K$1:$K5618,K5618,E$1:$E5618,E5618),"")</f>
        <v/>
      </c>
      <c r="AC5618" s="37">
        <v>53.832522352774575</v>
      </c>
    </row>
    <row r="5619" spans="1:29" x14ac:dyDescent="0.3">
      <c r="A5619" t="str">
        <f t="shared" si="467"/>
        <v>SFFFManawatuCultivarOne</v>
      </c>
      <c r="B5619" t="s">
        <v>185</v>
      </c>
      <c r="D5619" s="36">
        <v>45086</v>
      </c>
      <c r="E5619">
        <v>4</v>
      </c>
      <c r="I5619" t="s">
        <v>164</v>
      </c>
      <c r="K5619" t="s">
        <v>165</v>
      </c>
      <c r="Q5619" s="32">
        <v>275.56179775280901</v>
      </c>
      <c r="S5619" s="22" t="str">
        <f>IF(ISNUMBER(R5619),SUMIFS(R$1:$R5619,A$1:$A5619,A5619,K$1:$K5619,K5619,E$1:$E5619,E5619),"")</f>
        <v/>
      </c>
      <c r="AC5619" s="37">
        <v>59.904738641915003</v>
      </c>
    </row>
    <row r="5620" spans="1:29" x14ac:dyDescent="0.3">
      <c r="A5620" t="str">
        <f t="shared" si="467"/>
        <v>SFFFManawatuCultivarOne</v>
      </c>
      <c r="B5620" t="s">
        <v>185</v>
      </c>
      <c r="D5620" s="36">
        <v>45086</v>
      </c>
      <c r="E5620">
        <v>5</v>
      </c>
      <c r="I5620" t="s">
        <v>164</v>
      </c>
      <c r="K5620" t="s">
        <v>165</v>
      </c>
      <c r="Q5620" s="32">
        <v>365.13191532876579</v>
      </c>
      <c r="S5620" s="22" t="str">
        <f>IF(ISNUMBER(R5620),SUMIFS(R$1:$R5620,A$1:$A5620,A5620,K$1:$K5620,K5620,E$1:$E5620,E5620),"")</f>
        <v/>
      </c>
      <c r="AC5620" s="37">
        <v>79.376503332340377</v>
      </c>
    </row>
    <row r="5621" spans="1:29" x14ac:dyDescent="0.3">
      <c r="A5621" t="str">
        <f t="shared" si="467"/>
        <v>SFFFManawatuCultivarTwo</v>
      </c>
      <c r="B5621" t="s">
        <v>185</v>
      </c>
      <c r="D5621" s="36">
        <v>44936</v>
      </c>
      <c r="E5621">
        <v>1</v>
      </c>
      <c r="I5621" t="s">
        <v>166</v>
      </c>
      <c r="K5621" t="s">
        <v>165</v>
      </c>
      <c r="Q5621" s="32">
        <v>255.74079241071431</v>
      </c>
      <c r="S5621" s="22" t="str">
        <f>IF(ISNUMBER(R5621),SUMIFS(R$1:$R5621,A$1:$A5621,A5621,K$1:$K5621,K5621,E$1:$E5621,E5621),"")</f>
        <v/>
      </c>
      <c r="AC5621" s="37">
        <v>127.87039620535715</v>
      </c>
    </row>
    <row r="5622" spans="1:29" x14ac:dyDescent="0.3">
      <c r="A5622" t="str">
        <f t="shared" si="467"/>
        <v>SFFFManawatuCultivarTwo</v>
      </c>
      <c r="B5622" t="s">
        <v>185</v>
      </c>
      <c r="D5622" s="36">
        <v>44936</v>
      </c>
      <c r="E5622">
        <v>2</v>
      </c>
      <c r="I5622" t="s">
        <v>166</v>
      </c>
      <c r="K5622" t="s">
        <v>165</v>
      </c>
      <c r="Q5622" s="32">
        <v>197.81690140845072</v>
      </c>
      <c r="S5622" s="22" t="str">
        <f>IF(ISNUMBER(R5622),SUMIFS(R$1:$R5622,A$1:$A5622,A5622,K$1:$K5622,K5622,E$1:$E5622,E5622),"")</f>
        <v/>
      </c>
      <c r="AC5622" s="37">
        <v>98.908450704225359</v>
      </c>
    </row>
    <row r="5623" spans="1:29" x14ac:dyDescent="0.3">
      <c r="A5623" t="str">
        <f t="shared" si="467"/>
        <v>SFFFManawatuCultivarTwo</v>
      </c>
      <c r="B5623" t="s">
        <v>185</v>
      </c>
      <c r="D5623" s="36">
        <v>44936</v>
      </c>
      <c r="E5623">
        <v>3</v>
      </c>
      <c r="I5623" t="s">
        <v>166</v>
      </c>
      <c r="K5623" t="s">
        <v>165</v>
      </c>
      <c r="Q5623" s="32">
        <v>166.55936568175662</v>
      </c>
      <c r="S5623" s="22" t="str">
        <f>IF(ISNUMBER(R5623),SUMIFS(R$1:$R5623,A$1:$A5623,A5623,K$1:$K5623,K5623,E$1:$E5623,E5623),"")</f>
        <v/>
      </c>
      <c r="AC5623" s="37">
        <v>83.279682840878309</v>
      </c>
    </row>
    <row r="5624" spans="1:29" x14ac:dyDescent="0.3">
      <c r="A5624" t="str">
        <f t="shared" si="467"/>
        <v>SFFFManawatuCultivarTwo</v>
      </c>
      <c r="B5624" t="s">
        <v>185</v>
      </c>
      <c r="D5624" s="36">
        <v>44936</v>
      </c>
      <c r="E5624">
        <v>4</v>
      </c>
      <c r="I5624" t="s">
        <v>166</v>
      </c>
      <c r="K5624" t="s">
        <v>165</v>
      </c>
      <c r="Q5624" s="32">
        <v>193.05745788248191</v>
      </c>
      <c r="S5624" s="22" t="str">
        <f>IF(ISNUMBER(R5624),SUMIFS(R$1:$R5624,A$1:$A5624,A5624,K$1:$K5624,K5624,E$1:$E5624,E5624),"")</f>
        <v/>
      </c>
      <c r="AC5624" s="37">
        <v>96.528728941240956</v>
      </c>
    </row>
    <row r="5625" spans="1:29" x14ac:dyDescent="0.3">
      <c r="A5625" t="str">
        <f t="shared" si="467"/>
        <v>SFFFManawatuCultivarTwo</v>
      </c>
      <c r="B5625" t="s">
        <v>185</v>
      </c>
      <c r="D5625" s="36">
        <v>44936</v>
      </c>
      <c r="E5625">
        <v>5</v>
      </c>
      <c r="I5625" t="s">
        <v>166</v>
      </c>
      <c r="K5625" t="s">
        <v>165</v>
      </c>
      <c r="Q5625" s="32">
        <v>336.63187337972442</v>
      </c>
      <c r="S5625" s="22" t="str">
        <f>IF(ISNUMBER(R5625),SUMIFS(R$1:$R5625,A$1:$A5625,A5625,K$1:$K5625,K5625,E$1:$E5625,E5625),"")</f>
        <v/>
      </c>
      <c r="AC5625" s="37">
        <v>168.31593668986221</v>
      </c>
    </row>
    <row r="5626" spans="1:29" x14ac:dyDescent="0.3">
      <c r="A5626" t="str">
        <f t="shared" si="467"/>
        <v>SFFFManawatuCultivarTwo</v>
      </c>
      <c r="B5626" t="s">
        <v>185</v>
      </c>
      <c r="D5626" s="36">
        <v>44953</v>
      </c>
      <c r="E5626">
        <v>1</v>
      </c>
      <c r="I5626" t="s">
        <v>166</v>
      </c>
      <c r="K5626" t="s">
        <v>165</v>
      </c>
      <c r="Q5626" s="32">
        <v>97.562229437229462</v>
      </c>
      <c r="S5626" s="22" t="str">
        <f>IF(ISNUMBER(R5626),SUMIFS(R$1:$R5626,A$1:$A5626,A5626,K$1:$K5626,K5626,E$1:$E5626,E5626),"")</f>
        <v/>
      </c>
      <c r="AC5626" s="37">
        <v>57.389546727782033</v>
      </c>
    </row>
    <row r="5627" spans="1:29" x14ac:dyDescent="0.3">
      <c r="A5627" t="str">
        <f t="shared" si="467"/>
        <v>SFFFManawatuCultivarTwo</v>
      </c>
      <c r="B5627" t="s">
        <v>185</v>
      </c>
      <c r="D5627" s="36">
        <v>44953</v>
      </c>
      <c r="E5627">
        <v>2</v>
      </c>
      <c r="I5627" t="s">
        <v>166</v>
      </c>
      <c r="K5627" t="s">
        <v>165</v>
      </c>
      <c r="Q5627" s="32">
        <v>67.433562992125985</v>
      </c>
      <c r="S5627" s="22" t="str">
        <f>IF(ISNUMBER(R5627),SUMIFS(R$1:$R5627,A$1:$A5627,A5627,K$1:$K5627,K5627,E$1:$E5627,E5627),"")</f>
        <v/>
      </c>
      <c r="AC5627" s="37">
        <v>39.666801760074108</v>
      </c>
    </row>
    <row r="5628" spans="1:29" x14ac:dyDescent="0.3">
      <c r="A5628" t="str">
        <f t="shared" si="467"/>
        <v>SFFFManawatuCultivarTwo</v>
      </c>
      <c r="B5628" t="s">
        <v>185</v>
      </c>
      <c r="D5628" s="36">
        <v>44953</v>
      </c>
      <c r="E5628">
        <v>3</v>
      </c>
      <c r="I5628" t="s">
        <v>166</v>
      </c>
      <c r="K5628" t="s">
        <v>165</v>
      </c>
      <c r="Q5628" s="32">
        <v>56.247201074787277</v>
      </c>
      <c r="S5628" s="22" t="str">
        <f>IF(ISNUMBER(R5628),SUMIFS(R$1:$R5628,A$1:$A5628,A5628,K$1:$K5628,K5628,E$1:$E5628,E5628),"")</f>
        <v/>
      </c>
      <c r="AC5628" s="37">
        <v>33.086588867521925</v>
      </c>
    </row>
    <row r="5629" spans="1:29" x14ac:dyDescent="0.3">
      <c r="A5629" t="str">
        <f t="shared" si="467"/>
        <v>SFFFManawatuCultivarTwo</v>
      </c>
      <c r="B5629" t="s">
        <v>185</v>
      </c>
      <c r="D5629" s="36">
        <v>44953</v>
      </c>
      <c r="E5629">
        <v>4</v>
      </c>
      <c r="I5629" t="s">
        <v>166</v>
      </c>
      <c r="K5629" t="s">
        <v>165</v>
      </c>
      <c r="Q5629" s="32">
        <v>72.940543105336161</v>
      </c>
      <c r="S5629" s="22" t="str">
        <f>IF(ISNUMBER(R5629),SUMIFS(R$1:$R5629,A$1:$A5629,A5629,K$1:$K5629,K5629,E$1:$E5629,E5629),"")</f>
        <v/>
      </c>
      <c r="AC5629" s="37">
        <v>42.90620182666833</v>
      </c>
    </row>
    <row r="5630" spans="1:29" x14ac:dyDescent="0.3">
      <c r="A5630" t="str">
        <f t="shared" si="467"/>
        <v>SFFFManawatuCultivarTwo</v>
      </c>
      <c r="B5630" t="s">
        <v>185</v>
      </c>
      <c r="D5630" s="36">
        <v>44953</v>
      </c>
      <c r="E5630">
        <v>5</v>
      </c>
      <c r="I5630" t="s">
        <v>166</v>
      </c>
      <c r="K5630" t="s">
        <v>165</v>
      </c>
      <c r="Q5630" s="32">
        <v>98.92541087231352</v>
      </c>
      <c r="S5630" s="22" t="str">
        <f>IF(ISNUMBER(R5630),SUMIFS(R$1:$R5630,A$1:$A5630,A5630,K$1:$K5630,K5630,E$1:$E5630,E5630),"")</f>
        <v/>
      </c>
      <c r="AC5630" s="37">
        <v>58.191418160184426</v>
      </c>
    </row>
    <row r="5631" spans="1:29" x14ac:dyDescent="0.3">
      <c r="A5631" t="str">
        <f t="shared" si="467"/>
        <v>SFFFManawatuCultivarTwo</v>
      </c>
      <c r="B5631" t="s">
        <v>185</v>
      </c>
      <c r="D5631" s="36">
        <v>44980</v>
      </c>
      <c r="E5631">
        <v>1</v>
      </c>
      <c r="I5631" t="s">
        <v>166</v>
      </c>
      <c r="K5631" t="s">
        <v>165</v>
      </c>
      <c r="Q5631" s="32">
        <v>136.38039446304168</v>
      </c>
      <c r="S5631" s="22" t="str">
        <f>IF(ISNUMBER(R5631),SUMIFS(R$1:$R5631,A$1:$A5631,A5631,K$1:$K5631,K5631,E$1:$E5631,E5631),"")</f>
        <v/>
      </c>
      <c r="AC5631" s="37">
        <v>50.511257208533962</v>
      </c>
    </row>
    <row r="5632" spans="1:29" x14ac:dyDescent="0.3">
      <c r="A5632" t="str">
        <f t="shared" si="467"/>
        <v>SFFFManawatuCultivarTwo</v>
      </c>
      <c r="B5632" t="s">
        <v>185</v>
      </c>
      <c r="D5632" s="36">
        <v>44980</v>
      </c>
      <c r="E5632">
        <v>2</v>
      </c>
      <c r="I5632" t="s">
        <v>166</v>
      </c>
      <c r="K5632" t="s">
        <v>165</v>
      </c>
      <c r="Q5632" s="32">
        <v>103.85233860080999</v>
      </c>
      <c r="S5632" s="22" t="str">
        <f>IF(ISNUMBER(R5632),SUMIFS(R$1:$R5632,A$1:$A5632,A5632,K$1:$K5632,K5632,E$1:$E5632,E5632),"")</f>
        <v/>
      </c>
      <c r="AC5632" s="37">
        <v>38.463829111411101</v>
      </c>
    </row>
    <row r="5633" spans="1:29" x14ac:dyDescent="0.3">
      <c r="A5633" t="str">
        <f t="shared" si="467"/>
        <v>SFFFManawatuCultivarTwo</v>
      </c>
      <c r="B5633" t="s">
        <v>185</v>
      </c>
      <c r="D5633" s="36">
        <v>44980</v>
      </c>
      <c r="E5633">
        <v>3</v>
      </c>
      <c r="I5633" t="s">
        <v>166</v>
      </c>
      <c r="K5633" t="s">
        <v>165</v>
      </c>
      <c r="Q5633" s="32">
        <v>169.0063649222065</v>
      </c>
      <c r="S5633" s="22" t="str">
        <f>IF(ISNUMBER(R5633),SUMIFS(R$1:$R5633,A$1:$A5633,A5633,K$1:$K5633,K5633,E$1:$E5633,E5633),"")</f>
        <v/>
      </c>
      <c r="AC5633" s="37">
        <v>62.594949971187589</v>
      </c>
    </row>
    <row r="5634" spans="1:29" x14ac:dyDescent="0.3">
      <c r="A5634" t="str">
        <f t="shared" si="467"/>
        <v>SFFFManawatuCultivarTwo</v>
      </c>
      <c r="B5634" t="s">
        <v>185</v>
      </c>
      <c r="D5634" s="36">
        <v>44980</v>
      </c>
      <c r="E5634">
        <v>4</v>
      </c>
      <c r="I5634" t="s">
        <v>166</v>
      </c>
      <c r="K5634" t="s">
        <v>165</v>
      </c>
      <c r="Q5634" s="32">
        <v>233.90007076027987</v>
      </c>
      <c r="S5634" s="22" t="str">
        <f>IF(ISNUMBER(R5634),SUMIFS(R$1:$R5634,A$1:$A5634,A5634,K$1:$K5634,K5634,E$1:$E5634,E5634),"")</f>
        <v/>
      </c>
      <c r="AC5634" s="37">
        <v>86.629655837140689</v>
      </c>
    </row>
    <row r="5635" spans="1:29" x14ac:dyDescent="0.3">
      <c r="A5635" t="str">
        <f t="shared" si="467"/>
        <v>SFFFManawatuCultivarTwo</v>
      </c>
      <c r="B5635" t="s">
        <v>185</v>
      </c>
      <c r="D5635" s="36">
        <v>44980</v>
      </c>
      <c r="E5635">
        <v>5</v>
      </c>
      <c r="I5635" t="s">
        <v>166</v>
      </c>
      <c r="K5635" t="s">
        <v>165</v>
      </c>
      <c r="Q5635" s="32">
        <v>184.00946788111216</v>
      </c>
      <c r="S5635" s="22" t="str">
        <f>IF(ISNUMBER(R5635),SUMIFS(R$1:$R5635,A$1:$A5635,A5635,K$1:$K5635,K5635,E$1:$E5635,E5635),"")</f>
        <v/>
      </c>
      <c r="AC5635" s="37">
        <v>68.151654770782287</v>
      </c>
    </row>
    <row r="5636" spans="1:29" x14ac:dyDescent="0.3">
      <c r="A5636" t="str">
        <f t="shared" si="467"/>
        <v>SFFFManawatuCultivarTwo</v>
      </c>
      <c r="B5636" t="s">
        <v>185</v>
      </c>
      <c r="D5636" s="36">
        <v>45008</v>
      </c>
      <c r="E5636">
        <v>1</v>
      </c>
      <c r="I5636" t="s">
        <v>166</v>
      </c>
      <c r="K5636" t="s">
        <v>165</v>
      </c>
      <c r="Q5636" s="32">
        <v>179.24871940808197</v>
      </c>
      <c r="S5636" s="22" t="str">
        <f>IF(ISNUMBER(R5636),SUMIFS(R$1:$R5636,A$1:$A5636,A5636,K$1:$K5636,K5636,E$1:$E5636,E5636),"")</f>
        <v/>
      </c>
      <c r="AC5636" s="37">
        <v>64.017399788600699</v>
      </c>
    </row>
    <row r="5637" spans="1:29" x14ac:dyDescent="0.3">
      <c r="A5637" t="str">
        <f t="shared" si="467"/>
        <v>SFFFManawatuCultivarTwo</v>
      </c>
      <c r="B5637" t="s">
        <v>185</v>
      </c>
      <c r="D5637" s="36">
        <v>45008</v>
      </c>
      <c r="E5637">
        <v>2</v>
      </c>
      <c r="I5637" t="s">
        <v>166</v>
      </c>
      <c r="K5637" t="s">
        <v>165</v>
      </c>
      <c r="Q5637" s="32">
        <v>199.10445352839932</v>
      </c>
      <c r="S5637" s="22" t="str">
        <f>IF(ISNUMBER(R5637),SUMIFS(R$1:$R5637,A$1:$A5637,A5637,K$1:$K5637,K5637,E$1:$E5637,E5637),"")</f>
        <v/>
      </c>
      <c r="AC5637" s="37">
        <v>71.108733402999761</v>
      </c>
    </row>
    <row r="5638" spans="1:29" x14ac:dyDescent="0.3">
      <c r="A5638" t="str">
        <f t="shared" si="467"/>
        <v>SFFFManawatuCultivarTwo</v>
      </c>
      <c r="B5638" t="s">
        <v>185</v>
      </c>
      <c r="D5638" s="36">
        <v>45008</v>
      </c>
      <c r="E5638">
        <v>3</v>
      </c>
      <c r="I5638" t="s">
        <v>166</v>
      </c>
      <c r="K5638" t="s">
        <v>165</v>
      </c>
      <c r="Q5638" s="32">
        <v>195.97368666604464</v>
      </c>
      <c r="S5638" s="22" t="str">
        <f>IF(ISNUMBER(R5638),SUMIFS(R$1:$R5638,A$1:$A5638,A5638,K$1:$K5638,K5638,E$1:$E5638,E5638),"")</f>
        <v/>
      </c>
      <c r="AC5638" s="37">
        <v>69.990602380730223</v>
      </c>
    </row>
    <row r="5639" spans="1:29" x14ac:dyDescent="0.3">
      <c r="A5639" t="str">
        <f t="shared" si="467"/>
        <v>SFFFManawatuCultivarTwo</v>
      </c>
      <c r="B5639" t="s">
        <v>185</v>
      </c>
      <c r="D5639" s="36">
        <v>45008</v>
      </c>
      <c r="E5639">
        <v>4</v>
      </c>
      <c r="I5639" t="s">
        <v>166</v>
      </c>
      <c r="K5639" t="s">
        <v>165</v>
      </c>
      <c r="Q5639" s="32">
        <v>245.85090775719786</v>
      </c>
      <c r="S5639" s="22" t="str">
        <f>IF(ISNUMBER(R5639),SUMIFS(R$1:$R5639,A$1:$A5639,A5639,K$1:$K5639,K5639,E$1:$E5639,E5639),"")</f>
        <v/>
      </c>
      <c r="AC5639" s="37">
        <v>87.803895627570668</v>
      </c>
    </row>
    <row r="5640" spans="1:29" x14ac:dyDescent="0.3">
      <c r="A5640" t="str">
        <f t="shared" si="467"/>
        <v>SFFFManawatuCultivarTwo</v>
      </c>
      <c r="B5640" t="s">
        <v>185</v>
      </c>
      <c r="D5640" s="36">
        <v>45008</v>
      </c>
      <c r="E5640">
        <v>5</v>
      </c>
      <c r="I5640" t="s">
        <v>166</v>
      </c>
      <c r="K5640" t="s">
        <v>165</v>
      </c>
      <c r="Q5640" s="32">
        <v>249.76975797815379</v>
      </c>
      <c r="S5640" s="22" t="str">
        <f>IF(ISNUMBER(R5640),SUMIFS(R$1:$R5640,A$1:$A5640,A5640,K$1:$K5640,K5640,E$1:$E5640,E5640),"")</f>
        <v/>
      </c>
      <c r="AC5640" s="37">
        <v>89.203484992197787</v>
      </c>
    </row>
    <row r="5641" spans="1:29" x14ac:dyDescent="0.3">
      <c r="A5641" t="str">
        <f t="shared" si="467"/>
        <v>SFFFManawatuCultivarTwo</v>
      </c>
      <c r="B5641" t="s">
        <v>185</v>
      </c>
      <c r="D5641" s="36">
        <v>45040</v>
      </c>
      <c r="E5641">
        <v>1</v>
      </c>
      <c r="I5641" t="s">
        <v>166</v>
      </c>
      <c r="K5641" t="s">
        <v>165</v>
      </c>
      <c r="Q5641" s="32">
        <v>65.346534653465341</v>
      </c>
      <c r="S5641" s="22" t="str">
        <f>IF(ISNUMBER(R5641),SUMIFS(R$1:$R5641,A$1:$A5641,A5641,K$1:$K5641,K5641,E$1:$E5641,E5641),"")</f>
        <v/>
      </c>
      <c r="AC5641" s="37">
        <v>20.420792079207921</v>
      </c>
    </row>
    <row r="5642" spans="1:29" x14ac:dyDescent="0.3">
      <c r="A5642" t="str">
        <f t="shared" si="467"/>
        <v>SFFFManawatuCultivarTwo</v>
      </c>
      <c r="B5642" t="s">
        <v>185</v>
      </c>
      <c r="D5642" s="36">
        <v>45040</v>
      </c>
      <c r="E5642">
        <v>2</v>
      </c>
      <c r="I5642" t="s">
        <v>166</v>
      </c>
      <c r="K5642" t="s">
        <v>165</v>
      </c>
      <c r="Q5642" s="32">
        <v>174.26836002208728</v>
      </c>
      <c r="S5642" s="22" t="str">
        <f>IF(ISNUMBER(R5642),SUMIFS(R$1:$R5642,A$1:$A5642,A5642,K$1:$K5642,K5642,E$1:$E5642,E5642),"")</f>
        <v/>
      </c>
      <c r="AC5642" s="37">
        <v>54.458862506902271</v>
      </c>
    </row>
    <row r="5643" spans="1:29" x14ac:dyDescent="0.3">
      <c r="A5643" t="str">
        <f t="shared" si="467"/>
        <v>SFFFManawatuCultivarTwo</v>
      </c>
      <c r="B5643" t="s">
        <v>185</v>
      </c>
      <c r="D5643" s="36">
        <v>45040</v>
      </c>
      <c r="E5643">
        <v>3</v>
      </c>
      <c r="I5643" t="s">
        <v>166</v>
      </c>
      <c r="K5643" t="s">
        <v>165</v>
      </c>
      <c r="Q5643" s="32">
        <v>197.80440265994042</v>
      </c>
      <c r="S5643" s="22" t="str">
        <f>IF(ISNUMBER(R5643),SUMIFS(R$1:$R5643,A$1:$A5643,A5643,K$1:$K5643,K5643,E$1:$E5643,E5643),"")</f>
        <v/>
      </c>
      <c r="AC5643" s="37">
        <v>61.813875831231385</v>
      </c>
    </row>
    <row r="5644" spans="1:29" x14ac:dyDescent="0.3">
      <c r="A5644" t="str">
        <f t="shared" si="467"/>
        <v>SFFFManawatuCultivarTwo</v>
      </c>
      <c r="B5644" t="s">
        <v>185</v>
      </c>
      <c r="D5644" s="36">
        <v>45040</v>
      </c>
      <c r="E5644">
        <v>4</v>
      </c>
      <c r="I5644" t="s">
        <v>166</v>
      </c>
      <c r="K5644" t="s">
        <v>165</v>
      </c>
      <c r="Q5644" s="32">
        <v>244.08546655656482</v>
      </c>
      <c r="S5644" s="22" t="str">
        <f>IF(ISNUMBER(R5644),SUMIFS(R$1:$R5644,A$1:$A5644,A5644,K$1:$K5644,K5644,E$1:$E5644,E5644),"")</f>
        <v/>
      </c>
      <c r="AC5644" s="37">
        <v>76.276708298926508</v>
      </c>
    </row>
    <row r="5645" spans="1:29" x14ac:dyDescent="0.3">
      <c r="A5645" t="str">
        <f t="shared" si="467"/>
        <v>SFFFManawatuCultivarTwo</v>
      </c>
      <c r="B5645" t="s">
        <v>185</v>
      </c>
      <c r="D5645" s="36">
        <v>45040</v>
      </c>
      <c r="E5645">
        <v>5</v>
      </c>
      <c r="I5645" t="s">
        <v>166</v>
      </c>
      <c r="K5645" t="s">
        <v>165</v>
      </c>
      <c r="Q5645" s="32">
        <v>269.07702604039912</v>
      </c>
      <c r="S5645" s="22" t="str">
        <f>IF(ISNUMBER(R5645),SUMIFS(R$1:$R5645,A$1:$A5645,A5645,K$1:$K5645,K5645,E$1:$E5645,E5645),"")</f>
        <v/>
      </c>
      <c r="AC5645" s="37">
        <v>84.086570637624732</v>
      </c>
    </row>
    <row r="5646" spans="1:29" x14ac:dyDescent="0.3">
      <c r="A5646" t="str">
        <f t="shared" si="467"/>
        <v>SFFFManawatuCultivarTwo</v>
      </c>
      <c r="B5646" t="s">
        <v>185</v>
      </c>
      <c r="D5646" s="36">
        <v>45086</v>
      </c>
      <c r="E5646">
        <v>1</v>
      </c>
      <c r="I5646" t="s">
        <v>166</v>
      </c>
      <c r="K5646" t="s">
        <v>165</v>
      </c>
      <c r="Q5646" s="32">
        <v>166.50849150849155</v>
      </c>
      <c r="S5646" s="22" t="str">
        <f>IF(ISNUMBER(R5646),SUMIFS(R$1:$R5646,A$1:$A5646,A5646,K$1:$K5646,K5646,E$1:$E5646,E5646),"")</f>
        <v/>
      </c>
      <c r="AC5646" s="37">
        <v>36.197498154019897</v>
      </c>
    </row>
    <row r="5647" spans="1:29" x14ac:dyDescent="0.3">
      <c r="A5647" t="str">
        <f t="shared" si="467"/>
        <v>SFFFManawatuCultivarTwo</v>
      </c>
      <c r="B5647" t="s">
        <v>185</v>
      </c>
      <c r="D5647" s="36">
        <v>45086</v>
      </c>
      <c r="E5647">
        <v>2</v>
      </c>
      <c r="I5647" t="s">
        <v>166</v>
      </c>
      <c r="K5647" t="s">
        <v>165</v>
      </c>
      <c r="Q5647" s="32">
        <v>240.79162263425883</v>
      </c>
      <c r="S5647" s="22" t="str">
        <f>IF(ISNUMBER(R5647),SUMIFS(R$1:$R5647,A$1:$A5647,A5647,K$1:$K5647,K5647,E$1:$E5647,E5647),"")</f>
        <v/>
      </c>
      <c r="AC5647" s="37">
        <v>52.346004920491048</v>
      </c>
    </row>
    <row r="5648" spans="1:29" x14ac:dyDescent="0.3">
      <c r="A5648" t="str">
        <f t="shared" si="467"/>
        <v>SFFFManawatuCultivarTwo</v>
      </c>
      <c r="B5648" t="s">
        <v>185</v>
      </c>
      <c r="D5648" s="36">
        <v>45086</v>
      </c>
      <c r="E5648">
        <v>3</v>
      </c>
      <c r="I5648" t="s">
        <v>166</v>
      </c>
      <c r="K5648" t="s">
        <v>165</v>
      </c>
      <c r="Q5648" s="32">
        <v>220.20489470688676</v>
      </c>
      <c r="S5648" s="22" t="str">
        <f>IF(ISNUMBER(R5648),SUMIFS(R$1:$R5648,A$1:$A5648,A5648,K$1:$K5648,K5648,E$1:$E5648,E5648),"")</f>
        <v/>
      </c>
      <c r="AC5648" s="37">
        <v>47.870629284105817</v>
      </c>
    </row>
    <row r="5649" spans="1:29" x14ac:dyDescent="0.3">
      <c r="A5649" t="str">
        <f t="shared" si="467"/>
        <v>SFFFManawatuCultivarTwo</v>
      </c>
      <c r="B5649" t="s">
        <v>185</v>
      </c>
      <c r="D5649" s="36">
        <v>45086</v>
      </c>
      <c r="E5649">
        <v>4</v>
      </c>
      <c r="I5649" t="s">
        <v>166</v>
      </c>
      <c r="K5649" t="s">
        <v>165</v>
      </c>
      <c r="Q5649" s="32">
        <v>260.00339417710063</v>
      </c>
      <c r="S5649" s="22" t="str">
        <f>IF(ISNUMBER(R5649),SUMIFS(R$1:$R5649,A$1:$A5649,A5649,K$1:$K5649,K5649,E$1:$E5649,E5649),"")</f>
        <v/>
      </c>
      <c r="AC5649" s="37">
        <v>56.522476995021869</v>
      </c>
    </row>
    <row r="5650" spans="1:29" x14ac:dyDescent="0.3">
      <c r="A5650" t="str">
        <f t="shared" si="467"/>
        <v>SFFFManawatuCultivarTwo</v>
      </c>
      <c r="B5650" t="s">
        <v>185</v>
      </c>
      <c r="D5650" s="36">
        <v>45086</v>
      </c>
      <c r="E5650">
        <v>5</v>
      </c>
      <c r="I5650" t="s">
        <v>166</v>
      </c>
      <c r="K5650" t="s">
        <v>165</v>
      </c>
      <c r="Q5650" s="32">
        <v>295.13719363343432</v>
      </c>
      <c r="S5650" s="22" t="str">
        <f>IF(ISNUMBER(R5650),SUMIFS(R$1:$R5650,A$1:$A5650,A5650,K$1:$K5650,K5650,E$1:$E5650,E5650),"")</f>
        <v/>
      </c>
      <c r="AC5650" s="37">
        <v>64.16025948552921</v>
      </c>
    </row>
    <row r="5651" spans="1:29" x14ac:dyDescent="0.3">
      <c r="A5651" t="str">
        <f t="shared" si="467"/>
        <v>SFFFManawatuCultivarThree</v>
      </c>
      <c r="B5651" t="s">
        <v>185</v>
      </c>
      <c r="D5651" s="36">
        <v>44936</v>
      </c>
      <c r="E5651">
        <v>1</v>
      </c>
      <c r="I5651" t="s">
        <v>167</v>
      </c>
      <c r="K5651" t="s">
        <v>165</v>
      </c>
      <c r="Q5651" s="32">
        <v>215.69139194139197</v>
      </c>
      <c r="S5651" s="22" t="str">
        <f>IF(ISNUMBER(R5651),SUMIFS(R$1:$R5651,A$1:$A5651,A5651,K$1:$K5651,K5651,E$1:$E5651,E5651),"")</f>
        <v/>
      </c>
      <c r="AC5651" s="37">
        <v>107.84569597069599</v>
      </c>
    </row>
    <row r="5652" spans="1:29" x14ac:dyDescent="0.3">
      <c r="A5652" t="str">
        <f t="shared" si="467"/>
        <v>SFFFManawatuCultivarThree</v>
      </c>
      <c r="B5652" t="s">
        <v>185</v>
      </c>
      <c r="D5652" s="36">
        <v>44936</v>
      </c>
      <c r="E5652">
        <v>2</v>
      </c>
      <c r="I5652" t="s">
        <v>167</v>
      </c>
      <c r="K5652" t="s">
        <v>165</v>
      </c>
      <c r="Q5652" s="32">
        <v>105.0880626223092</v>
      </c>
      <c r="S5652" s="22" t="str">
        <f>IF(ISNUMBER(R5652),SUMIFS(R$1:$R5652,A$1:$A5652,A5652,K$1:$K5652,K5652,E$1:$E5652,E5652),"")</f>
        <v/>
      </c>
      <c r="AC5652" s="37">
        <v>52.544031311154598</v>
      </c>
    </row>
    <row r="5653" spans="1:29" x14ac:dyDescent="0.3">
      <c r="A5653" t="str">
        <f t="shared" si="467"/>
        <v>SFFFManawatuCultivarThree</v>
      </c>
      <c r="B5653" t="s">
        <v>185</v>
      </c>
      <c r="D5653" s="36">
        <v>44936</v>
      </c>
      <c r="E5653">
        <v>3</v>
      </c>
      <c r="I5653" t="s">
        <v>167</v>
      </c>
      <c r="K5653" t="s">
        <v>165</v>
      </c>
      <c r="Q5653" s="32">
        <v>218.14878691574305</v>
      </c>
      <c r="S5653" s="22" t="str">
        <f>IF(ISNUMBER(R5653),SUMIFS(R$1:$R5653,A$1:$A5653,A5653,K$1:$K5653,K5653,E$1:$E5653,E5653),"")</f>
        <v/>
      </c>
      <c r="AC5653" s="37">
        <v>109.07439345787152</v>
      </c>
    </row>
    <row r="5654" spans="1:29" x14ac:dyDescent="0.3">
      <c r="A5654" t="str">
        <f t="shared" si="467"/>
        <v>SFFFManawatuCultivarThree</v>
      </c>
      <c r="B5654" t="s">
        <v>185</v>
      </c>
      <c r="D5654" s="36">
        <v>44936</v>
      </c>
      <c r="E5654">
        <v>4</v>
      </c>
      <c r="I5654" t="s">
        <v>167</v>
      </c>
      <c r="K5654" t="s">
        <v>165</v>
      </c>
      <c r="Q5654" s="32">
        <v>270.28097255851492</v>
      </c>
      <c r="S5654" s="22" t="str">
        <f>IF(ISNUMBER(R5654),SUMIFS(R$1:$R5654,A$1:$A5654,A5654,K$1:$K5654,K5654,E$1:$E5654,E5654),"")</f>
        <v/>
      </c>
      <c r="AC5654" s="37">
        <v>135.14048627925746</v>
      </c>
    </row>
    <row r="5655" spans="1:29" x14ac:dyDescent="0.3">
      <c r="A5655" t="str">
        <f t="shared" si="467"/>
        <v>SFFFManawatuCultivarThree</v>
      </c>
      <c r="B5655" t="s">
        <v>185</v>
      </c>
      <c r="D5655" s="36">
        <v>44936</v>
      </c>
      <c r="E5655">
        <v>5</v>
      </c>
      <c r="I5655" t="s">
        <v>167</v>
      </c>
      <c r="K5655" t="s">
        <v>165</v>
      </c>
      <c r="Q5655" s="32">
        <v>251.20186593772283</v>
      </c>
      <c r="S5655" s="22" t="str">
        <f>IF(ISNUMBER(R5655),SUMIFS(R$1:$R5655,A$1:$A5655,A5655,K$1:$K5655,K5655,E$1:$E5655,E5655),"")</f>
        <v/>
      </c>
      <c r="AC5655" s="37">
        <v>125.60093296886141</v>
      </c>
    </row>
    <row r="5656" spans="1:29" x14ac:dyDescent="0.3">
      <c r="A5656" t="str">
        <f t="shared" si="467"/>
        <v>SFFFManawatuCultivarThree</v>
      </c>
      <c r="B5656" t="s">
        <v>185</v>
      </c>
      <c r="D5656" s="36">
        <v>44953</v>
      </c>
      <c r="E5656">
        <v>1</v>
      </c>
      <c r="I5656" t="s">
        <v>167</v>
      </c>
      <c r="K5656" t="s">
        <v>165</v>
      </c>
      <c r="Q5656" s="32">
        <v>66.373926619828239</v>
      </c>
      <c r="S5656" s="22" t="str">
        <f>IF(ISNUMBER(R5656),SUMIFS(R$1:$R5656,A$1:$A5656,A5656,K$1:$K5656,K5656,E$1:$E5656,E5656),"")</f>
        <v/>
      </c>
      <c r="AC5656" s="37">
        <v>39.043486246957791</v>
      </c>
    </row>
    <row r="5657" spans="1:29" x14ac:dyDescent="0.3">
      <c r="A5657" t="str">
        <f t="shared" si="467"/>
        <v>SFFFManawatuCultivarThree</v>
      </c>
      <c r="B5657" t="s">
        <v>185</v>
      </c>
      <c r="D5657" s="36">
        <v>44953</v>
      </c>
      <c r="E5657">
        <v>2</v>
      </c>
      <c r="I5657" t="s">
        <v>167</v>
      </c>
      <c r="K5657" t="s">
        <v>165</v>
      </c>
      <c r="Q5657" s="32">
        <v>49.541857559350262</v>
      </c>
      <c r="S5657" s="22" t="str">
        <f>IF(ISNUMBER(R5657),SUMIFS(R$1:$R5657,A$1:$A5657,A5657,K$1:$K5657,K5657,E$1:$E5657,E5657),"")</f>
        <v/>
      </c>
      <c r="AC5657" s="37">
        <v>29.142269152558978</v>
      </c>
    </row>
    <row r="5658" spans="1:29" x14ac:dyDescent="0.3">
      <c r="A5658" t="str">
        <f t="shared" si="467"/>
        <v>SFFFManawatuCultivarThree</v>
      </c>
      <c r="B5658" t="s">
        <v>185</v>
      </c>
      <c r="D5658" s="36">
        <v>44953</v>
      </c>
      <c r="E5658">
        <v>3</v>
      </c>
      <c r="I5658" t="s">
        <v>167</v>
      </c>
      <c r="K5658" t="s">
        <v>165</v>
      </c>
      <c r="Q5658" s="32">
        <v>64.879473161033815</v>
      </c>
      <c r="S5658" s="22" t="str">
        <f>IF(ISNUMBER(R5658),SUMIFS(R$1:$R5658,A$1:$A5658,A5658,K$1:$K5658,K5658,E$1:$E5658,E5658),"")</f>
        <v/>
      </c>
      <c r="AC5658" s="37">
        <v>38.164395977078712</v>
      </c>
    </row>
    <row r="5659" spans="1:29" x14ac:dyDescent="0.3">
      <c r="A5659" t="str">
        <f t="shared" si="467"/>
        <v>SFFFManawatuCultivarThree</v>
      </c>
      <c r="B5659" t="s">
        <v>185</v>
      </c>
      <c r="D5659" s="36">
        <v>44953</v>
      </c>
      <c r="E5659">
        <v>4</v>
      </c>
      <c r="I5659" t="s">
        <v>167</v>
      </c>
      <c r="K5659" t="s">
        <v>165</v>
      </c>
      <c r="Q5659" s="32">
        <v>64.307409879839781</v>
      </c>
      <c r="S5659" s="22" t="str">
        <f>IF(ISNUMBER(R5659),SUMIFS(R$1:$R5659,A$1:$A5659,A5659,K$1:$K5659,K5659,E$1:$E5659,E5659),"")</f>
        <v/>
      </c>
      <c r="AC5659" s="37">
        <v>37.827888164611636</v>
      </c>
    </row>
    <row r="5660" spans="1:29" x14ac:dyDescent="0.3">
      <c r="A5660" t="str">
        <f t="shared" ref="A5660:A5723" si="468">_xlfn.TEXTJOIN("",TRUE,B5660,"Cultivar",I5660)</f>
        <v>SFFFManawatuCultivarThree</v>
      </c>
      <c r="B5660" t="s">
        <v>185</v>
      </c>
      <c r="D5660" s="36">
        <v>44953</v>
      </c>
      <c r="E5660">
        <v>5</v>
      </c>
      <c r="I5660" t="s">
        <v>167</v>
      </c>
      <c r="K5660" t="s">
        <v>165</v>
      </c>
      <c r="Q5660" s="32">
        <v>92.851844001695639</v>
      </c>
      <c r="S5660" s="22" t="str">
        <f>IF(ISNUMBER(R5660),SUMIFS(R$1:$R5660,A$1:$A5660,A5660,K$1:$K5660,K5660,E$1:$E5660,E5660),"")</f>
        <v/>
      </c>
      <c r="AC5660" s="37">
        <v>54.618731765703323</v>
      </c>
    </row>
    <row r="5661" spans="1:29" x14ac:dyDescent="0.3">
      <c r="A5661" t="str">
        <f t="shared" si="468"/>
        <v>SFFFManawatuCultivarThree</v>
      </c>
      <c r="B5661" t="s">
        <v>185</v>
      </c>
      <c r="D5661" s="36">
        <v>44980</v>
      </c>
      <c r="E5661">
        <v>1</v>
      </c>
      <c r="I5661" t="s">
        <v>167</v>
      </c>
      <c r="K5661" t="s">
        <v>165</v>
      </c>
      <c r="Q5661" s="32">
        <v>147.80891808778304</v>
      </c>
      <c r="S5661" s="22" t="str">
        <f>IF(ISNUMBER(R5661),SUMIFS(R$1:$R5661,A$1:$A5661,A5661,K$1:$K5661,K5661,E$1:$E5661,E5661),"")</f>
        <v/>
      </c>
      <c r="AC5661" s="37">
        <v>54.744043736215936</v>
      </c>
    </row>
    <row r="5662" spans="1:29" x14ac:dyDescent="0.3">
      <c r="A5662" t="str">
        <f t="shared" si="468"/>
        <v>SFFFManawatuCultivarThree</v>
      </c>
      <c r="B5662" t="s">
        <v>185</v>
      </c>
      <c r="D5662" s="36">
        <v>44980</v>
      </c>
      <c r="E5662">
        <v>2</v>
      </c>
      <c r="I5662" t="s">
        <v>167</v>
      </c>
      <c r="K5662" t="s">
        <v>165</v>
      </c>
      <c r="Q5662" s="32">
        <v>133.55410971728139</v>
      </c>
      <c r="S5662" s="22" t="str">
        <f>IF(ISNUMBER(R5662),SUMIFS(R$1:$R5662,A$1:$A5662,A5662,K$1:$K5662,K5662,E$1:$E5662,E5662),"")</f>
        <v/>
      </c>
      <c r="AC5662" s="37">
        <v>49.464485080474596</v>
      </c>
    </row>
    <row r="5663" spans="1:29" x14ac:dyDescent="0.3">
      <c r="A5663" t="str">
        <f t="shared" si="468"/>
        <v>SFFFManawatuCultivarThree</v>
      </c>
      <c r="B5663" t="s">
        <v>185</v>
      </c>
      <c r="D5663" s="36">
        <v>44980</v>
      </c>
      <c r="E5663">
        <v>3</v>
      </c>
      <c r="I5663" t="s">
        <v>167</v>
      </c>
      <c r="K5663" t="s">
        <v>165</v>
      </c>
      <c r="Q5663" s="32">
        <v>150.93154594420773</v>
      </c>
      <c r="S5663" s="22" t="str">
        <f>IF(ISNUMBER(R5663),SUMIFS(R$1:$R5663,A$1:$A5663,A5663,K$1:$K5663,K5663,E$1:$E5663,E5663),"")</f>
        <v/>
      </c>
      <c r="AC5663" s="37">
        <v>55.900572571928791</v>
      </c>
    </row>
    <row r="5664" spans="1:29" x14ac:dyDescent="0.3">
      <c r="A5664" t="str">
        <f t="shared" si="468"/>
        <v>SFFFManawatuCultivarThree</v>
      </c>
      <c r="B5664" t="s">
        <v>185</v>
      </c>
      <c r="D5664" s="36">
        <v>44980</v>
      </c>
      <c r="E5664">
        <v>4</v>
      </c>
      <c r="I5664" t="s">
        <v>167</v>
      </c>
      <c r="K5664" t="s">
        <v>165</v>
      </c>
      <c r="Q5664" s="32">
        <v>200.91749853200233</v>
      </c>
      <c r="S5664" s="22" t="str">
        <f>IF(ISNUMBER(R5664),SUMIFS(R$1:$R5664,A$1:$A5664,A5664,K$1:$K5664,K5664,E$1:$E5664,E5664),"")</f>
        <v/>
      </c>
      <c r="AC5664" s="37">
        <v>74.413888345186052</v>
      </c>
    </row>
    <row r="5665" spans="1:29" x14ac:dyDescent="0.3">
      <c r="A5665" t="str">
        <f t="shared" si="468"/>
        <v>SFFFManawatuCultivarThree</v>
      </c>
      <c r="B5665" t="s">
        <v>185</v>
      </c>
      <c r="D5665" s="36">
        <v>44980</v>
      </c>
      <c r="E5665">
        <v>5</v>
      </c>
      <c r="I5665" t="s">
        <v>167</v>
      </c>
      <c r="K5665" t="s">
        <v>165</v>
      </c>
      <c r="Q5665" s="32">
        <v>196.26522126522133</v>
      </c>
      <c r="S5665" s="22" t="str">
        <f>IF(ISNUMBER(R5665),SUMIFS(R$1:$R5665,A$1:$A5665,A5665,K$1:$K5665,K5665,E$1:$E5665,E5665),"")</f>
        <v/>
      </c>
      <c r="AC5665" s="37">
        <v>72.690822690822714</v>
      </c>
    </row>
    <row r="5666" spans="1:29" x14ac:dyDescent="0.3">
      <c r="A5666" t="str">
        <f t="shared" si="468"/>
        <v>SFFFManawatuCultivarThree</v>
      </c>
      <c r="B5666" t="s">
        <v>185</v>
      </c>
      <c r="D5666" s="36">
        <v>45008</v>
      </c>
      <c r="E5666">
        <v>1</v>
      </c>
      <c r="I5666" t="s">
        <v>167</v>
      </c>
      <c r="K5666" t="s">
        <v>165</v>
      </c>
      <c r="Q5666" s="32">
        <v>201.86741363211954</v>
      </c>
      <c r="S5666" s="22" t="str">
        <f>IF(ISNUMBER(R5666),SUMIFS(R$1:$R5666,A$1:$A5666,A5666,K$1:$K5666,K5666,E$1:$E5666,E5666),"")</f>
        <v/>
      </c>
      <c r="AC5666" s="37">
        <v>72.095504868614128</v>
      </c>
    </row>
    <row r="5667" spans="1:29" x14ac:dyDescent="0.3">
      <c r="A5667" t="str">
        <f t="shared" si="468"/>
        <v>SFFFManawatuCultivarThree</v>
      </c>
      <c r="B5667" t="s">
        <v>185</v>
      </c>
      <c r="D5667" s="36">
        <v>45008</v>
      </c>
      <c r="E5667">
        <v>2</v>
      </c>
      <c r="I5667" t="s">
        <v>167</v>
      </c>
      <c r="K5667" t="s">
        <v>165</v>
      </c>
      <c r="Q5667" s="32">
        <v>185.18115547818519</v>
      </c>
      <c r="S5667" s="22" t="str">
        <f>IF(ISNUMBER(R5667),SUMIFS(R$1:$R5667,A$1:$A5667,A5667,K$1:$K5667,K5667,E$1:$E5667,E5667),"")</f>
        <v/>
      </c>
      <c r="AC5667" s="37">
        <v>66.136126956494721</v>
      </c>
    </row>
    <row r="5668" spans="1:29" x14ac:dyDescent="0.3">
      <c r="A5668" t="str">
        <f t="shared" si="468"/>
        <v>SFFFManawatuCultivarThree</v>
      </c>
      <c r="B5668" t="s">
        <v>185</v>
      </c>
      <c r="D5668" s="36">
        <v>45008</v>
      </c>
      <c r="E5668">
        <v>3</v>
      </c>
      <c r="I5668" t="s">
        <v>167</v>
      </c>
      <c r="K5668" t="s">
        <v>165</v>
      </c>
      <c r="Q5668" s="32">
        <v>212.60407030527296</v>
      </c>
      <c r="S5668" s="22" t="str">
        <f>IF(ISNUMBER(R5668),SUMIFS(R$1:$R5668,A$1:$A5668,A5668,K$1:$K5668,K5668,E$1:$E5668,E5668),"")</f>
        <v/>
      </c>
      <c r="AC5668" s="37">
        <v>75.930025109026047</v>
      </c>
    </row>
    <row r="5669" spans="1:29" x14ac:dyDescent="0.3">
      <c r="A5669" t="str">
        <f t="shared" si="468"/>
        <v>SFFFManawatuCultivarThree</v>
      </c>
      <c r="B5669" t="s">
        <v>185</v>
      </c>
      <c r="D5669" s="36">
        <v>45008</v>
      </c>
      <c r="E5669">
        <v>4</v>
      </c>
      <c r="I5669" t="s">
        <v>167</v>
      </c>
      <c r="K5669" t="s">
        <v>165</v>
      </c>
      <c r="Q5669" s="32">
        <v>246.02529882789833</v>
      </c>
      <c r="S5669" s="22" t="str">
        <f>IF(ISNUMBER(R5669),SUMIFS(R$1:$R5669,A$1:$A5669,A5669,K$1:$K5669,K5669,E$1:$E5669,E5669),"")</f>
        <v/>
      </c>
      <c r="AC5669" s="37">
        <v>87.866178152820822</v>
      </c>
    </row>
    <row r="5670" spans="1:29" x14ac:dyDescent="0.3">
      <c r="A5670" t="str">
        <f t="shared" si="468"/>
        <v>SFFFManawatuCultivarThree</v>
      </c>
      <c r="B5670" t="s">
        <v>185</v>
      </c>
      <c r="D5670" s="36">
        <v>45008</v>
      </c>
      <c r="E5670">
        <v>5</v>
      </c>
      <c r="I5670" t="s">
        <v>167</v>
      </c>
      <c r="K5670" t="s">
        <v>165</v>
      </c>
      <c r="Q5670" s="32">
        <v>297.94951155817779</v>
      </c>
      <c r="S5670" s="22" t="str">
        <f>IF(ISNUMBER(R5670),SUMIFS(R$1:$R5670,A$1:$A5670,A5670,K$1:$K5670,K5670,E$1:$E5670,E5670),"")</f>
        <v/>
      </c>
      <c r="AC5670" s="37">
        <v>106.41053984220636</v>
      </c>
    </row>
    <row r="5671" spans="1:29" x14ac:dyDescent="0.3">
      <c r="A5671" t="str">
        <f t="shared" si="468"/>
        <v>SFFFManawatuCultivarThree</v>
      </c>
      <c r="B5671" t="s">
        <v>185</v>
      </c>
      <c r="D5671" s="36">
        <v>45040</v>
      </c>
      <c r="E5671">
        <v>1</v>
      </c>
      <c r="I5671" t="s">
        <v>167</v>
      </c>
      <c r="K5671" t="s">
        <v>165</v>
      </c>
      <c r="Q5671" s="32">
        <v>140.81632653061223</v>
      </c>
      <c r="S5671" s="22" t="str">
        <f>IF(ISNUMBER(R5671),SUMIFS(R$1:$R5671,A$1:$A5671,A5671,K$1:$K5671,K5671,E$1:$E5671,E5671),"")</f>
        <v/>
      </c>
      <c r="AC5671" s="37">
        <v>44.005102040816325</v>
      </c>
    </row>
    <row r="5672" spans="1:29" x14ac:dyDescent="0.3">
      <c r="A5672" t="str">
        <f t="shared" si="468"/>
        <v>SFFFManawatuCultivarThree</v>
      </c>
      <c r="B5672" t="s">
        <v>185</v>
      </c>
      <c r="D5672" s="36">
        <v>45040</v>
      </c>
      <c r="E5672">
        <v>2</v>
      </c>
      <c r="I5672" t="s">
        <v>167</v>
      </c>
      <c r="K5672" t="s">
        <v>165</v>
      </c>
      <c r="Q5672" s="32">
        <v>182.79172821270308</v>
      </c>
      <c r="S5672" s="22" t="str">
        <f>IF(ISNUMBER(R5672),SUMIFS(R$1:$R5672,A$1:$A5672,A5672,K$1:$K5672,K5672,E$1:$E5672,E5672),"")</f>
        <v/>
      </c>
      <c r="AC5672" s="37">
        <v>57.122415066469713</v>
      </c>
    </row>
    <row r="5673" spans="1:29" x14ac:dyDescent="0.3">
      <c r="A5673" t="str">
        <f t="shared" si="468"/>
        <v>SFFFManawatuCultivarThree</v>
      </c>
      <c r="B5673" t="s">
        <v>185</v>
      </c>
      <c r="D5673" s="36">
        <v>45040</v>
      </c>
      <c r="E5673">
        <v>3</v>
      </c>
      <c r="I5673" t="s">
        <v>167</v>
      </c>
      <c r="K5673" t="s">
        <v>165</v>
      </c>
      <c r="Q5673" s="32">
        <v>188.05473372781069</v>
      </c>
      <c r="S5673" s="22" t="str">
        <f>IF(ISNUMBER(R5673),SUMIFS(R$1:$R5673,A$1:$A5673,A5673,K$1:$K5673,K5673,E$1:$E5673,E5673),"")</f>
        <v/>
      </c>
      <c r="AC5673" s="37">
        <v>58.767104289940839</v>
      </c>
    </row>
    <row r="5674" spans="1:29" x14ac:dyDescent="0.3">
      <c r="A5674" t="str">
        <f t="shared" si="468"/>
        <v>SFFFManawatuCultivarThree</v>
      </c>
      <c r="B5674" t="s">
        <v>185</v>
      </c>
      <c r="D5674" s="36">
        <v>45040</v>
      </c>
      <c r="E5674">
        <v>4</v>
      </c>
      <c r="I5674" t="s">
        <v>167</v>
      </c>
      <c r="K5674" t="s">
        <v>165</v>
      </c>
      <c r="Q5674" s="32">
        <v>238.34909716251076</v>
      </c>
      <c r="S5674" s="22" t="str">
        <f>IF(ISNUMBER(R5674),SUMIFS(R$1:$R5674,A$1:$A5674,A5674,K$1:$K5674,K5674,E$1:$E5674,E5674),"")</f>
        <v/>
      </c>
      <c r="AC5674" s="37">
        <v>74.484092863284616</v>
      </c>
    </row>
    <row r="5675" spans="1:29" x14ac:dyDescent="0.3">
      <c r="A5675" t="str">
        <f t="shared" si="468"/>
        <v>SFFFManawatuCultivarThree</v>
      </c>
      <c r="B5675" t="s">
        <v>185</v>
      </c>
      <c r="D5675" s="36">
        <v>45040</v>
      </c>
      <c r="E5675">
        <v>5</v>
      </c>
      <c r="I5675" t="s">
        <v>167</v>
      </c>
      <c r="K5675" t="s">
        <v>165</v>
      </c>
      <c r="Q5675" s="32">
        <v>340.18899388549204</v>
      </c>
      <c r="S5675" s="22" t="str">
        <f>IF(ISNUMBER(R5675),SUMIFS(R$1:$R5675,A$1:$A5675,A5675,K$1:$K5675,K5675,E$1:$E5675,E5675),"")</f>
        <v/>
      </c>
      <c r="AC5675" s="37">
        <v>106.30906058921626</v>
      </c>
    </row>
    <row r="5676" spans="1:29" x14ac:dyDescent="0.3">
      <c r="A5676" t="str">
        <f t="shared" si="468"/>
        <v>SFFFManawatuCultivarThree</v>
      </c>
      <c r="B5676" t="s">
        <v>185</v>
      </c>
      <c r="D5676" s="36">
        <v>45086</v>
      </c>
      <c r="E5676">
        <v>1</v>
      </c>
      <c r="I5676" t="s">
        <v>167</v>
      </c>
      <c r="K5676" t="s">
        <v>165</v>
      </c>
      <c r="Q5676" s="32">
        <v>262.58090983681285</v>
      </c>
      <c r="S5676" s="22" t="str">
        <f>IF(ISNUMBER(R5676),SUMIFS(R$1:$R5676,A$1:$A5676,A5676,K$1:$K5676,K5676,E$1:$E5676,E5676),"")</f>
        <v/>
      </c>
      <c r="AC5676" s="37">
        <v>57.082806486263664</v>
      </c>
    </row>
    <row r="5677" spans="1:29" x14ac:dyDescent="0.3">
      <c r="A5677" t="str">
        <f t="shared" si="468"/>
        <v>SFFFManawatuCultivarThree</v>
      </c>
      <c r="B5677" t="s">
        <v>185</v>
      </c>
      <c r="D5677" s="36">
        <v>45086</v>
      </c>
      <c r="E5677">
        <v>2</v>
      </c>
      <c r="I5677" t="s">
        <v>167</v>
      </c>
      <c r="K5677" t="s">
        <v>165</v>
      </c>
      <c r="Q5677" s="32">
        <v>247.40195149677908</v>
      </c>
      <c r="S5677" s="22" t="str">
        <f>IF(ISNUMBER(R5677),SUMIFS(R$1:$R5677,A$1:$A5677,A5677,K$1:$K5677,K5677,E$1:$E5677,E5677),"")</f>
        <v/>
      </c>
      <c r="AC5677" s="37">
        <v>53.783032934082406</v>
      </c>
    </row>
    <row r="5678" spans="1:29" x14ac:dyDescent="0.3">
      <c r="A5678" t="str">
        <f t="shared" si="468"/>
        <v>SFFFManawatuCultivarThree</v>
      </c>
      <c r="B5678" t="s">
        <v>185</v>
      </c>
      <c r="D5678" s="36">
        <v>45086</v>
      </c>
      <c r="E5678">
        <v>3</v>
      </c>
      <c r="I5678" t="s">
        <v>167</v>
      </c>
      <c r="K5678" t="s">
        <v>165</v>
      </c>
      <c r="Q5678" s="32">
        <v>243.91075302138211</v>
      </c>
      <c r="S5678" s="22" t="str">
        <f>IF(ISNUMBER(R5678),SUMIFS(R$1:$R5678,A$1:$A5678,A5678,K$1:$K5678,K5678,E$1:$E5678,E5678),"")</f>
        <v/>
      </c>
      <c r="AC5678" s="37">
        <v>53.024076743778721</v>
      </c>
    </row>
    <row r="5679" spans="1:29" x14ac:dyDescent="0.3">
      <c r="A5679" t="str">
        <f t="shared" si="468"/>
        <v>SFFFManawatuCultivarThree</v>
      </c>
      <c r="B5679" t="s">
        <v>185</v>
      </c>
      <c r="D5679" s="36">
        <v>45086</v>
      </c>
      <c r="E5679">
        <v>4</v>
      </c>
      <c r="I5679" t="s">
        <v>167</v>
      </c>
      <c r="K5679" t="s">
        <v>165</v>
      </c>
      <c r="Q5679" s="32">
        <v>298.34840265220015</v>
      </c>
      <c r="S5679" s="22" t="str">
        <f>IF(ISNUMBER(R5679),SUMIFS(R$1:$R5679,A$1:$A5679,A5679,K$1:$K5679,K5679,E$1:$E5679,E5679),"")</f>
        <v/>
      </c>
      <c r="AC5679" s="37">
        <v>64.858348402652197</v>
      </c>
    </row>
    <row r="5680" spans="1:29" x14ac:dyDescent="0.3">
      <c r="A5680" t="str">
        <f t="shared" si="468"/>
        <v>SFFFManawatuCultivarThree</v>
      </c>
      <c r="B5680" t="s">
        <v>185</v>
      </c>
      <c r="D5680" s="36">
        <v>45086</v>
      </c>
      <c r="E5680">
        <v>5</v>
      </c>
      <c r="I5680" t="s">
        <v>167</v>
      </c>
      <c r="K5680" t="s">
        <v>165</v>
      </c>
      <c r="Q5680" s="32">
        <v>293.82924767540152</v>
      </c>
      <c r="S5680" s="22" t="str">
        <f>IF(ISNUMBER(R5680),SUMIFS(R$1:$R5680,A$1:$A5680,A5680,K$1:$K5680,K5680,E$1:$E5680,E5680),"")</f>
        <v/>
      </c>
      <c r="AC5680" s="37">
        <v>63.875923407695986</v>
      </c>
    </row>
    <row r="5681" spans="1:29" x14ac:dyDescent="0.3">
      <c r="A5681" t="str">
        <f t="shared" si="468"/>
        <v>SFFFManawatuCultivarFour</v>
      </c>
      <c r="B5681" t="s">
        <v>185</v>
      </c>
      <c r="D5681" s="36">
        <v>44936</v>
      </c>
      <c r="E5681">
        <v>1</v>
      </c>
      <c r="I5681" t="s">
        <v>168</v>
      </c>
      <c r="K5681" t="s">
        <v>165</v>
      </c>
      <c r="Q5681" s="32">
        <v>132.87815126050421</v>
      </c>
      <c r="S5681" s="22" t="str">
        <f>IF(ISNUMBER(R5681),SUMIFS(R$1:$R5681,A$1:$A5681,A5681,K$1:$K5681,K5681,E$1:$E5681,E5681),"")</f>
        <v/>
      </c>
      <c r="AC5681" s="37">
        <v>66.439075630252105</v>
      </c>
    </row>
    <row r="5682" spans="1:29" x14ac:dyDescent="0.3">
      <c r="A5682" t="str">
        <f t="shared" si="468"/>
        <v>SFFFManawatuCultivarFour</v>
      </c>
      <c r="B5682" t="s">
        <v>185</v>
      </c>
      <c r="D5682" s="36">
        <v>44936</v>
      </c>
      <c r="E5682">
        <v>2</v>
      </c>
      <c r="I5682" t="s">
        <v>168</v>
      </c>
      <c r="K5682" t="s">
        <v>165</v>
      </c>
      <c r="Q5682" s="32">
        <v>208.16812053925463</v>
      </c>
      <c r="S5682" s="22" t="str">
        <f>IF(ISNUMBER(R5682),SUMIFS(R$1:$R5682,A$1:$A5682,A5682,K$1:$K5682,K5682,E$1:$E5682,E5682),"")</f>
        <v/>
      </c>
      <c r="AC5682" s="37">
        <v>104.08406026962732</v>
      </c>
    </row>
    <row r="5683" spans="1:29" x14ac:dyDescent="0.3">
      <c r="A5683" t="str">
        <f t="shared" si="468"/>
        <v>SFFFManawatuCultivarFour</v>
      </c>
      <c r="B5683" t="s">
        <v>185</v>
      </c>
      <c r="D5683" s="36">
        <v>44936</v>
      </c>
      <c r="E5683">
        <v>3</v>
      </c>
      <c r="I5683" t="s">
        <v>168</v>
      </c>
      <c r="K5683" t="s">
        <v>165</v>
      </c>
      <c r="Q5683" s="32">
        <v>125.71368089996375</v>
      </c>
      <c r="S5683" s="22" t="str">
        <f>IF(ISNUMBER(R5683),SUMIFS(R$1:$R5683,A$1:$A5683,A5683,K$1:$K5683,K5683,E$1:$E5683,E5683),"")</f>
        <v/>
      </c>
      <c r="AC5683" s="37">
        <v>62.856840449981874</v>
      </c>
    </row>
    <row r="5684" spans="1:29" x14ac:dyDescent="0.3">
      <c r="A5684" t="str">
        <f t="shared" si="468"/>
        <v>SFFFManawatuCultivarFour</v>
      </c>
      <c r="B5684" t="s">
        <v>185</v>
      </c>
      <c r="D5684" s="36">
        <v>44936</v>
      </c>
      <c r="E5684">
        <v>4</v>
      </c>
      <c r="I5684" t="s">
        <v>168</v>
      </c>
      <c r="K5684" t="s">
        <v>165</v>
      </c>
      <c r="Q5684" s="32">
        <v>173.69552752293578</v>
      </c>
      <c r="S5684" s="22" t="str">
        <f>IF(ISNUMBER(R5684),SUMIFS(R$1:$R5684,A$1:$A5684,A5684,K$1:$K5684,K5684,E$1:$E5684,E5684),"")</f>
        <v/>
      </c>
      <c r="AC5684" s="37">
        <v>86.847763761467888</v>
      </c>
    </row>
    <row r="5685" spans="1:29" x14ac:dyDescent="0.3">
      <c r="A5685" t="str">
        <f t="shared" si="468"/>
        <v>SFFFManawatuCultivarFour</v>
      </c>
      <c r="B5685" t="s">
        <v>185</v>
      </c>
      <c r="D5685" s="36">
        <v>44936</v>
      </c>
      <c r="E5685">
        <v>5</v>
      </c>
      <c r="I5685" t="s">
        <v>168</v>
      </c>
      <c r="K5685" t="s">
        <v>165</v>
      </c>
      <c r="Q5685" s="32">
        <v>147.22315155570422</v>
      </c>
      <c r="S5685" s="22" t="str">
        <f>IF(ISNUMBER(R5685),SUMIFS(R$1:$R5685,A$1:$A5685,A5685,K$1:$K5685,K5685,E$1:$E5685,E5685),"")</f>
        <v/>
      </c>
      <c r="AC5685" s="37">
        <v>73.61157577785211</v>
      </c>
    </row>
    <row r="5686" spans="1:29" x14ac:dyDescent="0.3">
      <c r="A5686" t="str">
        <f t="shared" si="468"/>
        <v>SFFFManawatuCultivarFour</v>
      </c>
      <c r="B5686" t="s">
        <v>185</v>
      </c>
      <c r="D5686" s="36">
        <v>44953</v>
      </c>
      <c r="E5686">
        <v>1</v>
      </c>
      <c r="I5686" t="s">
        <v>168</v>
      </c>
      <c r="K5686" t="s">
        <v>165</v>
      </c>
      <c r="Q5686" s="32">
        <v>37.28233830845771</v>
      </c>
      <c r="S5686" s="22" t="str">
        <f>IF(ISNUMBER(R5686),SUMIFS(R$1:$R5686,A$1:$A5686,A5686,K$1:$K5686,K5686,E$1:$E5686,E5686),"")</f>
        <v/>
      </c>
      <c r="AC5686" s="37">
        <v>21.930787240269243</v>
      </c>
    </row>
    <row r="5687" spans="1:29" x14ac:dyDescent="0.3">
      <c r="A5687" t="str">
        <f t="shared" si="468"/>
        <v>SFFFManawatuCultivarFour</v>
      </c>
      <c r="B5687" t="s">
        <v>185</v>
      </c>
      <c r="D5687" s="36">
        <v>44953</v>
      </c>
      <c r="E5687">
        <v>2</v>
      </c>
      <c r="I5687" t="s">
        <v>168</v>
      </c>
      <c r="K5687" t="s">
        <v>165</v>
      </c>
      <c r="Q5687" s="32">
        <v>89.064895247828318</v>
      </c>
      <c r="S5687" s="22" t="str">
        <f>IF(ISNUMBER(R5687),SUMIFS(R$1:$R5687,A$1:$A5687,A5687,K$1:$K5687,K5687,E$1:$E5687,E5687),"")</f>
        <v/>
      </c>
      <c r="AC5687" s="37">
        <v>52.391114851663716</v>
      </c>
    </row>
    <row r="5688" spans="1:29" x14ac:dyDescent="0.3">
      <c r="A5688" t="str">
        <f t="shared" si="468"/>
        <v>SFFFManawatuCultivarFour</v>
      </c>
      <c r="B5688" t="s">
        <v>185</v>
      </c>
      <c r="D5688" s="36">
        <v>44953</v>
      </c>
      <c r="E5688">
        <v>3</v>
      </c>
      <c r="I5688" t="s">
        <v>168</v>
      </c>
      <c r="K5688" t="s">
        <v>165</v>
      </c>
      <c r="Q5688" s="32">
        <v>48.531640773020094</v>
      </c>
      <c r="S5688" s="22" t="str">
        <f>IF(ISNUMBER(R5688),SUMIFS(R$1:$R5688,A$1:$A5688,A5688,K$1:$K5688,K5688,E$1:$E5688,E5688),"")</f>
        <v/>
      </c>
      <c r="AC5688" s="37">
        <v>28.548023984129465</v>
      </c>
    </row>
    <row r="5689" spans="1:29" x14ac:dyDescent="0.3">
      <c r="A5689" t="str">
        <f t="shared" si="468"/>
        <v>SFFFManawatuCultivarFour</v>
      </c>
      <c r="B5689" t="s">
        <v>185</v>
      </c>
      <c r="D5689" s="36">
        <v>44953</v>
      </c>
      <c r="E5689">
        <v>4</v>
      </c>
      <c r="I5689" t="s">
        <v>168</v>
      </c>
      <c r="K5689" t="s">
        <v>165</v>
      </c>
      <c r="Q5689" s="32">
        <v>60.00257632358624</v>
      </c>
      <c r="S5689" s="22" t="str">
        <f>IF(ISNUMBER(R5689),SUMIFS(R$1:$R5689,A$1:$A5689,A5689,K$1:$K5689,K5689,E$1:$E5689,E5689),"")</f>
        <v/>
      </c>
      <c r="AC5689" s="37">
        <v>35.295633131521321</v>
      </c>
    </row>
    <row r="5690" spans="1:29" x14ac:dyDescent="0.3">
      <c r="A5690" t="str">
        <f t="shared" si="468"/>
        <v>SFFFManawatuCultivarFour</v>
      </c>
      <c r="B5690" t="s">
        <v>185</v>
      </c>
      <c r="D5690" s="36">
        <v>44953</v>
      </c>
      <c r="E5690">
        <v>5</v>
      </c>
      <c r="I5690" t="s">
        <v>168</v>
      </c>
      <c r="K5690" t="s">
        <v>165</v>
      </c>
      <c r="Q5690" s="32">
        <v>160.39676508901431</v>
      </c>
      <c r="S5690" s="22" t="str">
        <f>IF(ISNUMBER(R5690),SUMIFS(R$1:$R5690,A$1:$A5690,A5690,K$1:$K5690,K5690,E$1:$E5690,E5690),"")</f>
        <v/>
      </c>
      <c r="AC5690" s="37">
        <v>94.351038287655484</v>
      </c>
    </row>
    <row r="5691" spans="1:29" x14ac:dyDescent="0.3">
      <c r="A5691" t="str">
        <f t="shared" si="468"/>
        <v>SFFFManawatuCultivarFour</v>
      </c>
      <c r="B5691" t="s">
        <v>185</v>
      </c>
      <c r="D5691" s="36">
        <v>44980</v>
      </c>
      <c r="E5691">
        <v>1</v>
      </c>
      <c r="I5691" t="s">
        <v>168</v>
      </c>
      <c r="K5691" t="s">
        <v>165</v>
      </c>
      <c r="Q5691" s="32">
        <v>155.31694993109789</v>
      </c>
      <c r="S5691" s="22" t="str">
        <f>IF(ISNUMBER(R5691),SUMIFS(R$1:$R5691,A$1:$A5691,A5691,K$1:$K5691,K5691,E$1:$E5691,E5691),"")</f>
        <v/>
      </c>
      <c r="AC5691" s="37">
        <v>57.524796270776996</v>
      </c>
    </row>
    <row r="5692" spans="1:29" x14ac:dyDescent="0.3">
      <c r="A5692" t="str">
        <f t="shared" si="468"/>
        <v>SFFFManawatuCultivarFour</v>
      </c>
      <c r="B5692" t="s">
        <v>185</v>
      </c>
      <c r="D5692" s="36">
        <v>44980</v>
      </c>
      <c r="E5692">
        <v>2</v>
      </c>
      <c r="I5692" t="s">
        <v>168</v>
      </c>
      <c r="K5692" t="s">
        <v>165</v>
      </c>
      <c r="Q5692" s="32">
        <v>136.74033772801158</v>
      </c>
      <c r="S5692" s="22" t="str">
        <f>IF(ISNUMBER(R5692),SUMIFS(R$1:$R5692,A$1:$A5692,A5692,K$1:$K5692,K5692,E$1:$E5692,E5692),"")</f>
        <v/>
      </c>
      <c r="AC5692" s="37">
        <v>50.644569528893179</v>
      </c>
    </row>
    <row r="5693" spans="1:29" x14ac:dyDescent="0.3">
      <c r="A5693" t="str">
        <f t="shared" si="468"/>
        <v>SFFFManawatuCultivarFour</v>
      </c>
      <c r="B5693" t="s">
        <v>185</v>
      </c>
      <c r="D5693" s="36">
        <v>44980</v>
      </c>
      <c r="E5693">
        <v>3</v>
      </c>
      <c r="I5693" t="s">
        <v>168</v>
      </c>
      <c r="K5693" t="s">
        <v>165</v>
      </c>
      <c r="Q5693" s="32">
        <v>138.7467243706821</v>
      </c>
      <c r="S5693" s="22" t="str">
        <f>IF(ISNUMBER(R5693),SUMIFS(R$1:$R5693,A$1:$A5693,A5693,K$1:$K5693,K5693,E$1:$E5693,E5693),"")</f>
        <v/>
      </c>
      <c r="AC5693" s="37">
        <v>51.387675692845228</v>
      </c>
    </row>
    <row r="5694" spans="1:29" x14ac:dyDescent="0.3">
      <c r="A5694" t="str">
        <f t="shared" si="468"/>
        <v>SFFFManawatuCultivarFour</v>
      </c>
      <c r="B5694" t="s">
        <v>185</v>
      </c>
      <c r="D5694" s="36">
        <v>44980</v>
      </c>
      <c r="E5694">
        <v>4</v>
      </c>
      <c r="I5694" t="s">
        <v>168</v>
      </c>
      <c r="K5694" t="s">
        <v>165</v>
      </c>
      <c r="Q5694" s="32">
        <v>156.1524609843938</v>
      </c>
      <c r="S5694" s="22" t="str">
        <f>IF(ISNUMBER(R5694),SUMIFS(R$1:$R5694,A$1:$A5694,A5694,K$1:$K5694,K5694,E$1:$E5694,E5694),"")</f>
        <v/>
      </c>
      <c r="AC5694" s="37">
        <v>57.834244809034736</v>
      </c>
    </row>
    <row r="5695" spans="1:29" x14ac:dyDescent="0.3">
      <c r="A5695" t="str">
        <f t="shared" si="468"/>
        <v>SFFFManawatuCultivarFour</v>
      </c>
      <c r="B5695" t="s">
        <v>185</v>
      </c>
      <c r="D5695" s="36">
        <v>44980</v>
      </c>
      <c r="E5695">
        <v>5</v>
      </c>
      <c r="I5695" t="s">
        <v>168</v>
      </c>
      <c r="K5695" t="s">
        <v>165</v>
      </c>
      <c r="Q5695" s="32">
        <v>224.01176948051949</v>
      </c>
      <c r="S5695" s="22" t="str">
        <f>IF(ISNUMBER(R5695),SUMIFS(R$1:$R5695,A$1:$A5695,A5695,K$1:$K5695,K5695,E$1:$E5695,E5695),"")</f>
        <v/>
      </c>
      <c r="AC5695" s="37">
        <v>82.967322029822029</v>
      </c>
    </row>
    <row r="5696" spans="1:29" x14ac:dyDescent="0.3">
      <c r="A5696" t="str">
        <f t="shared" si="468"/>
        <v>SFFFManawatuCultivarFour</v>
      </c>
      <c r="B5696" t="s">
        <v>185</v>
      </c>
      <c r="D5696" s="36">
        <v>45008</v>
      </c>
      <c r="E5696">
        <v>1</v>
      </c>
      <c r="I5696" t="s">
        <v>168</v>
      </c>
      <c r="K5696" t="s">
        <v>165</v>
      </c>
      <c r="Q5696" s="32">
        <v>119.60714285714286</v>
      </c>
      <c r="S5696" s="22" t="str">
        <f>IF(ISNUMBER(R5696),SUMIFS(R$1:$R5696,A$1:$A5696,A5696,K$1:$K5696,K5696,E$1:$E5696,E5696),"")</f>
        <v/>
      </c>
      <c r="AC5696" s="37">
        <v>42.716836734693878</v>
      </c>
    </row>
    <row r="5697" spans="1:29" x14ac:dyDescent="0.3">
      <c r="A5697" t="str">
        <f t="shared" si="468"/>
        <v>SFFFManawatuCultivarFour</v>
      </c>
      <c r="B5697" t="s">
        <v>185</v>
      </c>
      <c r="D5697" s="36">
        <v>45008</v>
      </c>
      <c r="E5697">
        <v>2</v>
      </c>
      <c r="I5697" t="s">
        <v>168</v>
      </c>
      <c r="K5697" t="s">
        <v>165</v>
      </c>
      <c r="Q5697" s="32">
        <v>186.15489636341073</v>
      </c>
      <c r="S5697" s="22" t="str">
        <f>IF(ISNUMBER(R5697),SUMIFS(R$1:$R5697,A$1:$A5697,A5697,K$1:$K5697,K5697,E$1:$E5697,E5697),"")</f>
        <v/>
      </c>
      <c r="AC5697" s="37">
        <v>66.48389155836098</v>
      </c>
    </row>
    <row r="5698" spans="1:29" x14ac:dyDescent="0.3">
      <c r="A5698" t="str">
        <f t="shared" si="468"/>
        <v>SFFFManawatuCultivarFour</v>
      </c>
      <c r="B5698" t="s">
        <v>185</v>
      </c>
      <c r="D5698" s="36">
        <v>45008</v>
      </c>
      <c r="E5698">
        <v>3</v>
      </c>
      <c r="I5698" t="s">
        <v>168</v>
      </c>
      <c r="K5698" t="s">
        <v>165</v>
      </c>
      <c r="Q5698" s="32">
        <v>122.03571428571429</v>
      </c>
      <c r="S5698" s="22" t="str">
        <f>IF(ISNUMBER(R5698),SUMIFS(R$1:$R5698,A$1:$A5698,A5698,K$1:$K5698,K5698,E$1:$E5698,E5698),"")</f>
        <v/>
      </c>
      <c r="AC5698" s="37">
        <v>43.58418367346939</v>
      </c>
    </row>
    <row r="5699" spans="1:29" x14ac:dyDescent="0.3">
      <c r="A5699" t="str">
        <f t="shared" si="468"/>
        <v>SFFFManawatuCultivarFour</v>
      </c>
      <c r="B5699" t="s">
        <v>185</v>
      </c>
      <c r="D5699" s="36">
        <v>45008</v>
      </c>
      <c r="E5699">
        <v>4</v>
      </c>
      <c r="I5699" t="s">
        <v>168</v>
      </c>
      <c r="K5699" t="s">
        <v>165</v>
      </c>
      <c r="Q5699" s="32">
        <v>163.56542617046821</v>
      </c>
      <c r="S5699" s="22" t="str">
        <f>IF(ISNUMBER(R5699),SUMIFS(R$1:$R5699,A$1:$A5699,A5699,K$1:$K5699,K5699,E$1:$E5699,E5699),"")</f>
        <v/>
      </c>
      <c r="AC5699" s="37">
        <v>58.416223632310071</v>
      </c>
    </row>
    <row r="5700" spans="1:29" x14ac:dyDescent="0.3">
      <c r="A5700" t="str">
        <f t="shared" si="468"/>
        <v>SFFFManawatuCultivarFour</v>
      </c>
      <c r="B5700" t="s">
        <v>185</v>
      </c>
      <c r="D5700" s="36">
        <v>45008</v>
      </c>
      <c r="E5700">
        <v>5</v>
      </c>
      <c r="I5700" t="s">
        <v>168</v>
      </c>
      <c r="K5700" t="s">
        <v>165</v>
      </c>
      <c r="Q5700" s="32">
        <v>277.91844349680167</v>
      </c>
      <c r="S5700" s="22" t="str">
        <f>IF(ISNUMBER(R5700),SUMIFS(R$1:$R5700,A$1:$A5700,A5700,K$1:$K5700,K5700,E$1:$E5700,E5700),"")</f>
        <v/>
      </c>
      <c r="AC5700" s="37">
        <v>99.256586963143462</v>
      </c>
    </row>
    <row r="5701" spans="1:29" x14ac:dyDescent="0.3">
      <c r="A5701" t="str">
        <f t="shared" si="468"/>
        <v>SFFFManawatuCultivarFour</v>
      </c>
      <c r="B5701" t="s">
        <v>185</v>
      </c>
      <c r="D5701" s="36">
        <v>45040</v>
      </c>
      <c r="E5701">
        <v>1</v>
      </c>
      <c r="I5701" t="s">
        <v>168</v>
      </c>
      <c r="K5701" t="s">
        <v>165</v>
      </c>
      <c r="Q5701" s="32">
        <v>130.41428571428571</v>
      </c>
      <c r="S5701" s="22" t="str">
        <f>IF(ISNUMBER(R5701),SUMIFS(R$1:$R5701,A$1:$A5701,A5701,K$1:$K5701,K5701,E$1:$E5701,E5701),"")</f>
        <v/>
      </c>
      <c r="AC5701" s="37">
        <v>40.754464285714285</v>
      </c>
    </row>
    <row r="5702" spans="1:29" x14ac:dyDescent="0.3">
      <c r="A5702" t="str">
        <f t="shared" si="468"/>
        <v>SFFFManawatuCultivarFour</v>
      </c>
      <c r="B5702" t="s">
        <v>185</v>
      </c>
      <c r="D5702" s="36">
        <v>45040</v>
      </c>
      <c r="E5702">
        <v>2</v>
      </c>
      <c r="I5702" t="s">
        <v>168</v>
      </c>
      <c r="K5702" t="s">
        <v>165</v>
      </c>
      <c r="Q5702" s="32">
        <v>186.96443489676574</v>
      </c>
      <c r="S5702" s="22" t="str">
        <f>IF(ISNUMBER(R5702),SUMIFS(R$1:$R5702,A$1:$A5702,A5702,K$1:$K5702,K5702,E$1:$E5702,E5702),"")</f>
        <v/>
      </c>
      <c r="AC5702" s="37">
        <v>58.426385905239293</v>
      </c>
    </row>
    <row r="5703" spans="1:29" x14ac:dyDescent="0.3">
      <c r="A5703" t="str">
        <f t="shared" si="468"/>
        <v>SFFFManawatuCultivarFour</v>
      </c>
      <c r="B5703" t="s">
        <v>185</v>
      </c>
      <c r="D5703" s="36">
        <v>45040</v>
      </c>
      <c r="E5703">
        <v>3</v>
      </c>
      <c r="I5703" t="s">
        <v>168</v>
      </c>
      <c r="K5703" t="s">
        <v>165</v>
      </c>
      <c r="Q5703" s="32">
        <v>145.75714285714284</v>
      </c>
      <c r="S5703" s="22" t="str">
        <f>IF(ISNUMBER(R5703),SUMIFS(R$1:$R5703,A$1:$A5703,A5703,K$1:$K5703,K5703,E$1:$E5703,E5703),"")</f>
        <v/>
      </c>
      <c r="AC5703" s="37">
        <v>45.549107142857139</v>
      </c>
    </row>
    <row r="5704" spans="1:29" x14ac:dyDescent="0.3">
      <c r="A5704" t="str">
        <f t="shared" si="468"/>
        <v>SFFFManawatuCultivarFour</v>
      </c>
      <c r="B5704" t="s">
        <v>185</v>
      </c>
      <c r="D5704" s="36">
        <v>45040</v>
      </c>
      <c r="E5704">
        <v>4</v>
      </c>
      <c r="I5704" t="s">
        <v>168</v>
      </c>
      <c r="K5704" t="s">
        <v>165</v>
      </c>
      <c r="Q5704" s="32">
        <v>196.51697312588402</v>
      </c>
      <c r="S5704" s="22" t="str">
        <f>IF(ISNUMBER(R5704),SUMIFS(R$1:$R5704,A$1:$A5704,A5704,K$1:$K5704,K5704,E$1:$E5704,E5704),"")</f>
        <v/>
      </c>
      <c r="AC5704" s="37">
        <v>61.411554101838753</v>
      </c>
    </row>
    <row r="5705" spans="1:29" x14ac:dyDescent="0.3">
      <c r="A5705" t="str">
        <f t="shared" si="468"/>
        <v>SFFFManawatuCultivarFour</v>
      </c>
      <c r="B5705" t="s">
        <v>185</v>
      </c>
      <c r="D5705" s="36">
        <v>45040</v>
      </c>
      <c r="E5705">
        <v>5</v>
      </c>
      <c r="I5705" t="s">
        <v>168</v>
      </c>
      <c r="K5705" t="s">
        <v>165</v>
      </c>
      <c r="Q5705" s="32">
        <v>250.26132404181189</v>
      </c>
      <c r="S5705" s="22" t="str">
        <f>IF(ISNUMBER(R5705),SUMIFS(R$1:$R5705,A$1:$A5705,A5705,K$1:$K5705,K5705,E$1:$E5705,E5705),"")</f>
        <v/>
      </c>
      <c r="AC5705" s="37">
        <v>78.206663763066217</v>
      </c>
    </row>
    <row r="5706" spans="1:29" x14ac:dyDescent="0.3">
      <c r="A5706" t="str">
        <f t="shared" si="468"/>
        <v>SFFFManawatuCultivarFour</v>
      </c>
      <c r="B5706" t="s">
        <v>185</v>
      </c>
      <c r="D5706" s="36">
        <v>45086</v>
      </c>
      <c r="E5706">
        <v>1</v>
      </c>
      <c r="I5706" t="s">
        <v>168</v>
      </c>
      <c r="K5706" t="s">
        <v>165</v>
      </c>
      <c r="Q5706" s="32">
        <v>111.27167630057804</v>
      </c>
      <c r="S5706" s="22" t="str">
        <f>IF(ISNUMBER(R5706),SUMIFS(R$1:$R5706,A$1:$A5706,A5706,K$1:$K5706,K5706,E$1:$E5706,E5706),"")</f>
        <v/>
      </c>
      <c r="AC5706" s="37">
        <v>24.18949484795175</v>
      </c>
    </row>
    <row r="5707" spans="1:29" x14ac:dyDescent="0.3">
      <c r="A5707" t="str">
        <f t="shared" si="468"/>
        <v>SFFFManawatuCultivarFour</v>
      </c>
      <c r="B5707" t="s">
        <v>185</v>
      </c>
      <c r="D5707" s="36">
        <v>45086</v>
      </c>
      <c r="E5707">
        <v>2</v>
      </c>
      <c r="I5707" t="s">
        <v>168</v>
      </c>
      <c r="K5707" t="s">
        <v>165</v>
      </c>
      <c r="Q5707" s="32">
        <v>123.35260115606937</v>
      </c>
      <c r="S5707" s="22" t="str">
        <f>IF(ISNUMBER(R5707),SUMIFS(R$1:$R5707,A$1:$A5707,A5707,K$1:$K5707,K5707,E$1:$E5707,E5707),"")</f>
        <v/>
      </c>
      <c r="AC5707" s="37">
        <v>26.81578286001508</v>
      </c>
    </row>
    <row r="5708" spans="1:29" x14ac:dyDescent="0.3">
      <c r="A5708" t="str">
        <f t="shared" si="468"/>
        <v>SFFFManawatuCultivarFour</v>
      </c>
      <c r="B5708" t="s">
        <v>185</v>
      </c>
      <c r="D5708" s="36">
        <v>45086</v>
      </c>
      <c r="E5708">
        <v>3</v>
      </c>
      <c r="I5708" t="s">
        <v>168</v>
      </c>
      <c r="K5708" t="s">
        <v>165</v>
      </c>
      <c r="Q5708" s="32">
        <v>116.35838150289017</v>
      </c>
      <c r="S5708" s="22" t="str">
        <f>IF(ISNUMBER(R5708),SUMIFS(R$1:$R5708,A$1:$A5708,A5708,K$1:$K5708,K5708,E$1:$E5708,E5708),"")</f>
        <v/>
      </c>
      <c r="AC5708" s="37">
        <v>25.295300326715253</v>
      </c>
    </row>
    <row r="5709" spans="1:29" x14ac:dyDescent="0.3">
      <c r="A5709" t="str">
        <f t="shared" si="468"/>
        <v>SFFFManawatuCultivarFour</v>
      </c>
      <c r="B5709" t="s">
        <v>185</v>
      </c>
      <c r="D5709" s="36">
        <v>45086</v>
      </c>
      <c r="E5709">
        <v>4</v>
      </c>
      <c r="I5709" t="s">
        <v>168</v>
      </c>
      <c r="K5709" t="s">
        <v>165</v>
      </c>
      <c r="Q5709" s="32">
        <v>134.16184971098266</v>
      </c>
      <c r="S5709" s="22" t="str">
        <f>IF(ISNUMBER(R5709),SUMIFS(R$1:$R5709,A$1:$A5709,A5709,K$1:$K5709,K5709,E$1:$E5709,E5709),"")</f>
        <v/>
      </c>
      <c r="AC5709" s="37">
        <v>29.165619502387536</v>
      </c>
    </row>
    <row r="5710" spans="1:29" x14ac:dyDescent="0.3">
      <c r="A5710" t="str">
        <f t="shared" si="468"/>
        <v>SFFFManawatuCultivarFour</v>
      </c>
      <c r="B5710" t="s">
        <v>185</v>
      </c>
      <c r="D5710" s="36">
        <v>45086</v>
      </c>
      <c r="E5710">
        <v>5</v>
      </c>
      <c r="I5710" t="s">
        <v>168</v>
      </c>
      <c r="K5710" t="s">
        <v>165</v>
      </c>
      <c r="Q5710" s="32">
        <v>202.19653179190755</v>
      </c>
      <c r="S5710" s="22" t="str">
        <f>IF(ISNUMBER(R5710),SUMIFS(R$1:$R5710,A$1:$A5710,A5710,K$1:$K5710,K5710,E$1:$E5710,E5710),"")</f>
        <v/>
      </c>
      <c r="AC5710" s="37">
        <v>43.955767780849463</v>
      </c>
    </row>
    <row r="5711" spans="1:29" x14ac:dyDescent="0.3">
      <c r="A5711" t="str">
        <f t="shared" si="468"/>
        <v>SFFFManawatuCultivarFive</v>
      </c>
      <c r="B5711" t="s">
        <v>185</v>
      </c>
      <c r="D5711" s="36">
        <v>44936</v>
      </c>
      <c r="E5711">
        <v>1</v>
      </c>
      <c r="I5711" t="s">
        <v>169</v>
      </c>
      <c r="K5711" t="s">
        <v>165</v>
      </c>
      <c r="Q5711" s="32">
        <v>157.17539863325743</v>
      </c>
      <c r="S5711" s="22" t="str">
        <f>IF(ISNUMBER(R5711),SUMIFS(R$1:$R5711,A$1:$A5711,A5711,K$1:$K5711,K5711,E$1:$E5711,E5711),"")</f>
        <v/>
      </c>
      <c r="AC5711" s="37">
        <v>78.587699316628715</v>
      </c>
    </row>
    <row r="5712" spans="1:29" x14ac:dyDescent="0.3">
      <c r="A5712" t="str">
        <f t="shared" si="468"/>
        <v>SFFFManawatuCultivarFive</v>
      </c>
      <c r="B5712" t="s">
        <v>185</v>
      </c>
      <c r="D5712" s="36">
        <v>44936</v>
      </c>
      <c r="E5712">
        <v>2</v>
      </c>
      <c r="I5712" t="s">
        <v>169</v>
      </c>
      <c r="K5712" t="s">
        <v>165</v>
      </c>
      <c r="Q5712" s="32">
        <v>177.35308170090781</v>
      </c>
      <c r="S5712" s="22" t="str">
        <f>IF(ISNUMBER(R5712),SUMIFS(R$1:$R5712,A$1:$A5712,A5712,K$1:$K5712,K5712,E$1:$E5712,E5712),"")</f>
        <v/>
      </c>
      <c r="AC5712" s="37">
        <v>88.676540850453904</v>
      </c>
    </row>
    <row r="5713" spans="1:29" x14ac:dyDescent="0.3">
      <c r="A5713" t="str">
        <f t="shared" si="468"/>
        <v>SFFFManawatuCultivarFive</v>
      </c>
      <c r="B5713" t="s">
        <v>185</v>
      </c>
      <c r="D5713" s="36">
        <v>44936</v>
      </c>
      <c r="E5713">
        <v>3</v>
      </c>
      <c r="I5713" t="s">
        <v>169</v>
      </c>
      <c r="K5713" t="s">
        <v>165</v>
      </c>
      <c r="Q5713" s="32">
        <v>181.99733203977686</v>
      </c>
      <c r="S5713" s="22" t="str">
        <f>IF(ISNUMBER(R5713),SUMIFS(R$1:$R5713,A$1:$A5713,A5713,K$1:$K5713,K5713,E$1:$E5713,E5713),"")</f>
        <v/>
      </c>
      <c r="AC5713" s="37">
        <v>90.998666019888432</v>
      </c>
    </row>
    <row r="5714" spans="1:29" x14ac:dyDescent="0.3">
      <c r="A5714" t="str">
        <f t="shared" si="468"/>
        <v>SFFFManawatuCultivarFive</v>
      </c>
      <c r="B5714" t="s">
        <v>185</v>
      </c>
      <c r="D5714" s="36">
        <v>44936</v>
      </c>
      <c r="E5714">
        <v>4</v>
      </c>
      <c r="I5714" t="s">
        <v>169</v>
      </c>
      <c r="K5714" t="s">
        <v>165</v>
      </c>
      <c r="Q5714" s="32">
        <v>235.6168540761565</v>
      </c>
      <c r="S5714" s="22" t="str">
        <f>IF(ISNUMBER(R5714),SUMIFS(R$1:$R5714,A$1:$A5714,A5714,K$1:$K5714,K5714,E$1:$E5714,E5714),"")</f>
        <v/>
      </c>
      <c r="AC5714" s="37">
        <v>117.80842703807825</v>
      </c>
    </row>
    <row r="5715" spans="1:29" x14ac:dyDescent="0.3">
      <c r="A5715" t="str">
        <f t="shared" si="468"/>
        <v>SFFFManawatuCultivarFive</v>
      </c>
      <c r="B5715" t="s">
        <v>185</v>
      </c>
      <c r="D5715" s="36">
        <v>44936</v>
      </c>
      <c r="E5715">
        <v>5</v>
      </c>
      <c r="I5715" t="s">
        <v>169</v>
      </c>
      <c r="K5715" t="s">
        <v>165</v>
      </c>
      <c r="Q5715" s="32">
        <v>338.03854875283452</v>
      </c>
      <c r="S5715" s="22" t="str">
        <f>IF(ISNUMBER(R5715),SUMIFS(R$1:$R5715,A$1:$A5715,A5715,K$1:$K5715,K5715,E$1:$E5715,E5715),"")</f>
        <v/>
      </c>
      <c r="AC5715" s="37">
        <v>169.01927437641726</v>
      </c>
    </row>
    <row r="5716" spans="1:29" x14ac:dyDescent="0.3">
      <c r="A5716" t="str">
        <f t="shared" si="468"/>
        <v>SFFFManawatuCultivarFive</v>
      </c>
      <c r="B5716" t="s">
        <v>185</v>
      </c>
      <c r="D5716" s="36">
        <v>44953</v>
      </c>
      <c r="E5716">
        <v>1</v>
      </c>
      <c r="I5716" t="s">
        <v>169</v>
      </c>
      <c r="K5716" t="s">
        <v>165</v>
      </c>
      <c r="Q5716" s="32">
        <v>26.912910406232612</v>
      </c>
      <c r="S5716" s="22" t="str">
        <f>IF(ISNUMBER(R5716),SUMIFS(R$1:$R5716,A$1:$A5716,A5716,K$1:$K5716,K5716,E$1:$E5716,E5716),"")</f>
        <v/>
      </c>
      <c r="AC5716" s="37">
        <v>15.831123768372125</v>
      </c>
    </row>
    <row r="5717" spans="1:29" x14ac:dyDescent="0.3">
      <c r="A5717" t="str">
        <f t="shared" si="468"/>
        <v>SFFFManawatuCultivarFive</v>
      </c>
      <c r="B5717" t="s">
        <v>185</v>
      </c>
      <c r="D5717" s="36">
        <v>44953</v>
      </c>
      <c r="E5717">
        <v>2</v>
      </c>
      <c r="I5717" t="s">
        <v>169</v>
      </c>
      <c r="K5717" t="s">
        <v>165</v>
      </c>
      <c r="Q5717" s="32">
        <v>51.667298219022356</v>
      </c>
      <c r="S5717" s="22" t="str">
        <f>IF(ISNUMBER(R5717),SUMIFS(R$1:$R5717,A$1:$A5717,A5717,K$1:$K5717,K5717,E$1:$E5717,E5717),"")</f>
        <v/>
      </c>
      <c r="AC5717" s="37">
        <v>30.392528364130801</v>
      </c>
    </row>
    <row r="5718" spans="1:29" x14ac:dyDescent="0.3">
      <c r="A5718" t="str">
        <f t="shared" si="468"/>
        <v>SFFFManawatuCultivarFive</v>
      </c>
      <c r="B5718" t="s">
        <v>185</v>
      </c>
      <c r="D5718" s="36">
        <v>44953</v>
      </c>
      <c r="E5718">
        <v>3</v>
      </c>
      <c r="I5718" t="s">
        <v>169</v>
      </c>
      <c r="K5718" t="s">
        <v>165</v>
      </c>
      <c r="Q5718" s="32">
        <v>71.446572580645153</v>
      </c>
      <c r="S5718" s="22" t="str">
        <f>IF(ISNUMBER(R5718),SUMIFS(R$1:$R5718,A$1:$A5718,A5718,K$1:$K5718,K5718,E$1:$E5718,E5718),"")</f>
        <v/>
      </c>
      <c r="AC5718" s="37">
        <v>42.027395635673621</v>
      </c>
    </row>
    <row r="5719" spans="1:29" x14ac:dyDescent="0.3">
      <c r="A5719" t="str">
        <f t="shared" si="468"/>
        <v>SFFFManawatuCultivarFive</v>
      </c>
      <c r="B5719" t="s">
        <v>185</v>
      </c>
      <c r="D5719" s="36">
        <v>44953</v>
      </c>
      <c r="E5719">
        <v>4</v>
      </c>
      <c r="I5719" t="s">
        <v>169</v>
      </c>
      <c r="K5719" t="s">
        <v>165</v>
      </c>
      <c r="Q5719" s="32">
        <v>55.922720624085812</v>
      </c>
      <c r="S5719" s="22" t="str">
        <f>IF(ISNUMBER(R5719),SUMIFS(R$1:$R5719,A$1:$A5719,A5719,K$1:$K5719,K5719,E$1:$E5719,E5719),"")</f>
        <v/>
      </c>
      <c r="AC5719" s="37">
        <v>32.895718014168125</v>
      </c>
    </row>
    <row r="5720" spans="1:29" x14ac:dyDescent="0.3">
      <c r="A5720" t="str">
        <f t="shared" si="468"/>
        <v>SFFFManawatuCultivarFive</v>
      </c>
      <c r="B5720" t="s">
        <v>185</v>
      </c>
      <c r="D5720" s="36">
        <v>44953</v>
      </c>
      <c r="E5720">
        <v>5</v>
      </c>
      <c r="I5720" t="s">
        <v>169</v>
      </c>
      <c r="K5720" t="s">
        <v>165</v>
      </c>
      <c r="Q5720" s="32">
        <v>95.314787701317726</v>
      </c>
      <c r="S5720" s="22" t="str">
        <f>IF(ISNUMBER(R5720),SUMIFS(R$1:$R5720,A$1:$A5720,A5720,K$1:$K5720,K5720,E$1:$E5720,E5720),"")</f>
        <v/>
      </c>
      <c r="AC5720" s="37">
        <v>56.067522177245721</v>
      </c>
    </row>
    <row r="5721" spans="1:29" x14ac:dyDescent="0.3">
      <c r="A5721" t="str">
        <f t="shared" si="468"/>
        <v>SFFFManawatuCultivarFive</v>
      </c>
      <c r="B5721" t="s">
        <v>185</v>
      </c>
      <c r="D5721" s="36">
        <v>44980</v>
      </c>
      <c r="E5721">
        <v>1</v>
      </c>
      <c r="I5721" t="s">
        <v>169</v>
      </c>
      <c r="K5721" t="s">
        <v>165</v>
      </c>
      <c r="Q5721" s="32">
        <v>137.84246575342465</v>
      </c>
      <c r="S5721" s="22" t="str">
        <f>IF(ISNUMBER(R5721),SUMIFS(R$1:$R5721,A$1:$A5721,A5721,K$1:$K5721,K5721,E$1:$E5721,E5721),"")</f>
        <v/>
      </c>
      <c r="AC5721" s="37">
        <v>51.052765093860984</v>
      </c>
    </row>
    <row r="5722" spans="1:29" x14ac:dyDescent="0.3">
      <c r="A5722" t="str">
        <f t="shared" si="468"/>
        <v>SFFFManawatuCultivarFive</v>
      </c>
      <c r="B5722" t="s">
        <v>185</v>
      </c>
      <c r="D5722" s="36">
        <v>44980</v>
      </c>
      <c r="E5722">
        <v>2</v>
      </c>
      <c r="I5722" t="s">
        <v>169</v>
      </c>
      <c r="K5722" t="s">
        <v>165</v>
      </c>
      <c r="Q5722" s="32">
        <v>111.26373626373626</v>
      </c>
      <c r="S5722" s="22" t="str">
        <f>IF(ISNUMBER(R5722),SUMIFS(R$1:$R5722,A$1:$A5722,A5722,K$1:$K5722,K5722,E$1:$E5722,E5722),"")</f>
        <v/>
      </c>
      <c r="AC5722" s="37">
        <v>41.208791208791212</v>
      </c>
    </row>
    <row r="5723" spans="1:29" x14ac:dyDescent="0.3">
      <c r="A5723" t="str">
        <f t="shared" si="468"/>
        <v>SFFFManawatuCultivarFive</v>
      </c>
      <c r="B5723" t="s">
        <v>185</v>
      </c>
      <c r="D5723" s="36">
        <v>44980</v>
      </c>
      <c r="E5723">
        <v>3</v>
      </c>
      <c r="I5723" t="s">
        <v>169</v>
      </c>
      <c r="K5723" t="s">
        <v>165</v>
      </c>
      <c r="Q5723" s="32">
        <v>170.14154323936935</v>
      </c>
      <c r="S5723" s="22" t="str">
        <f>IF(ISNUMBER(R5723),SUMIFS(R$1:$R5723,A$1:$A5723,A5723,K$1:$K5723,K5723,E$1:$E5723,E5723),"")</f>
        <v/>
      </c>
      <c r="AC5723" s="37">
        <v>63.015386384951611</v>
      </c>
    </row>
    <row r="5724" spans="1:29" x14ac:dyDescent="0.3">
      <c r="A5724" t="str">
        <f t="shared" ref="A5724:A5787" si="469">_xlfn.TEXTJOIN("",TRUE,B5724,"Cultivar",I5724)</f>
        <v>SFFFManawatuCultivarFive</v>
      </c>
      <c r="B5724" t="s">
        <v>185</v>
      </c>
      <c r="D5724" s="36">
        <v>44980</v>
      </c>
      <c r="E5724">
        <v>4</v>
      </c>
      <c r="I5724" t="s">
        <v>169</v>
      </c>
      <c r="K5724" t="s">
        <v>165</v>
      </c>
      <c r="Q5724" s="32">
        <v>118.54403185115106</v>
      </c>
      <c r="S5724" s="22" t="str">
        <f>IF(ISNUMBER(R5724),SUMIFS(R$1:$R5724,A$1:$A5724,A5724,K$1:$K5724,K5724,E$1:$E5724,E5724),"")</f>
        <v/>
      </c>
      <c r="AC5724" s="37">
        <v>43.9051969819078</v>
      </c>
    </row>
    <row r="5725" spans="1:29" x14ac:dyDescent="0.3">
      <c r="A5725" t="str">
        <f t="shared" si="469"/>
        <v>SFFFManawatuCultivarFive</v>
      </c>
      <c r="B5725" t="s">
        <v>185</v>
      </c>
      <c r="D5725" s="36">
        <v>44980</v>
      </c>
      <c r="E5725">
        <v>5</v>
      </c>
      <c r="I5725" t="s">
        <v>169</v>
      </c>
      <c r="K5725" t="s">
        <v>165</v>
      </c>
      <c r="Q5725" s="32">
        <v>201.96063236205819</v>
      </c>
      <c r="S5725" s="22" t="str">
        <f>IF(ISNUMBER(R5725),SUMIFS(R$1:$R5725,A$1:$A5725,A5725,K$1:$K5725,K5725,E$1:$E5725,E5725),"")</f>
        <v/>
      </c>
      <c r="AC5725" s="37">
        <v>74.800234208169698</v>
      </c>
    </row>
    <row r="5726" spans="1:29" x14ac:dyDescent="0.3">
      <c r="A5726" t="str">
        <f t="shared" si="469"/>
        <v>SFFFManawatuCultivarFive</v>
      </c>
      <c r="B5726" t="s">
        <v>185</v>
      </c>
      <c r="D5726" s="36">
        <v>45008</v>
      </c>
      <c r="E5726">
        <v>1</v>
      </c>
      <c r="I5726" t="s">
        <v>169</v>
      </c>
      <c r="K5726" t="s">
        <v>165</v>
      </c>
      <c r="Q5726" s="32">
        <v>156.55279503105589</v>
      </c>
      <c r="S5726" s="22" t="str">
        <f>IF(ISNUMBER(R5726),SUMIFS(R$1:$R5726,A$1:$A5726,A5726,K$1:$K5726,K5726,E$1:$E5726,E5726),"")</f>
        <v/>
      </c>
      <c r="AC5726" s="37">
        <v>55.911712511091388</v>
      </c>
    </row>
    <row r="5727" spans="1:29" x14ac:dyDescent="0.3">
      <c r="A5727" t="str">
        <f t="shared" si="469"/>
        <v>SFFFManawatuCultivarFive</v>
      </c>
      <c r="B5727" t="s">
        <v>185</v>
      </c>
      <c r="D5727" s="36">
        <v>45008</v>
      </c>
      <c r="E5727">
        <v>2</v>
      </c>
      <c r="I5727" t="s">
        <v>169</v>
      </c>
      <c r="K5727" t="s">
        <v>165</v>
      </c>
      <c r="Q5727" s="32">
        <v>150.64582795143374</v>
      </c>
      <c r="S5727" s="22" t="str">
        <f>IF(ISNUMBER(R5727),SUMIFS(R$1:$R5727,A$1:$A5727,A5727,K$1:$K5727,K5727,E$1:$E5727,E5727),"")</f>
        <v/>
      </c>
      <c r="AC5727" s="37">
        <v>53.802081411226332</v>
      </c>
    </row>
    <row r="5728" spans="1:29" x14ac:dyDescent="0.3">
      <c r="A5728" t="str">
        <f t="shared" si="469"/>
        <v>SFFFManawatuCultivarFive</v>
      </c>
      <c r="B5728" t="s">
        <v>185</v>
      </c>
      <c r="D5728" s="36">
        <v>45008</v>
      </c>
      <c r="E5728">
        <v>3</v>
      </c>
      <c r="I5728" t="s">
        <v>169</v>
      </c>
      <c r="K5728" t="s">
        <v>165</v>
      </c>
      <c r="Q5728" s="32">
        <v>183.98885435644624</v>
      </c>
      <c r="S5728" s="22" t="str">
        <f>IF(ISNUMBER(R5728),SUMIFS(R$1:$R5728,A$1:$A5728,A5728,K$1:$K5728,K5728,E$1:$E5728,E5728),"")</f>
        <v/>
      </c>
      <c r="AC5728" s="37">
        <v>65.710305127302234</v>
      </c>
    </row>
    <row r="5729" spans="1:29" x14ac:dyDescent="0.3">
      <c r="A5729" t="str">
        <f t="shared" si="469"/>
        <v>SFFFManawatuCultivarFive</v>
      </c>
      <c r="B5729" t="s">
        <v>185</v>
      </c>
      <c r="D5729" s="36">
        <v>45008</v>
      </c>
      <c r="E5729">
        <v>4</v>
      </c>
      <c r="I5729" t="s">
        <v>169</v>
      </c>
      <c r="K5729" t="s">
        <v>165</v>
      </c>
      <c r="Q5729" s="32">
        <v>203.00777788717144</v>
      </c>
      <c r="S5729" s="22" t="str">
        <f>IF(ISNUMBER(R5729),SUMIFS(R$1:$R5729,A$1:$A5729,A5729,K$1:$K5729,K5729,E$1:$E5729,E5729),"")</f>
        <v/>
      </c>
      <c r="AC5729" s="37">
        <v>72.502777816846944</v>
      </c>
    </row>
    <row r="5730" spans="1:29" x14ac:dyDescent="0.3">
      <c r="A5730" t="str">
        <f t="shared" si="469"/>
        <v>SFFFManawatuCultivarFive</v>
      </c>
      <c r="B5730" t="s">
        <v>185</v>
      </c>
      <c r="D5730" s="36">
        <v>45008</v>
      </c>
      <c r="E5730">
        <v>5</v>
      </c>
      <c r="I5730" t="s">
        <v>169</v>
      </c>
      <c r="K5730" t="s">
        <v>165</v>
      </c>
      <c r="Q5730" s="32">
        <v>224.01477832512313</v>
      </c>
      <c r="S5730" s="22" t="str">
        <f>IF(ISNUMBER(R5730),SUMIFS(R$1:$R5730,A$1:$A5730,A5730,K$1:$K5730,K5730,E$1:$E5730,E5730),"")</f>
        <v/>
      </c>
      <c r="AC5730" s="37">
        <v>80.005277973258259</v>
      </c>
    </row>
    <row r="5731" spans="1:29" x14ac:dyDescent="0.3">
      <c r="A5731" t="str">
        <f t="shared" si="469"/>
        <v>SFFFManawatuCultivarFive</v>
      </c>
      <c r="B5731" t="s">
        <v>185</v>
      </c>
      <c r="D5731" s="36">
        <v>45040</v>
      </c>
      <c r="E5731">
        <v>1</v>
      </c>
      <c r="I5731" t="s">
        <v>169</v>
      </c>
      <c r="K5731" t="s">
        <v>165</v>
      </c>
      <c r="Q5731" s="32">
        <v>144.1676267281106</v>
      </c>
      <c r="S5731" s="22" t="str">
        <f>IF(ISNUMBER(R5731),SUMIFS(R$1:$R5731,A$1:$A5731,A5731,K$1:$K5731,K5731,E$1:$E5731,E5731),"")</f>
        <v/>
      </c>
      <c r="AC5731" s="37">
        <v>45.052383352534562</v>
      </c>
    </row>
    <row r="5732" spans="1:29" x14ac:dyDescent="0.3">
      <c r="A5732" t="str">
        <f t="shared" si="469"/>
        <v>SFFFManawatuCultivarFive</v>
      </c>
      <c r="B5732" t="s">
        <v>185</v>
      </c>
      <c r="D5732" s="36">
        <v>45040</v>
      </c>
      <c r="E5732">
        <v>2</v>
      </c>
      <c r="I5732" t="s">
        <v>169</v>
      </c>
      <c r="K5732" t="s">
        <v>165</v>
      </c>
      <c r="Q5732" s="32">
        <v>147.92857142857144</v>
      </c>
      <c r="S5732" s="22" t="str">
        <f>IF(ISNUMBER(R5732),SUMIFS(R$1:$R5732,A$1:$A5732,A5732,K$1:$K5732,K5732,E$1:$E5732,E5732),"")</f>
        <v/>
      </c>
      <c r="AC5732" s="37">
        <v>46.227678571428577</v>
      </c>
    </row>
    <row r="5733" spans="1:29" x14ac:dyDescent="0.3">
      <c r="A5733" t="str">
        <f t="shared" si="469"/>
        <v>SFFFManawatuCultivarFive</v>
      </c>
      <c r="B5733" t="s">
        <v>185</v>
      </c>
      <c r="D5733" s="36">
        <v>45040</v>
      </c>
      <c r="E5733">
        <v>3</v>
      </c>
      <c r="I5733" t="s">
        <v>169</v>
      </c>
      <c r="K5733" t="s">
        <v>165</v>
      </c>
      <c r="Q5733" s="32">
        <v>187.74772914946325</v>
      </c>
      <c r="S5733" s="22" t="str">
        <f>IF(ISNUMBER(R5733),SUMIFS(R$1:$R5733,A$1:$A5733,A5733,K$1:$K5733,K5733,E$1:$E5733,E5733),"")</f>
        <v/>
      </c>
      <c r="AC5733" s="37">
        <v>58.671165359207265</v>
      </c>
    </row>
    <row r="5734" spans="1:29" x14ac:dyDescent="0.3">
      <c r="A5734" t="str">
        <f t="shared" si="469"/>
        <v>SFFFManawatuCultivarFive</v>
      </c>
      <c r="B5734" t="s">
        <v>185</v>
      </c>
      <c r="D5734" s="36">
        <v>45040</v>
      </c>
      <c r="E5734">
        <v>4</v>
      </c>
      <c r="I5734" t="s">
        <v>169</v>
      </c>
      <c r="K5734" t="s">
        <v>165</v>
      </c>
      <c r="Q5734" s="32">
        <v>163.2488479262673</v>
      </c>
      <c r="S5734" s="22" t="str">
        <f>IF(ISNUMBER(R5734),SUMIFS(R$1:$R5734,A$1:$A5734,A5734,K$1:$K5734,K5734,E$1:$E5734,E5734),"")</f>
        <v/>
      </c>
      <c r="AC5734" s="37">
        <v>51.015264976958534</v>
      </c>
    </row>
    <row r="5735" spans="1:29" x14ac:dyDescent="0.3">
      <c r="A5735" t="str">
        <f t="shared" si="469"/>
        <v>SFFFManawatuCultivarFive</v>
      </c>
      <c r="B5735" t="s">
        <v>185</v>
      </c>
      <c r="D5735" s="36">
        <v>45040</v>
      </c>
      <c r="E5735">
        <v>5</v>
      </c>
      <c r="I5735" t="s">
        <v>169</v>
      </c>
      <c r="K5735" t="s">
        <v>165</v>
      </c>
      <c r="Q5735" s="32">
        <v>205.93386485426745</v>
      </c>
      <c r="S5735" s="22" t="str">
        <f>IF(ISNUMBER(R5735),SUMIFS(R$1:$R5735,A$1:$A5735,A5735,K$1:$K5735,K5735,E$1:$E5735,E5735),"")</f>
        <v/>
      </c>
      <c r="AC5735" s="37">
        <v>64.354332766958578</v>
      </c>
    </row>
    <row r="5736" spans="1:29" x14ac:dyDescent="0.3">
      <c r="A5736" t="str">
        <f t="shared" si="469"/>
        <v>SFFFManawatuCultivarFive</v>
      </c>
      <c r="B5736" t="s">
        <v>185</v>
      </c>
      <c r="D5736" s="36">
        <v>45086</v>
      </c>
      <c r="E5736">
        <v>1</v>
      </c>
      <c r="I5736" t="s">
        <v>169</v>
      </c>
      <c r="K5736" t="s">
        <v>165</v>
      </c>
      <c r="Q5736" s="32">
        <v>82.067872139857755</v>
      </c>
      <c r="S5736" s="22" t="str">
        <f>IF(ISNUMBER(R5736),SUMIFS(R$1:$R5736,A$1:$A5736,A5736,K$1:$K5736,K5736,E$1:$E5736,E5736),"")</f>
        <v/>
      </c>
      <c r="AC5736" s="37">
        <v>17.840841769534293</v>
      </c>
    </row>
    <row r="5737" spans="1:29" x14ac:dyDescent="0.3">
      <c r="A5737" t="str">
        <f t="shared" si="469"/>
        <v>SFFFManawatuCultivarFive</v>
      </c>
      <c r="B5737" t="s">
        <v>185</v>
      </c>
      <c r="D5737" s="36">
        <v>45086</v>
      </c>
      <c r="E5737">
        <v>2</v>
      </c>
      <c r="I5737" t="s">
        <v>169</v>
      </c>
      <c r="K5737" t="s">
        <v>165</v>
      </c>
      <c r="Q5737" s="32">
        <v>82.526351872482664</v>
      </c>
      <c r="S5737" s="22" t="str">
        <f>IF(ISNUMBER(R5737),SUMIFS(R$1:$R5737,A$1:$A5737,A5737,K$1:$K5737,K5737,E$1:$E5737,E5737),"")</f>
        <v/>
      </c>
      <c r="AC5737" s="37">
        <v>17.940511276626665</v>
      </c>
    </row>
    <row r="5738" spans="1:29" x14ac:dyDescent="0.3">
      <c r="A5738" t="str">
        <f t="shared" si="469"/>
        <v>SFFFManawatuCultivarFive</v>
      </c>
      <c r="B5738" t="s">
        <v>185</v>
      </c>
      <c r="D5738" s="36">
        <v>45086</v>
      </c>
      <c r="E5738">
        <v>3</v>
      </c>
      <c r="I5738" t="s">
        <v>169</v>
      </c>
      <c r="K5738" t="s">
        <v>165</v>
      </c>
      <c r="Q5738" s="32">
        <v>86.652669466106801</v>
      </c>
      <c r="S5738" s="22" t="str">
        <f>IF(ISNUMBER(R5738),SUMIFS(R$1:$R5738,A$1:$A5738,A5738,K$1:$K5738,K5738,E$1:$E5738,E5738),"")</f>
        <v/>
      </c>
      <c r="AC5738" s="37">
        <v>18.837536840458</v>
      </c>
    </row>
    <row r="5739" spans="1:29" x14ac:dyDescent="0.3">
      <c r="A5739" t="str">
        <f t="shared" si="469"/>
        <v>SFFFManawatuCultivarFive</v>
      </c>
      <c r="B5739" t="s">
        <v>185</v>
      </c>
      <c r="D5739" s="36">
        <v>45086</v>
      </c>
      <c r="E5739">
        <v>4</v>
      </c>
      <c r="I5739" t="s">
        <v>169</v>
      </c>
      <c r="K5739" t="s">
        <v>165</v>
      </c>
      <c r="Q5739" s="32">
        <v>80.233953209358134</v>
      </c>
      <c r="S5739" s="22" t="str">
        <f>IF(ISNUMBER(R5739),SUMIFS(R$1:$R5739,A$1:$A5739,A5739,K$1:$K5739,K5739,E$1:$E5739,E5739),"")</f>
        <v/>
      </c>
      <c r="AC5739" s="37">
        <v>17.442163741164812</v>
      </c>
    </row>
    <row r="5740" spans="1:29" x14ac:dyDescent="0.3">
      <c r="A5740" t="str">
        <f t="shared" si="469"/>
        <v>SFFFManawatuCultivarFive</v>
      </c>
      <c r="B5740" t="s">
        <v>185</v>
      </c>
      <c r="D5740" s="36">
        <v>45086</v>
      </c>
      <c r="E5740">
        <v>5</v>
      </c>
      <c r="I5740" t="s">
        <v>169</v>
      </c>
      <c r="K5740" t="s">
        <v>165</v>
      </c>
      <c r="Q5740" s="32">
        <v>103.61641957322823</v>
      </c>
      <c r="S5740" s="22" t="str">
        <f>IF(ISNUMBER(R5740),SUMIFS(R$1:$R5740,A$1:$A5740,A5740,K$1:$K5740,K5740,E$1:$E5740,E5740),"")</f>
        <v/>
      </c>
      <c r="AC5740" s="37">
        <v>22.5253086028757</v>
      </c>
    </row>
    <row r="5741" spans="1:29" x14ac:dyDescent="0.3">
      <c r="A5741" t="str">
        <f t="shared" si="469"/>
        <v>SFFFManawatuCultivarSix</v>
      </c>
      <c r="B5741" t="s">
        <v>185</v>
      </c>
      <c r="D5741" s="36">
        <v>44936</v>
      </c>
      <c r="E5741">
        <v>1</v>
      </c>
      <c r="I5741" t="s">
        <v>170</v>
      </c>
      <c r="K5741" t="s">
        <v>165</v>
      </c>
      <c r="Q5741" s="32">
        <v>165.09103641456585</v>
      </c>
      <c r="S5741" s="22" t="str">
        <f>IF(ISNUMBER(R5741),SUMIFS(R$1:$R5741,A$1:$A5741,A5741,K$1:$K5741,K5741,E$1:$E5741,E5741),"")</f>
        <v/>
      </c>
      <c r="AC5741" s="37">
        <v>82.545518207282925</v>
      </c>
    </row>
    <row r="5742" spans="1:29" x14ac:dyDescent="0.3">
      <c r="A5742" t="str">
        <f t="shared" si="469"/>
        <v>SFFFManawatuCultivarSix</v>
      </c>
      <c r="B5742" t="s">
        <v>185</v>
      </c>
      <c r="D5742" s="36">
        <v>44936</v>
      </c>
      <c r="E5742">
        <v>2</v>
      </c>
      <c r="I5742" t="s">
        <v>170</v>
      </c>
      <c r="K5742" t="s">
        <v>165</v>
      </c>
      <c r="Q5742" s="32">
        <v>152.25508187464709</v>
      </c>
      <c r="S5742" s="22" t="str">
        <f>IF(ISNUMBER(R5742),SUMIFS(R$1:$R5742,A$1:$A5742,A5742,K$1:$K5742,K5742,E$1:$E5742,E5742),"")</f>
        <v/>
      </c>
      <c r="AC5742" s="37">
        <v>76.127540937323545</v>
      </c>
    </row>
    <row r="5743" spans="1:29" x14ac:dyDescent="0.3">
      <c r="A5743" t="str">
        <f t="shared" si="469"/>
        <v>SFFFManawatuCultivarSix</v>
      </c>
      <c r="B5743" t="s">
        <v>185</v>
      </c>
      <c r="D5743" s="36">
        <v>44936</v>
      </c>
      <c r="E5743">
        <v>3</v>
      </c>
      <c r="I5743" t="s">
        <v>170</v>
      </c>
      <c r="K5743" t="s">
        <v>165</v>
      </c>
      <c r="Q5743" s="32">
        <v>259.63143998858277</v>
      </c>
      <c r="S5743" s="22" t="str">
        <f>IF(ISNUMBER(R5743),SUMIFS(R$1:$R5743,A$1:$A5743,A5743,K$1:$K5743,K5743,E$1:$E5743,E5743),"")</f>
        <v/>
      </c>
      <c r="AC5743" s="37">
        <v>129.81571999429138</v>
      </c>
    </row>
    <row r="5744" spans="1:29" x14ac:dyDescent="0.3">
      <c r="A5744" t="str">
        <f t="shared" si="469"/>
        <v>SFFFManawatuCultivarSix</v>
      </c>
      <c r="B5744" t="s">
        <v>185</v>
      </c>
      <c r="D5744" s="36">
        <v>44936</v>
      </c>
      <c r="E5744">
        <v>4</v>
      </c>
      <c r="I5744" t="s">
        <v>170</v>
      </c>
      <c r="K5744" t="s">
        <v>165</v>
      </c>
      <c r="Q5744" s="32">
        <v>190.85443387881475</v>
      </c>
      <c r="S5744" s="22" t="str">
        <f>IF(ISNUMBER(R5744),SUMIFS(R$1:$R5744,A$1:$A5744,A5744,K$1:$K5744,K5744,E$1:$E5744,E5744),"")</f>
        <v/>
      </c>
      <c r="AC5744" s="37">
        <v>95.427216939407373</v>
      </c>
    </row>
    <row r="5745" spans="1:29" x14ac:dyDescent="0.3">
      <c r="A5745" t="str">
        <f t="shared" si="469"/>
        <v>SFFFManawatuCultivarSix</v>
      </c>
      <c r="B5745" t="s">
        <v>185</v>
      </c>
      <c r="D5745" s="36">
        <v>44936</v>
      </c>
      <c r="E5745">
        <v>5</v>
      </c>
      <c r="I5745" t="s">
        <v>170</v>
      </c>
      <c r="K5745" t="s">
        <v>165</v>
      </c>
      <c r="Q5745" s="32">
        <v>210.90492076730607</v>
      </c>
      <c r="S5745" s="22" t="str">
        <f>IF(ISNUMBER(R5745),SUMIFS(R$1:$R5745,A$1:$A5745,A5745,K$1:$K5745,K5745,E$1:$E5745,E5745),"")</f>
        <v/>
      </c>
      <c r="AC5745" s="37">
        <v>105.45246038365303</v>
      </c>
    </row>
    <row r="5746" spans="1:29" x14ac:dyDescent="0.3">
      <c r="A5746" t="str">
        <f t="shared" si="469"/>
        <v>SFFFManawatuCultivarSix</v>
      </c>
      <c r="B5746" t="s">
        <v>185</v>
      </c>
      <c r="D5746" s="36">
        <v>44953</v>
      </c>
      <c r="E5746">
        <v>1</v>
      </c>
      <c r="I5746" t="s">
        <v>170</v>
      </c>
      <c r="K5746" t="s">
        <v>165</v>
      </c>
      <c r="Q5746" s="32">
        <v>27.508431703204053</v>
      </c>
      <c r="S5746" s="22" t="str">
        <f>IF(ISNUMBER(R5746),SUMIFS(R$1:$R5746,A$1:$A5746,A5746,K$1:$K5746,K5746,E$1:$E5746,E5746),"")</f>
        <v/>
      </c>
      <c r="AC5746" s="37">
        <v>16.181430413649444</v>
      </c>
    </row>
    <row r="5747" spans="1:29" x14ac:dyDescent="0.3">
      <c r="A5747" t="str">
        <f t="shared" si="469"/>
        <v>SFFFManawatuCultivarSix</v>
      </c>
      <c r="B5747" t="s">
        <v>185</v>
      </c>
      <c r="D5747" s="36">
        <v>44953</v>
      </c>
      <c r="E5747">
        <v>2</v>
      </c>
      <c r="I5747" t="s">
        <v>170</v>
      </c>
      <c r="K5747" t="s">
        <v>165</v>
      </c>
      <c r="Q5747" s="32">
        <v>62.046599496221667</v>
      </c>
      <c r="S5747" s="22" t="str">
        <f>IF(ISNUMBER(R5747),SUMIFS(R$1:$R5747,A$1:$A5747,A5747,K$1:$K5747,K5747,E$1:$E5747,E5747),"")</f>
        <v/>
      </c>
      <c r="AC5747" s="37">
        <v>36.497999703659801</v>
      </c>
    </row>
    <row r="5748" spans="1:29" x14ac:dyDescent="0.3">
      <c r="A5748" t="str">
        <f t="shared" si="469"/>
        <v>SFFFManawatuCultivarSix</v>
      </c>
      <c r="B5748" t="s">
        <v>185</v>
      </c>
      <c r="D5748" s="36">
        <v>44953</v>
      </c>
      <c r="E5748">
        <v>3</v>
      </c>
      <c r="I5748" t="s">
        <v>170</v>
      </c>
      <c r="K5748" t="s">
        <v>165</v>
      </c>
      <c r="Q5748" s="32">
        <v>75.176081388730779</v>
      </c>
      <c r="S5748" s="22" t="str">
        <f>IF(ISNUMBER(R5748),SUMIFS(R$1:$R5748,A$1:$A5748,A5748,K$1:$K5748,K5748,E$1:$E5748,E5748),"")</f>
        <v/>
      </c>
      <c r="AC5748" s="37">
        <v>44.221224346312226</v>
      </c>
    </row>
    <row r="5749" spans="1:29" x14ac:dyDescent="0.3">
      <c r="A5749" t="str">
        <f t="shared" si="469"/>
        <v>SFFFManawatuCultivarSix</v>
      </c>
      <c r="B5749" t="s">
        <v>185</v>
      </c>
      <c r="D5749" s="36">
        <v>44953</v>
      </c>
      <c r="E5749">
        <v>4</v>
      </c>
      <c r="I5749" t="s">
        <v>170</v>
      </c>
      <c r="K5749" t="s">
        <v>165</v>
      </c>
      <c r="Q5749" s="32">
        <v>50.388764880952394</v>
      </c>
      <c r="S5749" s="22" t="str">
        <f>IF(ISNUMBER(R5749),SUMIFS(R$1:$R5749,A$1:$A5749,A5749,K$1:$K5749,K5749,E$1:$E5749,E5749),"")</f>
        <v/>
      </c>
      <c r="AC5749" s="37">
        <v>29.640449929971993</v>
      </c>
    </row>
    <row r="5750" spans="1:29" x14ac:dyDescent="0.3">
      <c r="A5750" t="str">
        <f t="shared" si="469"/>
        <v>SFFFManawatuCultivarSix</v>
      </c>
      <c r="B5750" t="s">
        <v>185</v>
      </c>
      <c r="D5750" s="36">
        <v>44953</v>
      </c>
      <c r="E5750">
        <v>5</v>
      </c>
      <c r="I5750" t="s">
        <v>170</v>
      </c>
      <c r="K5750" t="s">
        <v>165</v>
      </c>
      <c r="Q5750" s="32">
        <v>92.107942973523407</v>
      </c>
      <c r="S5750" s="22" t="str">
        <f>IF(ISNUMBER(R5750),SUMIFS(R$1:$R5750,A$1:$A5750,A5750,K$1:$K5750,K5750,E$1:$E5750,E5750),"")</f>
        <v/>
      </c>
      <c r="AC5750" s="37">
        <v>54.181142925602003</v>
      </c>
    </row>
    <row r="5751" spans="1:29" x14ac:dyDescent="0.3">
      <c r="A5751" t="str">
        <f t="shared" si="469"/>
        <v>SFFFManawatuCultivarSix</v>
      </c>
      <c r="B5751" t="s">
        <v>185</v>
      </c>
      <c r="D5751" s="36">
        <v>44980</v>
      </c>
      <c r="E5751">
        <v>1</v>
      </c>
      <c r="I5751" t="s">
        <v>170</v>
      </c>
      <c r="K5751" t="s">
        <v>165</v>
      </c>
      <c r="Q5751" s="32">
        <v>139.95174993074156</v>
      </c>
      <c r="S5751" s="22" t="str">
        <f>IF(ISNUMBER(R5751),SUMIFS(R$1:$R5751,A$1:$A5751,A5751,K$1:$K5751,K5751,E$1:$E5751,E5751),"")</f>
        <v/>
      </c>
      <c r="AC5751" s="37">
        <v>51.833981455830205</v>
      </c>
    </row>
    <row r="5752" spans="1:29" x14ac:dyDescent="0.3">
      <c r="A5752" t="str">
        <f t="shared" si="469"/>
        <v>SFFFManawatuCultivarSix</v>
      </c>
      <c r="B5752" t="s">
        <v>185</v>
      </c>
      <c r="D5752" s="36">
        <v>44980</v>
      </c>
      <c r="E5752">
        <v>2</v>
      </c>
      <c r="I5752" t="s">
        <v>170</v>
      </c>
      <c r="K5752" t="s">
        <v>165</v>
      </c>
      <c r="Q5752" s="32">
        <v>144.54856584093872</v>
      </c>
      <c r="S5752" s="22" t="str">
        <f>IF(ISNUMBER(R5752),SUMIFS(R$1:$R5752,A$1:$A5752,A5752,K$1:$K5752,K5752,E$1:$E5752,E5752),"")</f>
        <v/>
      </c>
      <c r="AC5752" s="37">
        <v>53.536505867014341</v>
      </c>
    </row>
    <row r="5753" spans="1:29" x14ac:dyDescent="0.3">
      <c r="A5753" t="str">
        <f t="shared" si="469"/>
        <v>SFFFManawatuCultivarSix</v>
      </c>
      <c r="B5753" t="s">
        <v>185</v>
      </c>
      <c r="D5753" s="36">
        <v>44980</v>
      </c>
      <c r="E5753">
        <v>3</v>
      </c>
      <c r="I5753" t="s">
        <v>170</v>
      </c>
      <c r="K5753" t="s">
        <v>165</v>
      </c>
      <c r="Q5753" s="32">
        <v>131.14703379998457</v>
      </c>
      <c r="S5753" s="22" t="str">
        <f>IF(ISNUMBER(R5753),SUMIFS(R$1:$R5753,A$1:$A5753,A5753,K$1:$K5753,K5753,E$1:$E5753,E5753),"")</f>
        <v/>
      </c>
      <c r="AC5753" s="37">
        <v>48.572975481475765</v>
      </c>
    </row>
    <row r="5754" spans="1:29" x14ac:dyDescent="0.3">
      <c r="A5754" t="str">
        <f t="shared" si="469"/>
        <v>SFFFManawatuCultivarSix</v>
      </c>
      <c r="B5754" t="s">
        <v>185</v>
      </c>
      <c r="D5754" s="36">
        <v>44980</v>
      </c>
      <c r="E5754">
        <v>4</v>
      </c>
      <c r="I5754" t="s">
        <v>170</v>
      </c>
      <c r="K5754" t="s">
        <v>165</v>
      </c>
      <c r="Q5754" s="32">
        <v>147.1508499688085</v>
      </c>
      <c r="S5754" s="22" t="str">
        <f>IF(ISNUMBER(R5754),SUMIFS(R$1:$R5754,A$1:$A5754,A5754,K$1:$K5754,K5754,E$1:$E5754,E5754),"")</f>
        <v/>
      </c>
      <c r="AC5754" s="37">
        <v>54.500314803262413</v>
      </c>
    </row>
    <row r="5755" spans="1:29" x14ac:dyDescent="0.3">
      <c r="A5755" t="str">
        <f t="shared" si="469"/>
        <v>SFFFManawatuCultivarSix</v>
      </c>
      <c r="B5755" t="s">
        <v>185</v>
      </c>
      <c r="D5755" s="36">
        <v>44980</v>
      </c>
      <c r="E5755">
        <v>5</v>
      </c>
      <c r="I5755" t="s">
        <v>170</v>
      </c>
      <c r="K5755" t="s">
        <v>165</v>
      </c>
      <c r="Q5755" s="32">
        <v>249.53692141192147</v>
      </c>
      <c r="S5755" s="22" t="str">
        <f>IF(ISNUMBER(R5755),SUMIFS(R$1:$R5755,A$1:$A5755,A5755,K$1:$K5755,K5755,E$1:$E5755,E5755),"")</f>
        <v/>
      </c>
      <c r="AC5755" s="37">
        <v>92.421082004415354</v>
      </c>
    </row>
    <row r="5756" spans="1:29" x14ac:dyDescent="0.3">
      <c r="A5756" t="str">
        <f t="shared" si="469"/>
        <v>SFFFManawatuCultivarSix</v>
      </c>
      <c r="B5756" t="s">
        <v>185</v>
      </c>
      <c r="D5756" s="36">
        <v>45008</v>
      </c>
      <c r="E5756">
        <v>1</v>
      </c>
      <c r="I5756" t="s">
        <v>170</v>
      </c>
      <c r="K5756" t="s">
        <v>165</v>
      </c>
      <c r="Q5756" s="32">
        <v>126.70441803094863</v>
      </c>
      <c r="S5756" s="22" t="str">
        <f>IF(ISNUMBER(R5756),SUMIFS(R$1:$R5756,A$1:$A5756,A5756,K$1:$K5756,K5756,E$1:$E5756,E5756),"")</f>
        <v/>
      </c>
      <c r="AC5756" s="37">
        <v>45.251577868195945</v>
      </c>
    </row>
    <row r="5757" spans="1:29" x14ac:dyDescent="0.3">
      <c r="A5757" t="str">
        <f t="shared" si="469"/>
        <v>SFFFManawatuCultivarSix</v>
      </c>
      <c r="B5757" t="s">
        <v>185</v>
      </c>
      <c r="D5757" s="36">
        <v>45008</v>
      </c>
      <c r="E5757">
        <v>2</v>
      </c>
      <c r="I5757" t="s">
        <v>170</v>
      </c>
      <c r="K5757" t="s">
        <v>165</v>
      </c>
      <c r="Q5757" s="32">
        <v>173.57325383304939</v>
      </c>
      <c r="S5757" s="22" t="str">
        <f>IF(ISNUMBER(R5757),SUMIFS(R$1:$R5757,A$1:$A5757,A5757,K$1:$K5757,K5757,E$1:$E5757,E5757),"")</f>
        <v/>
      </c>
      <c r="AC5757" s="37">
        <v>61.990447797517639</v>
      </c>
    </row>
    <row r="5758" spans="1:29" x14ac:dyDescent="0.3">
      <c r="A5758" t="str">
        <f t="shared" si="469"/>
        <v>SFFFManawatuCultivarSix</v>
      </c>
      <c r="B5758" t="s">
        <v>185</v>
      </c>
      <c r="D5758" s="36">
        <v>45008</v>
      </c>
      <c r="E5758">
        <v>3</v>
      </c>
      <c r="I5758" t="s">
        <v>170</v>
      </c>
      <c r="K5758" t="s">
        <v>165</v>
      </c>
      <c r="Q5758" s="32">
        <v>134.66719492868464</v>
      </c>
      <c r="S5758" s="22" t="str">
        <f>IF(ISNUMBER(R5758),SUMIFS(R$1:$R5758,A$1:$A5758,A5758,K$1:$K5758,K5758,E$1:$E5758,E5758),"")</f>
        <v/>
      </c>
      <c r="AC5758" s="37">
        <v>48.095426760244514</v>
      </c>
    </row>
    <row r="5759" spans="1:29" x14ac:dyDescent="0.3">
      <c r="A5759" t="str">
        <f t="shared" si="469"/>
        <v>SFFFManawatuCultivarSix</v>
      </c>
      <c r="B5759" t="s">
        <v>185</v>
      </c>
      <c r="D5759" s="36">
        <v>45008</v>
      </c>
      <c r="E5759">
        <v>4</v>
      </c>
      <c r="I5759" t="s">
        <v>170</v>
      </c>
      <c r="K5759" t="s">
        <v>165</v>
      </c>
      <c r="Q5759" s="32">
        <v>185.62670299727523</v>
      </c>
      <c r="S5759" s="22" t="str">
        <f>IF(ISNUMBER(R5759),SUMIFS(R$1:$R5759,A$1:$A5759,A5759,K$1:$K5759,K5759,E$1:$E5759,E5759),"")</f>
        <v/>
      </c>
      <c r="AC5759" s="37">
        <v>66.295251070455436</v>
      </c>
    </row>
    <row r="5760" spans="1:29" x14ac:dyDescent="0.3">
      <c r="A5760" t="str">
        <f t="shared" si="469"/>
        <v>SFFFManawatuCultivarSix</v>
      </c>
      <c r="B5760" t="s">
        <v>185</v>
      </c>
      <c r="D5760" s="36">
        <v>45008</v>
      </c>
      <c r="E5760">
        <v>5</v>
      </c>
      <c r="I5760" t="s">
        <v>170</v>
      </c>
      <c r="K5760" t="s">
        <v>165</v>
      </c>
      <c r="Q5760" s="32">
        <v>260.85164835164835</v>
      </c>
      <c r="S5760" s="22" t="str">
        <f>IF(ISNUMBER(R5760),SUMIFS(R$1:$R5760,A$1:$A5760,A5760,K$1:$K5760,K5760,E$1:$E5760,E5760),"")</f>
        <v/>
      </c>
      <c r="AC5760" s="37">
        <v>93.161302982731556</v>
      </c>
    </row>
    <row r="5761" spans="1:29" x14ac:dyDescent="0.3">
      <c r="A5761" t="str">
        <f t="shared" si="469"/>
        <v>SFFFManawatuCultivarSix</v>
      </c>
      <c r="B5761" t="s">
        <v>185</v>
      </c>
      <c r="D5761" s="36">
        <v>45040</v>
      </c>
      <c r="E5761">
        <v>1</v>
      </c>
      <c r="I5761" t="s">
        <v>170</v>
      </c>
      <c r="K5761" t="s">
        <v>165</v>
      </c>
      <c r="Q5761" s="32">
        <v>193.35468374699761</v>
      </c>
      <c r="S5761" s="22" t="str">
        <f>IF(ISNUMBER(R5761),SUMIFS(R$1:$R5761,A$1:$A5761,A5761,K$1:$K5761,K5761,E$1:$E5761,E5761),"")</f>
        <v/>
      </c>
      <c r="AC5761" s="37">
        <v>60.423338670936751</v>
      </c>
    </row>
    <row r="5762" spans="1:29" x14ac:dyDescent="0.3">
      <c r="A5762" t="str">
        <f t="shared" si="469"/>
        <v>SFFFManawatuCultivarSix</v>
      </c>
      <c r="B5762" t="s">
        <v>185</v>
      </c>
      <c r="D5762" s="36">
        <v>45040</v>
      </c>
      <c r="E5762">
        <v>2</v>
      </c>
      <c r="I5762" t="s">
        <v>170</v>
      </c>
      <c r="K5762" t="s">
        <v>165</v>
      </c>
      <c r="Q5762" s="32">
        <v>190.09402283411686</v>
      </c>
      <c r="S5762" s="22" t="str">
        <f>IF(ISNUMBER(R5762),SUMIFS(R$1:$R5762,A$1:$A5762,A5762,K$1:$K5762,K5762,E$1:$E5762,E5762),"")</f>
        <v/>
      </c>
      <c r="AC5762" s="37">
        <v>59.404382135661521</v>
      </c>
    </row>
    <row r="5763" spans="1:29" x14ac:dyDescent="0.3">
      <c r="A5763" t="str">
        <f t="shared" si="469"/>
        <v>SFFFManawatuCultivarSix</v>
      </c>
      <c r="B5763" t="s">
        <v>185</v>
      </c>
      <c r="D5763" s="36">
        <v>45040</v>
      </c>
      <c r="E5763">
        <v>3</v>
      </c>
      <c r="I5763" t="s">
        <v>170</v>
      </c>
      <c r="K5763" t="s">
        <v>165</v>
      </c>
      <c r="Q5763" s="32">
        <v>200.61132561132564</v>
      </c>
      <c r="S5763" s="22" t="str">
        <f>IF(ISNUMBER(R5763),SUMIFS(R$1:$R5763,A$1:$A5763,A5763,K$1:$K5763,K5763,E$1:$E5763,E5763),"")</f>
        <v/>
      </c>
      <c r="AC5763" s="37">
        <v>62.691039253539259</v>
      </c>
    </row>
    <row r="5764" spans="1:29" x14ac:dyDescent="0.3">
      <c r="A5764" t="str">
        <f t="shared" si="469"/>
        <v>SFFFManawatuCultivarSix</v>
      </c>
      <c r="B5764" t="s">
        <v>185</v>
      </c>
      <c r="D5764" s="36">
        <v>45040</v>
      </c>
      <c r="E5764">
        <v>4</v>
      </c>
      <c r="I5764" t="s">
        <v>170</v>
      </c>
      <c r="K5764" t="s">
        <v>165</v>
      </c>
      <c r="Q5764" s="32">
        <v>197.7225672877847</v>
      </c>
      <c r="S5764" s="22" t="str">
        <f>IF(ISNUMBER(R5764),SUMIFS(R$1:$R5764,A$1:$A5764,A5764,K$1:$K5764,K5764,E$1:$E5764,E5764),"")</f>
        <v/>
      </c>
      <c r="AC5764" s="37">
        <v>61.78830227743272</v>
      </c>
    </row>
    <row r="5765" spans="1:29" x14ac:dyDescent="0.3">
      <c r="A5765" t="str">
        <f t="shared" si="469"/>
        <v>SFFFManawatuCultivarSix</v>
      </c>
      <c r="B5765" t="s">
        <v>185</v>
      </c>
      <c r="D5765" s="36">
        <v>45040</v>
      </c>
      <c r="E5765">
        <v>5</v>
      </c>
      <c r="I5765" t="s">
        <v>170</v>
      </c>
      <c r="K5765" t="s">
        <v>165</v>
      </c>
      <c r="Q5765" s="32">
        <v>242.49916097997539</v>
      </c>
      <c r="S5765" s="22" t="str">
        <f>IF(ISNUMBER(R5765),SUMIFS(R$1:$R5765,A$1:$A5765,A5765,K$1:$K5765,K5765,E$1:$E5765,E5765),"")</f>
        <v/>
      </c>
      <c r="AC5765" s="37">
        <v>75.780987806242308</v>
      </c>
    </row>
    <row r="5766" spans="1:29" x14ac:dyDescent="0.3">
      <c r="A5766" t="str">
        <f t="shared" si="469"/>
        <v>SFFFManawatuCultivarSix</v>
      </c>
      <c r="B5766" t="s">
        <v>185</v>
      </c>
      <c r="D5766" s="36">
        <v>45086</v>
      </c>
      <c r="E5766">
        <v>1</v>
      </c>
      <c r="I5766" t="s">
        <v>170</v>
      </c>
      <c r="K5766" t="s">
        <v>165</v>
      </c>
      <c r="Q5766" s="32">
        <v>136.9891861126921</v>
      </c>
      <c r="S5766" s="22" t="str">
        <f>IF(ISNUMBER(R5766),SUMIFS(R$1:$R5766,A$1:$A5766,A5766,K$1:$K5766,K5766,E$1:$E5766,E5766),"")</f>
        <v/>
      </c>
      <c r="AC5766" s="37">
        <v>29.780257850585237</v>
      </c>
    </row>
    <row r="5767" spans="1:29" x14ac:dyDescent="0.3">
      <c r="A5767" t="str">
        <f t="shared" si="469"/>
        <v>SFFFManawatuCultivarSix</v>
      </c>
      <c r="B5767" t="s">
        <v>185</v>
      </c>
      <c r="D5767" s="36">
        <v>45086</v>
      </c>
      <c r="E5767">
        <v>2</v>
      </c>
      <c r="I5767" t="s">
        <v>170</v>
      </c>
      <c r="K5767" t="s">
        <v>165</v>
      </c>
      <c r="Q5767" s="32">
        <v>141.87192118226602</v>
      </c>
      <c r="S5767" s="22" t="str">
        <f>IF(ISNUMBER(R5767),SUMIFS(R$1:$R5767,A$1:$A5767,A5767,K$1:$K5767,K5767,E$1:$E5767,E5767),"")</f>
        <v/>
      </c>
      <c r="AC5767" s="37">
        <v>30.841721996144784</v>
      </c>
    </row>
    <row r="5768" spans="1:29" x14ac:dyDescent="0.3">
      <c r="A5768" t="str">
        <f t="shared" si="469"/>
        <v>SFFFManawatuCultivarSix</v>
      </c>
      <c r="B5768" t="s">
        <v>185</v>
      </c>
      <c r="D5768" s="36">
        <v>45086</v>
      </c>
      <c r="E5768">
        <v>3</v>
      </c>
      <c r="I5768" t="s">
        <v>170</v>
      </c>
      <c r="K5768" t="s">
        <v>165</v>
      </c>
      <c r="Q5768" s="32">
        <v>123.41328804924645</v>
      </c>
      <c r="S5768" s="22" t="str">
        <f>IF(ISNUMBER(R5768),SUMIFS(R$1:$R5768,A$1:$A5768,A5768,K$1:$K5768,K5768,E$1:$E5768,E5768),"")</f>
        <v/>
      </c>
      <c r="AC5768" s="37">
        <v>26.82897566287966</v>
      </c>
    </row>
    <row r="5769" spans="1:29" x14ac:dyDescent="0.3">
      <c r="A5769" t="str">
        <f t="shared" si="469"/>
        <v>SFFFManawatuCultivarSix</v>
      </c>
      <c r="B5769" t="s">
        <v>185</v>
      </c>
      <c r="D5769" s="36">
        <v>45086</v>
      </c>
      <c r="E5769">
        <v>4</v>
      </c>
      <c r="I5769" t="s">
        <v>170</v>
      </c>
      <c r="K5769" t="s">
        <v>165</v>
      </c>
      <c r="Q5769" s="32">
        <v>150.59523809523805</v>
      </c>
      <c r="S5769" s="22" t="str">
        <f>IF(ISNUMBER(R5769),SUMIFS(R$1:$R5769,A$1:$A5769,A5769,K$1:$K5769,K5769,E$1:$E5769,E5769),"")</f>
        <v/>
      </c>
      <c r="AC5769" s="37">
        <v>32.738095238095227</v>
      </c>
    </row>
    <row r="5770" spans="1:29" x14ac:dyDescent="0.3">
      <c r="A5770" t="str">
        <f t="shared" si="469"/>
        <v>SFFFManawatuCultivarSix</v>
      </c>
      <c r="B5770" t="s">
        <v>185</v>
      </c>
      <c r="D5770" s="36">
        <v>45086</v>
      </c>
      <c r="E5770">
        <v>5</v>
      </c>
      <c r="I5770" t="s">
        <v>170</v>
      </c>
      <c r="K5770" t="s">
        <v>165</v>
      </c>
      <c r="Q5770" s="32">
        <v>191.57417778230325</v>
      </c>
      <c r="S5770" s="22" t="str">
        <f>IF(ISNUMBER(R5770),SUMIFS(R$1:$R5770,A$1:$A5770,A5770,K$1:$K5770,K5770,E$1:$E5770,E5770),"")</f>
        <v/>
      </c>
      <c r="AC5770" s="37">
        <v>41.646560387457228</v>
      </c>
    </row>
    <row r="5771" spans="1:29" x14ac:dyDescent="0.3">
      <c r="A5771" t="str">
        <f t="shared" si="469"/>
        <v>SFFFManawatuCultivarSeven</v>
      </c>
      <c r="B5771" t="s">
        <v>185</v>
      </c>
      <c r="D5771" s="36">
        <v>44936</v>
      </c>
      <c r="E5771">
        <v>1</v>
      </c>
      <c r="I5771" t="s">
        <v>171</v>
      </c>
      <c r="K5771" t="s">
        <v>165</v>
      </c>
      <c r="Q5771" s="32">
        <v>221.92092372288312</v>
      </c>
      <c r="S5771" s="22" t="str">
        <f>IF(ISNUMBER(R5771),SUMIFS(R$1:$R5771,A$1:$A5771,A5771,K$1:$K5771,K5771,E$1:$E5771,E5771),"")</f>
        <v/>
      </c>
      <c r="AC5771" s="37">
        <v>110.96046186144156</v>
      </c>
    </row>
    <row r="5772" spans="1:29" x14ac:dyDescent="0.3">
      <c r="A5772" t="str">
        <f t="shared" si="469"/>
        <v>SFFFManawatuCultivarSeven</v>
      </c>
      <c r="B5772" t="s">
        <v>185</v>
      </c>
      <c r="D5772" s="36">
        <v>44936</v>
      </c>
      <c r="E5772">
        <v>2</v>
      </c>
      <c r="I5772" t="s">
        <v>171</v>
      </c>
      <c r="K5772" t="s">
        <v>165</v>
      </c>
      <c r="Q5772" s="32">
        <v>160.89285714285714</v>
      </c>
      <c r="S5772" s="22" t="str">
        <f>IF(ISNUMBER(R5772),SUMIFS(R$1:$R5772,A$1:$A5772,A5772,K$1:$K5772,K5772,E$1:$E5772,E5772),"")</f>
        <v/>
      </c>
      <c r="AC5772" s="37">
        <v>80.446428571428569</v>
      </c>
    </row>
    <row r="5773" spans="1:29" x14ac:dyDescent="0.3">
      <c r="A5773" t="str">
        <f t="shared" si="469"/>
        <v>SFFFManawatuCultivarSeven</v>
      </c>
      <c r="B5773" t="s">
        <v>185</v>
      </c>
      <c r="D5773" s="36">
        <v>44936</v>
      </c>
      <c r="E5773">
        <v>3</v>
      </c>
      <c r="I5773" t="s">
        <v>171</v>
      </c>
      <c r="K5773" t="s">
        <v>165</v>
      </c>
      <c r="Q5773" s="32">
        <v>228.73162457595177</v>
      </c>
      <c r="S5773" s="22" t="str">
        <f>IF(ISNUMBER(R5773),SUMIFS(R$1:$R5773,A$1:$A5773,A5773,K$1:$K5773,K5773,E$1:$E5773,E5773),"")</f>
        <v/>
      </c>
      <c r="AC5773" s="37">
        <v>114.36581228797588</v>
      </c>
    </row>
    <row r="5774" spans="1:29" x14ac:dyDescent="0.3">
      <c r="A5774" t="str">
        <f t="shared" si="469"/>
        <v>SFFFManawatuCultivarSeven</v>
      </c>
      <c r="B5774" t="s">
        <v>185</v>
      </c>
      <c r="D5774" s="36">
        <v>44936</v>
      </c>
      <c r="E5774">
        <v>4</v>
      </c>
      <c r="I5774" t="s">
        <v>171</v>
      </c>
      <c r="K5774" t="s">
        <v>165</v>
      </c>
      <c r="Q5774" s="32">
        <v>217.38265306122452</v>
      </c>
      <c r="S5774" s="22" t="str">
        <f>IF(ISNUMBER(R5774),SUMIFS(R$1:$R5774,A$1:$A5774,A5774,K$1:$K5774,K5774,E$1:$E5774,E5774),"")</f>
        <v/>
      </c>
      <c r="AC5774" s="37">
        <v>108.69132653061226</v>
      </c>
    </row>
    <row r="5775" spans="1:29" x14ac:dyDescent="0.3">
      <c r="A5775" t="str">
        <f t="shared" si="469"/>
        <v>SFFFManawatuCultivarSeven</v>
      </c>
      <c r="B5775" t="s">
        <v>185</v>
      </c>
      <c r="D5775" s="36">
        <v>44936</v>
      </c>
      <c r="E5775">
        <v>5</v>
      </c>
      <c r="I5775" t="s">
        <v>171</v>
      </c>
      <c r="K5775" t="s">
        <v>165</v>
      </c>
      <c r="Q5775" s="32">
        <v>279.57557428299577</v>
      </c>
      <c r="S5775" s="22" t="str">
        <f>IF(ISNUMBER(R5775),SUMIFS(R$1:$R5775,A$1:$A5775,A5775,K$1:$K5775,K5775,E$1:$E5775,E5775),"")</f>
        <v/>
      </c>
      <c r="AC5775" s="37">
        <v>139.78778714149789</v>
      </c>
    </row>
    <row r="5776" spans="1:29" x14ac:dyDescent="0.3">
      <c r="A5776" t="str">
        <f t="shared" si="469"/>
        <v>SFFFManawatuCultivarSeven</v>
      </c>
      <c r="B5776" t="s">
        <v>185</v>
      </c>
      <c r="D5776" s="36">
        <v>44953</v>
      </c>
      <c r="E5776">
        <v>1</v>
      </c>
      <c r="I5776" t="s">
        <v>171</v>
      </c>
      <c r="K5776" t="s">
        <v>165</v>
      </c>
      <c r="Q5776" s="32">
        <v>60.081751245217653</v>
      </c>
      <c r="S5776" s="22" t="str">
        <f>IF(ISNUMBER(R5776),SUMIFS(R$1:$R5776,A$1:$A5776,A5776,K$1:$K5776,K5776,E$1:$E5776,E5776),"")</f>
        <v/>
      </c>
      <c r="AC5776" s="37">
        <v>35.342206614833913</v>
      </c>
    </row>
    <row r="5777" spans="1:29" x14ac:dyDescent="0.3">
      <c r="A5777" t="str">
        <f t="shared" si="469"/>
        <v>SFFFManawatuCultivarSeven</v>
      </c>
      <c r="B5777" t="s">
        <v>185</v>
      </c>
      <c r="D5777" s="36">
        <v>44953</v>
      </c>
      <c r="E5777">
        <v>2</v>
      </c>
      <c r="I5777" t="s">
        <v>171</v>
      </c>
      <c r="K5777" t="s">
        <v>165</v>
      </c>
      <c r="Q5777" s="32">
        <v>57.763176314131712</v>
      </c>
      <c r="S5777" s="22" t="str">
        <f>IF(ISNUMBER(R5777),SUMIFS(R$1:$R5777,A$1:$A5777,A5777,K$1:$K5777,K5777,E$1:$E5777,E5777),"")</f>
        <v/>
      </c>
      <c r="AC5777" s="37">
        <v>33.978339008312773</v>
      </c>
    </row>
    <row r="5778" spans="1:29" x14ac:dyDescent="0.3">
      <c r="A5778" t="str">
        <f t="shared" si="469"/>
        <v>SFFFManawatuCultivarSeven</v>
      </c>
      <c r="B5778" t="s">
        <v>185</v>
      </c>
      <c r="D5778" s="36">
        <v>44953</v>
      </c>
      <c r="E5778">
        <v>3</v>
      </c>
      <c r="I5778" t="s">
        <v>171</v>
      </c>
      <c r="K5778" t="s">
        <v>165</v>
      </c>
      <c r="Q5778" s="32">
        <v>49.352331606217625</v>
      </c>
      <c r="S5778" s="22" t="str">
        <f>IF(ISNUMBER(R5778),SUMIFS(R$1:$R5778,A$1:$A5778,A5778,K$1:$K5778,K5778,E$1:$E5778,E5778),"")</f>
        <v/>
      </c>
      <c r="AC5778" s="37">
        <v>29.030783297775073</v>
      </c>
    </row>
    <row r="5779" spans="1:29" x14ac:dyDescent="0.3">
      <c r="A5779" t="str">
        <f t="shared" si="469"/>
        <v>SFFFManawatuCultivarSeven</v>
      </c>
      <c r="B5779" t="s">
        <v>185</v>
      </c>
      <c r="D5779" s="36">
        <v>44953</v>
      </c>
      <c r="E5779">
        <v>4</v>
      </c>
      <c r="I5779" t="s">
        <v>171</v>
      </c>
      <c r="K5779" t="s">
        <v>165</v>
      </c>
      <c r="Q5779" s="32">
        <v>89.071800595238102</v>
      </c>
      <c r="S5779" s="22" t="str">
        <f>IF(ISNUMBER(R5779),SUMIFS(R$1:$R5779,A$1:$A5779,A5779,K$1:$K5779,K5779,E$1:$E5779,E5779),"")</f>
        <v/>
      </c>
      <c r="AC5779" s="37">
        <v>52.395176820728295</v>
      </c>
    </row>
    <row r="5780" spans="1:29" x14ac:dyDescent="0.3">
      <c r="A5780" t="str">
        <f t="shared" si="469"/>
        <v>SFFFManawatuCultivarSeven</v>
      </c>
      <c r="B5780" t="s">
        <v>185</v>
      </c>
      <c r="D5780" s="36">
        <v>44953</v>
      </c>
      <c r="E5780">
        <v>5</v>
      </c>
      <c r="I5780" t="s">
        <v>171</v>
      </c>
      <c r="K5780" t="s">
        <v>165</v>
      </c>
      <c r="Q5780" s="32">
        <v>46.798531810766733</v>
      </c>
      <c r="S5780" s="22" t="str">
        <f>IF(ISNUMBER(R5780),SUMIFS(R$1:$R5780,A$1:$A5780,A5780,K$1:$K5780,K5780,E$1:$E5780,E5780),"")</f>
        <v/>
      </c>
      <c r="AC5780" s="37">
        <v>27.528548123980432</v>
      </c>
    </row>
    <row r="5781" spans="1:29" x14ac:dyDescent="0.3">
      <c r="A5781" t="str">
        <f t="shared" si="469"/>
        <v>SFFFManawatuCultivarSeven</v>
      </c>
      <c r="B5781" t="s">
        <v>185</v>
      </c>
      <c r="D5781" s="36">
        <v>44980</v>
      </c>
      <c r="E5781">
        <v>1</v>
      </c>
      <c r="I5781" t="s">
        <v>171</v>
      </c>
      <c r="K5781" t="s">
        <v>165</v>
      </c>
      <c r="Q5781" s="32">
        <v>130.93867105383418</v>
      </c>
      <c r="S5781" s="22" t="str">
        <f>IF(ISNUMBER(R5781),SUMIFS(R$1:$R5781,A$1:$A5781,A5781,K$1:$K5781,K5781,E$1:$E5781,E5781),"")</f>
        <v/>
      </c>
      <c r="AC5781" s="37">
        <v>48.495804094012662</v>
      </c>
    </row>
    <row r="5782" spans="1:29" x14ac:dyDescent="0.3">
      <c r="A5782" t="str">
        <f t="shared" si="469"/>
        <v>SFFFManawatuCultivarSeven</v>
      </c>
      <c r="B5782" t="s">
        <v>185</v>
      </c>
      <c r="D5782" s="36">
        <v>44980</v>
      </c>
      <c r="E5782">
        <v>2</v>
      </c>
      <c r="I5782" t="s">
        <v>171</v>
      </c>
      <c r="K5782" t="s">
        <v>165</v>
      </c>
      <c r="Q5782" s="32">
        <v>148.24557482567494</v>
      </c>
      <c r="S5782" s="22" t="str">
        <f>IF(ISNUMBER(R5782),SUMIFS(R$1:$R5782,A$1:$A5782,A5782,K$1:$K5782,K5782,E$1:$E5782,E5782),"")</f>
        <v/>
      </c>
      <c r="AC5782" s="37">
        <v>54.905768453953677</v>
      </c>
    </row>
    <row r="5783" spans="1:29" x14ac:dyDescent="0.3">
      <c r="A5783" t="str">
        <f t="shared" si="469"/>
        <v>SFFFManawatuCultivarSeven</v>
      </c>
      <c r="B5783" t="s">
        <v>185</v>
      </c>
      <c r="D5783" s="36">
        <v>44980</v>
      </c>
      <c r="E5783">
        <v>3</v>
      </c>
      <c r="I5783" t="s">
        <v>171</v>
      </c>
      <c r="K5783" t="s">
        <v>165</v>
      </c>
      <c r="Q5783" s="32">
        <v>145.33509454949944</v>
      </c>
      <c r="S5783" s="22" t="str">
        <f>IF(ISNUMBER(R5783),SUMIFS(R$1:$R5783,A$1:$A5783,A5783,K$1:$K5783,K5783,E$1:$E5783,E5783),"")</f>
        <v/>
      </c>
      <c r="AC5783" s="37">
        <v>53.827812796110905</v>
      </c>
    </row>
    <row r="5784" spans="1:29" x14ac:dyDescent="0.3">
      <c r="A5784" t="str">
        <f t="shared" si="469"/>
        <v>SFFFManawatuCultivarSeven</v>
      </c>
      <c r="B5784" t="s">
        <v>185</v>
      </c>
      <c r="D5784" s="36">
        <v>44980</v>
      </c>
      <c r="E5784">
        <v>4</v>
      </c>
      <c r="I5784" t="s">
        <v>171</v>
      </c>
      <c r="K5784" t="s">
        <v>165</v>
      </c>
      <c r="Q5784" s="32">
        <v>155.38283658787259</v>
      </c>
      <c r="S5784" s="22" t="str">
        <f>IF(ISNUMBER(R5784),SUMIFS(R$1:$R5784,A$1:$A5784,A5784,K$1:$K5784,K5784,E$1:$E5784,E5784),"")</f>
        <v/>
      </c>
      <c r="AC5784" s="37">
        <v>57.54919873624911</v>
      </c>
    </row>
    <row r="5785" spans="1:29" x14ac:dyDescent="0.3">
      <c r="A5785" t="str">
        <f t="shared" si="469"/>
        <v>SFFFManawatuCultivarSeven</v>
      </c>
      <c r="B5785" t="s">
        <v>185</v>
      </c>
      <c r="D5785" s="36">
        <v>44980</v>
      </c>
      <c r="E5785">
        <v>5</v>
      </c>
      <c r="I5785" t="s">
        <v>171</v>
      </c>
      <c r="K5785" t="s">
        <v>165</v>
      </c>
      <c r="Q5785" s="32">
        <v>200.01356483993487</v>
      </c>
      <c r="S5785" s="22" t="str">
        <f>IF(ISNUMBER(R5785),SUMIFS(R$1:$R5785,A$1:$A5785,A5785,K$1:$K5785,K5785,E$1:$E5785,E5785),"")</f>
        <v/>
      </c>
      <c r="AC5785" s="37">
        <v>74.079098088864768</v>
      </c>
    </row>
    <row r="5786" spans="1:29" x14ac:dyDescent="0.3">
      <c r="A5786" t="str">
        <f t="shared" si="469"/>
        <v>SFFFManawatuCultivarSeven</v>
      </c>
      <c r="B5786" t="s">
        <v>185</v>
      </c>
      <c r="D5786" s="36">
        <v>45008</v>
      </c>
      <c r="E5786">
        <v>1</v>
      </c>
      <c r="I5786" t="s">
        <v>171</v>
      </c>
      <c r="K5786" t="s">
        <v>165</v>
      </c>
      <c r="Q5786" s="32">
        <v>165.57125830069813</v>
      </c>
      <c r="S5786" s="22" t="str">
        <f>IF(ISNUMBER(R5786),SUMIFS(R$1:$R5786,A$1:$A5786,A5786,K$1:$K5786,K5786,E$1:$E5786,E5786),"")</f>
        <v/>
      </c>
      <c r="AC5786" s="37">
        <v>59.132592250249331</v>
      </c>
    </row>
    <row r="5787" spans="1:29" x14ac:dyDescent="0.3">
      <c r="A5787" t="str">
        <f t="shared" si="469"/>
        <v>SFFFManawatuCultivarSeven</v>
      </c>
      <c r="B5787" t="s">
        <v>185</v>
      </c>
      <c r="D5787" s="36">
        <v>45008</v>
      </c>
      <c r="E5787">
        <v>2</v>
      </c>
      <c r="I5787" t="s">
        <v>171</v>
      </c>
      <c r="K5787" t="s">
        <v>165</v>
      </c>
      <c r="Q5787" s="32">
        <v>161.04141373263187</v>
      </c>
      <c r="S5787" s="22" t="str">
        <f>IF(ISNUMBER(R5787),SUMIFS(R$1:$R5787,A$1:$A5787,A5787,K$1:$K5787,K5787,E$1:$E5787,E5787),"")</f>
        <v/>
      </c>
      <c r="AC5787" s="37">
        <v>57.5147906187971</v>
      </c>
    </row>
    <row r="5788" spans="1:29" x14ac:dyDescent="0.3">
      <c r="A5788" t="str">
        <f t="shared" ref="A5788:A5851" si="470">_xlfn.TEXTJOIN("",TRUE,B5788,"Cultivar",I5788)</f>
        <v>SFFFManawatuCultivarSeven</v>
      </c>
      <c r="B5788" t="s">
        <v>185</v>
      </c>
      <c r="D5788" s="36">
        <v>45008</v>
      </c>
      <c r="E5788">
        <v>3</v>
      </c>
      <c r="I5788" t="s">
        <v>171</v>
      </c>
      <c r="K5788" t="s">
        <v>165</v>
      </c>
      <c r="Q5788" s="32">
        <v>180.16378525932666</v>
      </c>
      <c r="S5788" s="22" t="str">
        <f>IF(ISNUMBER(R5788),SUMIFS(R$1:$R5788,A$1:$A5788,A5788,K$1:$K5788,K5788,E$1:$E5788,E5788),"")</f>
        <v/>
      </c>
      <c r="AC5788" s="37">
        <v>64.344209021188092</v>
      </c>
    </row>
    <row r="5789" spans="1:29" x14ac:dyDescent="0.3">
      <c r="A5789" t="str">
        <f t="shared" si="470"/>
        <v>SFFFManawatuCultivarSeven</v>
      </c>
      <c r="B5789" t="s">
        <v>185</v>
      </c>
      <c r="D5789" s="36">
        <v>45008</v>
      </c>
      <c r="E5789">
        <v>4</v>
      </c>
      <c r="I5789" t="s">
        <v>171</v>
      </c>
      <c r="K5789" t="s">
        <v>165</v>
      </c>
      <c r="Q5789" s="32">
        <v>213.35068054443559</v>
      </c>
      <c r="S5789" s="22" t="str">
        <f>IF(ISNUMBER(R5789),SUMIFS(R$1:$R5789,A$1:$A5789,A5789,K$1:$K5789,K5789,E$1:$E5789,E5789),"")</f>
        <v/>
      </c>
      <c r="AC5789" s="37">
        <v>76.196671623012705</v>
      </c>
    </row>
    <row r="5790" spans="1:29" x14ac:dyDescent="0.3">
      <c r="A5790" t="str">
        <f t="shared" si="470"/>
        <v>SFFFManawatuCultivarSeven</v>
      </c>
      <c r="B5790" t="s">
        <v>185</v>
      </c>
      <c r="D5790" s="36">
        <v>45008</v>
      </c>
      <c r="E5790">
        <v>5</v>
      </c>
      <c r="I5790" t="s">
        <v>171</v>
      </c>
      <c r="K5790" t="s">
        <v>165</v>
      </c>
      <c r="Q5790" s="32">
        <v>265.48757938741062</v>
      </c>
      <c r="S5790" s="22" t="str">
        <f>IF(ISNUMBER(R5790),SUMIFS(R$1:$R5790,A$1:$A5790,A5790,K$1:$K5790,K5790,E$1:$E5790,E5790),"")</f>
        <v/>
      </c>
      <c r="AC5790" s="37">
        <v>94.816992638360944</v>
      </c>
    </row>
    <row r="5791" spans="1:29" x14ac:dyDescent="0.3">
      <c r="A5791" t="str">
        <f t="shared" si="470"/>
        <v>SFFFManawatuCultivarSeven</v>
      </c>
      <c r="B5791" t="s">
        <v>185</v>
      </c>
      <c r="D5791" s="36">
        <v>45040</v>
      </c>
      <c r="E5791">
        <v>1</v>
      </c>
      <c r="I5791" t="s">
        <v>171</v>
      </c>
      <c r="K5791" t="s">
        <v>165</v>
      </c>
      <c r="Q5791" s="32">
        <v>220.94726562500006</v>
      </c>
      <c r="S5791" s="22" t="str">
        <f>IF(ISNUMBER(R5791),SUMIFS(R$1:$R5791,A$1:$A5791,A5791,K$1:$K5791,K5791,E$1:$E5791,E5791),"")</f>
        <v/>
      </c>
      <c r="AC5791" s="37">
        <v>69.046020507812514</v>
      </c>
    </row>
    <row r="5792" spans="1:29" x14ac:dyDescent="0.3">
      <c r="A5792" t="str">
        <f t="shared" si="470"/>
        <v>SFFFManawatuCultivarSeven</v>
      </c>
      <c r="B5792" t="s">
        <v>185</v>
      </c>
      <c r="D5792" s="36">
        <v>45040</v>
      </c>
      <c r="E5792">
        <v>2</v>
      </c>
      <c r="I5792" t="s">
        <v>171</v>
      </c>
      <c r="K5792" t="s">
        <v>165</v>
      </c>
      <c r="Q5792" s="32">
        <v>159.2160278745645</v>
      </c>
      <c r="S5792" s="22" t="str">
        <f>IF(ISNUMBER(R5792),SUMIFS(R$1:$R5792,A$1:$A5792,A5792,K$1:$K5792,K5792,E$1:$E5792,E5792),"")</f>
        <v/>
      </c>
      <c r="AC5792" s="37">
        <v>49.755008710801405</v>
      </c>
    </row>
    <row r="5793" spans="1:29" x14ac:dyDescent="0.3">
      <c r="A5793" t="str">
        <f t="shared" si="470"/>
        <v>SFFFManawatuCultivarSeven</v>
      </c>
      <c r="B5793" t="s">
        <v>185</v>
      </c>
      <c r="D5793" s="36">
        <v>45040</v>
      </c>
      <c r="E5793">
        <v>3</v>
      </c>
      <c r="I5793" t="s">
        <v>171</v>
      </c>
      <c r="K5793" t="s">
        <v>165</v>
      </c>
      <c r="Q5793" s="32">
        <v>188.98431665421958</v>
      </c>
      <c r="S5793" s="22" t="str">
        <f>IF(ISNUMBER(R5793),SUMIFS(R$1:$R5793,A$1:$A5793,A5793,K$1:$K5793,K5793,E$1:$E5793,E5793),"")</f>
        <v/>
      </c>
      <c r="AC5793" s="37">
        <v>59.05759895444362</v>
      </c>
    </row>
    <row r="5794" spans="1:29" x14ac:dyDescent="0.3">
      <c r="A5794" t="str">
        <f t="shared" si="470"/>
        <v>SFFFManawatuCultivarSeven</v>
      </c>
      <c r="B5794" t="s">
        <v>185</v>
      </c>
      <c r="D5794" s="36">
        <v>45040</v>
      </c>
      <c r="E5794">
        <v>4</v>
      </c>
      <c r="I5794" t="s">
        <v>171</v>
      </c>
      <c r="K5794" t="s">
        <v>165</v>
      </c>
      <c r="Q5794" s="32">
        <v>212.08701721731035</v>
      </c>
      <c r="S5794" s="22" t="str">
        <f>IF(ISNUMBER(R5794),SUMIFS(R$1:$R5794,A$1:$A5794,A5794,K$1:$K5794,K5794,E$1:$E5794,E5794),"")</f>
        <v/>
      </c>
      <c r="AC5794" s="37">
        <v>66.277192880409487</v>
      </c>
    </row>
    <row r="5795" spans="1:29" x14ac:dyDescent="0.3">
      <c r="A5795" t="str">
        <f t="shared" si="470"/>
        <v>SFFFManawatuCultivarSeven</v>
      </c>
      <c r="B5795" t="s">
        <v>185</v>
      </c>
      <c r="D5795" s="36">
        <v>45040</v>
      </c>
      <c r="E5795">
        <v>5</v>
      </c>
      <c r="I5795" t="s">
        <v>171</v>
      </c>
      <c r="K5795" t="s">
        <v>165</v>
      </c>
      <c r="Q5795" s="32">
        <v>293.23959938366716</v>
      </c>
      <c r="S5795" s="22" t="str">
        <f>IF(ISNUMBER(R5795),SUMIFS(R$1:$R5795,A$1:$A5795,A5795,K$1:$K5795,K5795,E$1:$E5795,E5795),"")</f>
        <v/>
      </c>
      <c r="AC5795" s="37">
        <v>91.637374807395986</v>
      </c>
    </row>
    <row r="5796" spans="1:29" x14ac:dyDescent="0.3">
      <c r="A5796" t="str">
        <f t="shared" si="470"/>
        <v>SFFFManawatuCultivarSeven</v>
      </c>
      <c r="B5796" t="s">
        <v>185</v>
      </c>
      <c r="D5796" s="36">
        <v>45086</v>
      </c>
      <c r="E5796">
        <v>1</v>
      </c>
      <c r="I5796" t="s">
        <v>171</v>
      </c>
      <c r="K5796" t="s">
        <v>165</v>
      </c>
      <c r="Q5796" s="32">
        <v>185.93519882179675</v>
      </c>
      <c r="S5796" s="22" t="str">
        <f>IF(ISNUMBER(R5796),SUMIFS(R$1:$R5796,A$1:$A5796,A5796,K$1:$K5796,K5796,E$1:$E5796,E5796),"")</f>
        <v/>
      </c>
      <c r="AC5796" s="37">
        <v>40.420695396042767</v>
      </c>
    </row>
    <row r="5797" spans="1:29" x14ac:dyDescent="0.3">
      <c r="A5797" t="str">
        <f t="shared" si="470"/>
        <v>SFFFManawatuCultivarSeven</v>
      </c>
      <c r="B5797" t="s">
        <v>185</v>
      </c>
      <c r="D5797" s="36">
        <v>45086</v>
      </c>
      <c r="E5797">
        <v>2</v>
      </c>
      <c r="I5797" t="s">
        <v>171</v>
      </c>
      <c r="K5797" t="s">
        <v>165</v>
      </c>
      <c r="Q5797" s="32">
        <v>192.47725354094365</v>
      </c>
      <c r="S5797" s="22" t="str">
        <f>IF(ISNUMBER(R5797),SUMIFS(R$1:$R5797,A$1:$A5797,A5797,K$1:$K5797,K5797,E$1:$E5797,E5797),"")</f>
        <v/>
      </c>
      <c r="AC5797" s="37">
        <v>41.842881204552967</v>
      </c>
    </row>
    <row r="5798" spans="1:29" x14ac:dyDescent="0.3">
      <c r="A5798" t="str">
        <f t="shared" si="470"/>
        <v>SFFFManawatuCultivarSeven</v>
      </c>
      <c r="B5798" t="s">
        <v>185</v>
      </c>
      <c r="D5798" s="36">
        <v>45086</v>
      </c>
      <c r="E5798">
        <v>3</v>
      </c>
      <c r="I5798" t="s">
        <v>171</v>
      </c>
      <c r="K5798" t="s">
        <v>165</v>
      </c>
      <c r="Q5798" s="32">
        <v>203.837359578487</v>
      </c>
      <c r="S5798" s="22" t="str">
        <f>IF(ISNUMBER(R5798),SUMIFS(R$1:$R5798,A$1:$A5798,A5798,K$1:$K5798,K5798,E$1:$E5798,E5798),"")</f>
        <v/>
      </c>
      <c r="AC5798" s="37">
        <v>44.31246947358413</v>
      </c>
    </row>
    <row r="5799" spans="1:29" x14ac:dyDescent="0.3">
      <c r="A5799" t="str">
        <f t="shared" si="470"/>
        <v>SFFFManawatuCultivarSeven</v>
      </c>
      <c r="B5799" t="s">
        <v>185</v>
      </c>
      <c r="D5799" s="36">
        <v>45086</v>
      </c>
      <c r="E5799">
        <v>4</v>
      </c>
      <c r="I5799" t="s">
        <v>171</v>
      </c>
      <c r="K5799" t="s">
        <v>165</v>
      </c>
      <c r="Q5799" s="32">
        <v>232.69629885852646</v>
      </c>
      <c r="S5799" s="22" t="str">
        <f>IF(ISNUMBER(R5799),SUMIFS(R$1:$R5799,A$1:$A5799,A5799,K$1:$K5799,K5799,E$1:$E5799,E5799),"")</f>
        <v/>
      </c>
      <c r="AC5799" s="37">
        <v>50.586151925766622</v>
      </c>
    </row>
    <row r="5800" spans="1:29" x14ac:dyDescent="0.3">
      <c r="A5800" t="str">
        <f t="shared" si="470"/>
        <v>SFFFManawatuCultivarSeven</v>
      </c>
      <c r="B5800" t="s">
        <v>185</v>
      </c>
      <c r="D5800" s="36">
        <v>45086</v>
      </c>
      <c r="E5800">
        <v>5</v>
      </c>
      <c r="I5800" t="s">
        <v>171</v>
      </c>
      <c r="K5800" t="s">
        <v>165</v>
      </c>
      <c r="Q5800" s="32">
        <v>240.28049575994783</v>
      </c>
      <c r="S5800" s="22" t="str">
        <f>IF(ISNUMBER(R5800),SUMIFS(R$1:$R5800,A$1:$A5800,A5800,K$1:$K5800,K5800,E$1:$E5800,E5800),"")</f>
        <v/>
      </c>
      <c r="AC5800" s="37">
        <v>52.234890382597357</v>
      </c>
    </row>
    <row r="5801" spans="1:29" x14ac:dyDescent="0.3">
      <c r="A5801" t="str">
        <f t="shared" si="470"/>
        <v>SFFFManawatuCultivarEight</v>
      </c>
      <c r="B5801" t="s">
        <v>185</v>
      </c>
      <c r="D5801" s="36">
        <v>44936</v>
      </c>
      <c r="E5801">
        <v>1</v>
      </c>
      <c r="I5801" t="s">
        <v>172</v>
      </c>
      <c r="K5801" t="s">
        <v>165</v>
      </c>
      <c r="Q5801" s="32">
        <v>124.04781680113906</v>
      </c>
      <c r="S5801" s="22" t="str">
        <f>IF(ISNUMBER(R5801),SUMIFS(R$1:$R5801,A$1:$A5801,A5801,K$1:$K5801,K5801,E$1:$E5801,E5801),"")</f>
        <v/>
      </c>
      <c r="AC5801" s="37">
        <v>62.023908400569532</v>
      </c>
    </row>
    <row r="5802" spans="1:29" x14ac:dyDescent="0.3">
      <c r="A5802" t="str">
        <f t="shared" si="470"/>
        <v>SFFFManawatuCultivarEight</v>
      </c>
      <c r="B5802" t="s">
        <v>185</v>
      </c>
      <c r="D5802" s="36">
        <v>44936</v>
      </c>
      <c r="E5802">
        <v>2</v>
      </c>
      <c r="I5802" t="s">
        <v>172</v>
      </c>
      <c r="K5802" t="s">
        <v>165</v>
      </c>
      <c r="Q5802" s="32">
        <v>145.70571428571429</v>
      </c>
      <c r="S5802" s="22" t="str">
        <f>IF(ISNUMBER(R5802),SUMIFS(R$1:$R5802,A$1:$A5802,A5802,K$1:$K5802,K5802,E$1:$E5802,E5802),"")</f>
        <v/>
      </c>
      <c r="AC5802" s="37">
        <v>72.852857142857147</v>
      </c>
    </row>
    <row r="5803" spans="1:29" x14ac:dyDescent="0.3">
      <c r="A5803" t="str">
        <f t="shared" si="470"/>
        <v>SFFFManawatuCultivarEight</v>
      </c>
      <c r="B5803" t="s">
        <v>185</v>
      </c>
      <c r="D5803" s="36">
        <v>44936</v>
      </c>
      <c r="E5803">
        <v>3</v>
      </c>
      <c r="I5803" t="s">
        <v>172</v>
      </c>
      <c r="K5803" t="s">
        <v>165</v>
      </c>
      <c r="Q5803" s="32">
        <v>154.45470227446975</v>
      </c>
      <c r="S5803" s="22" t="str">
        <f>IF(ISNUMBER(R5803),SUMIFS(R$1:$R5803,A$1:$A5803,A5803,K$1:$K5803,K5803,E$1:$E5803,E5803),"")</f>
        <v/>
      </c>
      <c r="AC5803" s="37">
        <v>77.227351137234876</v>
      </c>
    </row>
    <row r="5804" spans="1:29" x14ac:dyDescent="0.3">
      <c r="A5804" t="str">
        <f t="shared" si="470"/>
        <v>SFFFManawatuCultivarEight</v>
      </c>
      <c r="B5804" t="s">
        <v>185</v>
      </c>
      <c r="D5804" s="36">
        <v>44936</v>
      </c>
      <c r="E5804">
        <v>4</v>
      </c>
      <c r="I5804" t="s">
        <v>172</v>
      </c>
      <c r="K5804" t="s">
        <v>165</v>
      </c>
      <c r="Q5804" s="32">
        <v>161.63645690834474</v>
      </c>
      <c r="S5804" s="22" t="str">
        <f>IF(ISNUMBER(R5804),SUMIFS(R$1:$R5804,A$1:$A5804,A5804,K$1:$K5804,K5804,E$1:$E5804,E5804),"")</f>
        <v/>
      </c>
      <c r="AC5804" s="37">
        <v>80.81822845417237</v>
      </c>
    </row>
    <row r="5805" spans="1:29" x14ac:dyDescent="0.3">
      <c r="A5805" t="str">
        <f t="shared" si="470"/>
        <v>SFFFManawatuCultivarEight</v>
      </c>
      <c r="B5805" t="s">
        <v>185</v>
      </c>
      <c r="D5805" s="36">
        <v>44936</v>
      </c>
      <c r="E5805">
        <v>5</v>
      </c>
      <c r="I5805" t="s">
        <v>172</v>
      </c>
      <c r="K5805" t="s">
        <v>165</v>
      </c>
      <c r="Q5805" s="32">
        <v>203.34336180124222</v>
      </c>
      <c r="S5805" s="22" t="str">
        <f>IF(ISNUMBER(R5805),SUMIFS(R$1:$R5805,A$1:$A5805,A5805,K$1:$K5805,K5805,E$1:$E5805,E5805),"")</f>
        <v/>
      </c>
      <c r="AC5805" s="37">
        <v>101.67168090062111</v>
      </c>
    </row>
    <row r="5806" spans="1:29" x14ac:dyDescent="0.3">
      <c r="A5806" t="str">
        <f t="shared" si="470"/>
        <v>SFFFManawatuCultivarEight</v>
      </c>
      <c r="B5806" t="s">
        <v>185</v>
      </c>
      <c r="D5806" s="36">
        <v>44953</v>
      </c>
      <c r="E5806">
        <v>1</v>
      </c>
      <c r="I5806" t="s">
        <v>172</v>
      </c>
      <c r="K5806" t="s">
        <v>165</v>
      </c>
      <c r="Q5806" s="32">
        <v>37.70446428571428</v>
      </c>
      <c r="S5806" s="22" t="str">
        <f>IF(ISNUMBER(R5806),SUMIFS(R$1:$R5806,A$1:$A5806,A5806,K$1:$K5806,K5806,E$1:$E5806,E5806),"")</f>
        <v/>
      </c>
      <c r="AC5806" s="37">
        <v>22.179096638655462</v>
      </c>
    </row>
    <row r="5807" spans="1:29" x14ac:dyDescent="0.3">
      <c r="A5807" t="str">
        <f t="shared" si="470"/>
        <v>SFFFManawatuCultivarEight</v>
      </c>
      <c r="B5807" t="s">
        <v>185</v>
      </c>
      <c r="D5807" s="36">
        <v>44953</v>
      </c>
      <c r="E5807">
        <v>2</v>
      </c>
      <c r="I5807" t="s">
        <v>172</v>
      </c>
      <c r="K5807" t="s">
        <v>165</v>
      </c>
      <c r="Q5807" s="32">
        <v>53.24169856211855</v>
      </c>
      <c r="S5807" s="22" t="str">
        <f>IF(ISNUMBER(R5807),SUMIFS(R$1:$R5807,A$1:$A5807,A5807,K$1:$K5807,K5807,E$1:$E5807,E5807),"")</f>
        <v/>
      </c>
      <c r="AC5807" s="37">
        <v>31.318646213010911</v>
      </c>
    </row>
    <row r="5808" spans="1:29" x14ac:dyDescent="0.3">
      <c r="A5808" t="str">
        <f t="shared" si="470"/>
        <v>SFFFManawatuCultivarEight</v>
      </c>
      <c r="B5808" t="s">
        <v>185</v>
      </c>
      <c r="D5808" s="36">
        <v>44953</v>
      </c>
      <c r="E5808">
        <v>3</v>
      </c>
      <c r="I5808" t="s">
        <v>172</v>
      </c>
      <c r="K5808" t="s">
        <v>165</v>
      </c>
      <c r="Q5808" s="32">
        <v>57.910205102551252</v>
      </c>
      <c r="S5808" s="22" t="str">
        <f>IF(ISNUMBER(R5808),SUMIFS(R$1:$R5808,A$1:$A5808,A5808,K$1:$K5808,K5808,E$1:$E5808,E5808),"")</f>
        <v/>
      </c>
      <c r="AC5808" s="37">
        <v>34.064826530912505</v>
      </c>
    </row>
    <row r="5809" spans="1:29" x14ac:dyDescent="0.3">
      <c r="A5809" t="str">
        <f t="shared" si="470"/>
        <v>SFFFManawatuCultivarEight</v>
      </c>
      <c r="B5809" t="s">
        <v>185</v>
      </c>
      <c r="D5809" s="36">
        <v>44953</v>
      </c>
      <c r="E5809">
        <v>4</v>
      </c>
      <c r="I5809" t="s">
        <v>172</v>
      </c>
      <c r="K5809" t="s">
        <v>165</v>
      </c>
      <c r="Q5809" s="32">
        <v>36.9182766887604</v>
      </c>
      <c r="S5809" s="22" t="str">
        <f>IF(ISNUMBER(R5809),SUMIFS(R$1:$R5809,A$1:$A5809,A5809,K$1:$K5809,K5809,E$1:$E5809,E5809),"")</f>
        <v/>
      </c>
      <c r="AC5809" s="37">
        <v>21.716633346329647</v>
      </c>
    </row>
    <row r="5810" spans="1:29" x14ac:dyDescent="0.3">
      <c r="A5810" t="str">
        <f t="shared" si="470"/>
        <v>SFFFManawatuCultivarEight</v>
      </c>
      <c r="B5810" t="s">
        <v>185</v>
      </c>
      <c r="D5810" s="36">
        <v>44953</v>
      </c>
      <c r="E5810">
        <v>5</v>
      </c>
      <c r="I5810" t="s">
        <v>172</v>
      </c>
      <c r="K5810" t="s">
        <v>165</v>
      </c>
      <c r="Q5810" s="32">
        <v>37.654744320180058</v>
      </c>
      <c r="S5810" s="22" t="str">
        <f>IF(ISNUMBER(R5810),SUMIFS(R$1:$R5810,A$1:$A5810,A5810,K$1:$K5810,K5810,E$1:$E5810,E5810),"")</f>
        <v/>
      </c>
      <c r="AC5810" s="37">
        <v>22.149849600105917</v>
      </c>
    </row>
    <row r="5811" spans="1:29" x14ac:dyDescent="0.3">
      <c r="A5811" t="str">
        <f t="shared" si="470"/>
        <v>SFFFManawatuCultivarEight</v>
      </c>
      <c r="B5811" t="s">
        <v>185</v>
      </c>
      <c r="D5811" s="36">
        <v>44980</v>
      </c>
      <c r="E5811">
        <v>1</v>
      </c>
      <c r="I5811" t="s">
        <v>172</v>
      </c>
      <c r="K5811" t="s">
        <v>165</v>
      </c>
      <c r="Q5811" s="32">
        <v>271.25418526785717</v>
      </c>
      <c r="S5811" s="22" t="str">
        <f>IF(ISNUMBER(R5811),SUMIFS(R$1:$R5811,A$1:$A5811,A5811,K$1:$K5811,K5811,E$1:$E5811,E5811),"")</f>
        <v/>
      </c>
      <c r="AC5811" s="37">
        <v>100.46451306216932</v>
      </c>
    </row>
    <row r="5812" spans="1:29" x14ac:dyDescent="0.3">
      <c r="A5812" t="str">
        <f t="shared" si="470"/>
        <v>SFFFManawatuCultivarEight</v>
      </c>
      <c r="B5812" t="s">
        <v>185</v>
      </c>
      <c r="D5812" s="36">
        <v>44980</v>
      </c>
      <c r="E5812">
        <v>2</v>
      </c>
      <c r="I5812" t="s">
        <v>172</v>
      </c>
      <c r="K5812" t="s">
        <v>165</v>
      </c>
      <c r="Q5812" s="32">
        <v>116.56526761648058</v>
      </c>
      <c r="S5812" s="22" t="str">
        <f>IF(ISNUMBER(R5812),SUMIFS(R$1:$R5812,A$1:$A5812,A5812,K$1:$K5812,K5812,E$1:$E5812,E5812),"")</f>
        <v/>
      </c>
      <c r="AC5812" s="37">
        <v>43.172321339437254</v>
      </c>
    </row>
    <row r="5813" spans="1:29" x14ac:dyDescent="0.3">
      <c r="A5813" t="str">
        <f t="shared" si="470"/>
        <v>SFFFManawatuCultivarEight</v>
      </c>
      <c r="B5813" t="s">
        <v>185</v>
      </c>
      <c r="D5813" s="36">
        <v>44980</v>
      </c>
      <c r="E5813">
        <v>3</v>
      </c>
      <c r="I5813" t="s">
        <v>172</v>
      </c>
      <c r="K5813" t="s">
        <v>165</v>
      </c>
      <c r="Q5813" s="32">
        <v>159.90847592518904</v>
      </c>
      <c r="S5813" s="22" t="str">
        <f>IF(ISNUMBER(R5813),SUMIFS(R$1:$R5813,A$1:$A5813,A5813,K$1:$K5813,K5813,E$1:$E5813,E5813),"")</f>
        <v/>
      </c>
      <c r="AC5813" s="37">
        <v>59.225361453773715</v>
      </c>
    </row>
    <row r="5814" spans="1:29" x14ac:dyDescent="0.3">
      <c r="A5814" t="str">
        <f t="shared" si="470"/>
        <v>SFFFManawatuCultivarEight</v>
      </c>
      <c r="B5814" t="s">
        <v>185</v>
      </c>
      <c r="D5814" s="36">
        <v>44980</v>
      </c>
      <c r="E5814">
        <v>4</v>
      </c>
      <c r="I5814" t="s">
        <v>172</v>
      </c>
      <c r="K5814" t="s">
        <v>165</v>
      </c>
      <c r="Q5814" s="32">
        <v>143.44025330396477</v>
      </c>
      <c r="S5814" s="22" t="str">
        <f>IF(ISNUMBER(R5814),SUMIFS(R$1:$R5814,A$1:$A5814,A5814,K$1:$K5814,K5814,E$1:$E5814,E5814),"")</f>
        <v/>
      </c>
      <c r="AC5814" s="37">
        <v>53.126019742209166</v>
      </c>
    </row>
    <row r="5815" spans="1:29" x14ac:dyDescent="0.3">
      <c r="A5815" t="str">
        <f t="shared" si="470"/>
        <v>SFFFManawatuCultivarEight</v>
      </c>
      <c r="B5815" t="s">
        <v>185</v>
      </c>
      <c r="D5815" s="36">
        <v>44980</v>
      </c>
      <c r="E5815">
        <v>5</v>
      </c>
      <c r="I5815" t="s">
        <v>172</v>
      </c>
      <c r="K5815" t="s">
        <v>165</v>
      </c>
      <c r="Q5815" s="32">
        <v>232.08877438640656</v>
      </c>
      <c r="S5815" s="22" t="str">
        <f>IF(ISNUMBER(R5815),SUMIFS(R$1:$R5815,A$1:$A5815,A5815,K$1:$K5815,K5815,E$1:$E5815,E5815),"")</f>
        <v/>
      </c>
      <c r="AC5815" s="37">
        <v>85.958805328298723</v>
      </c>
    </row>
    <row r="5816" spans="1:29" x14ac:dyDescent="0.3">
      <c r="A5816" t="str">
        <f t="shared" si="470"/>
        <v>SFFFManawatuCultivarEight</v>
      </c>
      <c r="B5816" t="s">
        <v>185</v>
      </c>
      <c r="D5816" s="36">
        <v>45008</v>
      </c>
      <c r="E5816">
        <v>1</v>
      </c>
      <c r="I5816" t="s">
        <v>172</v>
      </c>
      <c r="K5816" t="s">
        <v>165</v>
      </c>
      <c r="Q5816" s="32">
        <v>179.73214285714286</v>
      </c>
      <c r="S5816" s="22" t="str">
        <f>IF(ISNUMBER(R5816),SUMIFS(R$1:$R5816,A$1:$A5816,A5816,K$1:$K5816,K5816,E$1:$E5816,E5816),"")</f>
        <v/>
      </c>
      <c r="AC5816" s="37">
        <v>64.190051020408163</v>
      </c>
    </row>
    <row r="5817" spans="1:29" x14ac:dyDescent="0.3">
      <c r="A5817" t="str">
        <f t="shared" si="470"/>
        <v>SFFFManawatuCultivarEight</v>
      </c>
      <c r="B5817" t="s">
        <v>185</v>
      </c>
      <c r="D5817" s="36">
        <v>45008</v>
      </c>
      <c r="E5817">
        <v>2</v>
      </c>
      <c r="I5817" t="s">
        <v>172</v>
      </c>
      <c r="K5817" t="s">
        <v>165</v>
      </c>
      <c r="Q5817" s="32">
        <v>117.01419698314108</v>
      </c>
      <c r="S5817" s="22" t="str">
        <f>IF(ISNUMBER(R5817),SUMIFS(R$1:$R5817,A$1:$A5817,A5817,K$1:$K5817,K5817,E$1:$E5817,E5817),"")</f>
        <v/>
      </c>
      <c r="AC5817" s="37">
        <v>41.790784636836101</v>
      </c>
    </row>
    <row r="5818" spans="1:29" x14ac:dyDescent="0.3">
      <c r="A5818" t="str">
        <f t="shared" si="470"/>
        <v>SFFFManawatuCultivarEight</v>
      </c>
      <c r="B5818" t="s">
        <v>185</v>
      </c>
      <c r="D5818" s="36">
        <v>45008</v>
      </c>
      <c r="E5818">
        <v>3</v>
      </c>
      <c r="I5818" t="s">
        <v>172</v>
      </c>
      <c r="K5818" t="s">
        <v>165</v>
      </c>
      <c r="Q5818" s="32">
        <v>183.05380852550667</v>
      </c>
      <c r="S5818" s="22" t="str">
        <f>IF(ISNUMBER(R5818),SUMIFS(R$1:$R5818,A$1:$A5818,A5818,K$1:$K5818,K5818,E$1:$E5818,E5818),"")</f>
        <v/>
      </c>
      <c r="AC5818" s="37">
        <v>65.376360187680945</v>
      </c>
    </row>
    <row r="5819" spans="1:29" x14ac:dyDescent="0.3">
      <c r="A5819" t="str">
        <f t="shared" si="470"/>
        <v>SFFFManawatuCultivarEight</v>
      </c>
      <c r="B5819" t="s">
        <v>185</v>
      </c>
      <c r="D5819" s="36">
        <v>45008</v>
      </c>
      <c r="E5819">
        <v>4</v>
      </c>
      <c r="I5819" t="s">
        <v>172</v>
      </c>
      <c r="K5819" t="s">
        <v>165</v>
      </c>
      <c r="Q5819" s="32">
        <v>165.07092198581563</v>
      </c>
      <c r="S5819" s="22" t="str">
        <f>IF(ISNUMBER(R5819),SUMIFS(R$1:$R5819,A$1:$A5819,A5819,K$1:$K5819,K5819,E$1:$E5819,E5819),"")</f>
        <v/>
      </c>
      <c r="AC5819" s="37">
        <v>58.953900709219866</v>
      </c>
    </row>
    <row r="5820" spans="1:29" x14ac:dyDescent="0.3">
      <c r="A5820" t="str">
        <f t="shared" si="470"/>
        <v>SFFFManawatuCultivarEight</v>
      </c>
      <c r="B5820" t="s">
        <v>185</v>
      </c>
      <c r="D5820" s="36">
        <v>45008</v>
      </c>
      <c r="E5820">
        <v>5</v>
      </c>
      <c r="I5820" t="s">
        <v>172</v>
      </c>
      <c r="K5820" t="s">
        <v>165</v>
      </c>
      <c r="Q5820" s="32">
        <v>211.19589184170832</v>
      </c>
      <c r="S5820" s="22" t="str">
        <f>IF(ISNUMBER(R5820),SUMIFS(R$1:$R5820,A$1:$A5820,A5820,K$1:$K5820,K5820,E$1:$E5820,E5820),"")</f>
        <v/>
      </c>
      <c r="AC5820" s="37">
        <v>75.427104229181538</v>
      </c>
    </row>
    <row r="5821" spans="1:29" x14ac:dyDescent="0.3">
      <c r="A5821" t="str">
        <f t="shared" si="470"/>
        <v>SFFFManawatuCultivarEight</v>
      </c>
      <c r="B5821" t="s">
        <v>185</v>
      </c>
      <c r="D5821" s="36">
        <v>45040</v>
      </c>
      <c r="E5821">
        <v>1</v>
      </c>
      <c r="I5821" t="s">
        <v>172</v>
      </c>
      <c r="K5821" t="s">
        <v>165</v>
      </c>
      <c r="Q5821" s="32">
        <v>167.40824392998312</v>
      </c>
      <c r="S5821" s="22" t="str">
        <f>IF(ISNUMBER(R5821),SUMIFS(R$1:$R5821,A$1:$A5821,A5821,K$1:$K5821,K5821,E$1:$E5821,E5821),"")</f>
        <v/>
      </c>
      <c r="AC5821" s="37">
        <v>52.315076228119722</v>
      </c>
    </row>
    <row r="5822" spans="1:29" x14ac:dyDescent="0.3">
      <c r="A5822" t="str">
        <f t="shared" si="470"/>
        <v>SFFFManawatuCultivarEight</v>
      </c>
      <c r="B5822" t="s">
        <v>185</v>
      </c>
      <c r="D5822" s="36">
        <v>45040</v>
      </c>
      <c r="E5822">
        <v>2</v>
      </c>
      <c r="I5822" t="s">
        <v>172</v>
      </c>
      <c r="K5822" t="s">
        <v>165</v>
      </c>
      <c r="Q5822" s="32">
        <v>164.89285714285717</v>
      </c>
      <c r="S5822" s="22" t="str">
        <f>IF(ISNUMBER(R5822),SUMIFS(R$1:$R5822,A$1:$A5822,A5822,K$1:$K5822,K5822,E$1:$E5822,E5822),"")</f>
        <v/>
      </c>
      <c r="AC5822" s="37">
        <v>51.529017857142868</v>
      </c>
    </row>
    <row r="5823" spans="1:29" x14ac:dyDescent="0.3">
      <c r="A5823" t="str">
        <f t="shared" si="470"/>
        <v>SFFFManawatuCultivarEight</v>
      </c>
      <c r="B5823" t="s">
        <v>185</v>
      </c>
      <c r="D5823" s="36">
        <v>45040</v>
      </c>
      <c r="E5823">
        <v>3</v>
      </c>
      <c r="I5823" t="s">
        <v>172</v>
      </c>
      <c r="K5823" t="s">
        <v>165</v>
      </c>
      <c r="Q5823" s="32">
        <v>175.09398496240604</v>
      </c>
      <c r="S5823" s="22" t="str">
        <f>IF(ISNUMBER(R5823),SUMIFS(R$1:$R5823,A$1:$A5823,A5823,K$1:$K5823,K5823,E$1:$E5823,E5823),"")</f>
        <v/>
      </c>
      <c r="AC5823" s="37">
        <v>54.716870300751886</v>
      </c>
    </row>
    <row r="5824" spans="1:29" x14ac:dyDescent="0.3">
      <c r="A5824" t="str">
        <f t="shared" si="470"/>
        <v>SFFFManawatuCultivarEight</v>
      </c>
      <c r="B5824" t="s">
        <v>185</v>
      </c>
      <c r="D5824" s="36">
        <v>45040</v>
      </c>
      <c r="E5824">
        <v>4</v>
      </c>
      <c r="I5824" t="s">
        <v>172</v>
      </c>
      <c r="K5824" t="s">
        <v>165</v>
      </c>
      <c r="Q5824" s="32">
        <v>212.63528138528136</v>
      </c>
      <c r="S5824" s="22" t="str">
        <f>IF(ISNUMBER(R5824),SUMIFS(R$1:$R5824,A$1:$A5824,A5824,K$1:$K5824,K5824,E$1:$E5824,E5824),"")</f>
        <v/>
      </c>
      <c r="AC5824" s="37">
        <v>66.448525432900425</v>
      </c>
    </row>
    <row r="5825" spans="1:29" x14ac:dyDescent="0.3">
      <c r="A5825" t="str">
        <f t="shared" si="470"/>
        <v>SFFFManawatuCultivarEight</v>
      </c>
      <c r="B5825" t="s">
        <v>185</v>
      </c>
      <c r="D5825" s="36">
        <v>45040</v>
      </c>
      <c r="E5825">
        <v>5</v>
      </c>
      <c r="I5825" t="s">
        <v>172</v>
      </c>
      <c r="K5825" t="s">
        <v>165</v>
      </c>
      <c r="Q5825" s="32">
        <v>196.60107334525941</v>
      </c>
      <c r="S5825" s="22" t="str">
        <f>IF(ISNUMBER(R5825),SUMIFS(R$1:$R5825,A$1:$A5825,A5825,K$1:$K5825,K5825,E$1:$E5825,E5825),"")</f>
        <v/>
      </c>
      <c r="AC5825" s="37">
        <v>61.437835420393569</v>
      </c>
    </row>
    <row r="5826" spans="1:29" x14ac:dyDescent="0.3">
      <c r="A5826" t="str">
        <f t="shared" si="470"/>
        <v>SFFFManawatuCultivarEight</v>
      </c>
      <c r="B5826" t="s">
        <v>185</v>
      </c>
      <c r="D5826" s="36">
        <v>45086</v>
      </c>
      <c r="E5826">
        <v>1</v>
      </c>
      <c r="I5826" t="s">
        <v>172</v>
      </c>
      <c r="K5826" t="s">
        <v>165</v>
      </c>
      <c r="Q5826" s="32">
        <v>92.002907129480747</v>
      </c>
      <c r="S5826" s="22" t="str">
        <f>IF(ISNUMBER(R5826),SUMIFS(R$1:$R5826,A$1:$A5826,A5826,K$1:$K5826,K5826,E$1:$E5826,E5826),"")</f>
        <v/>
      </c>
      <c r="AC5826" s="37">
        <v>20.000631984669727</v>
      </c>
    </row>
    <row r="5827" spans="1:29" x14ac:dyDescent="0.3">
      <c r="A5827" t="str">
        <f t="shared" si="470"/>
        <v>SFFFManawatuCultivarEight</v>
      </c>
      <c r="B5827" t="s">
        <v>185</v>
      </c>
      <c r="D5827" s="36">
        <v>45086</v>
      </c>
      <c r="E5827">
        <v>2</v>
      </c>
      <c r="I5827" t="s">
        <v>172</v>
      </c>
      <c r="K5827" t="s">
        <v>165</v>
      </c>
      <c r="Q5827" s="32">
        <v>81.720229273832913</v>
      </c>
      <c r="S5827" s="22" t="str">
        <f>IF(ISNUMBER(R5827),SUMIFS(R$1:$R5827,A$1:$A5827,A5827,K$1:$K5827,K5827,E$1:$E5827,E5827),"")</f>
        <v/>
      </c>
      <c r="AC5827" s="37">
        <v>17.765267233441936</v>
      </c>
    </row>
    <row r="5828" spans="1:29" x14ac:dyDescent="0.3">
      <c r="A5828" t="str">
        <f t="shared" si="470"/>
        <v>SFFFManawatuCultivarEight</v>
      </c>
      <c r="B5828" t="s">
        <v>185</v>
      </c>
      <c r="D5828" s="36">
        <v>45086</v>
      </c>
      <c r="E5828">
        <v>3</v>
      </c>
      <c r="I5828" t="s">
        <v>172</v>
      </c>
      <c r="K5828" t="s">
        <v>165</v>
      </c>
      <c r="Q5828" s="32">
        <v>90.920519986780988</v>
      </c>
      <c r="S5828" s="22" t="str">
        <f>IF(ISNUMBER(R5828),SUMIFS(R$1:$R5828,A$1:$A5828,A5828,K$1:$K5828,K5828,E$1:$E5828,E5828),"")</f>
        <v/>
      </c>
      <c r="AC5828" s="37">
        <v>19.765330431908911</v>
      </c>
    </row>
    <row r="5829" spans="1:29" x14ac:dyDescent="0.3">
      <c r="A5829" t="str">
        <f t="shared" si="470"/>
        <v>SFFFManawatuCultivarEight</v>
      </c>
      <c r="B5829" t="s">
        <v>185</v>
      </c>
      <c r="D5829" s="36">
        <v>45086</v>
      </c>
      <c r="E5829">
        <v>4</v>
      </c>
      <c r="I5829" t="s">
        <v>172</v>
      </c>
      <c r="K5829" t="s">
        <v>165</v>
      </c>
      <c r="Q5829" s="32">
        <v>109.86229498402702</v>
      </c>
      <c r="S5829" s="22" t="str">
        <f>IF(ISNUMBER(R5829),SUMIFS(R$1:$R5829,A$1:$A5829,A5829,K$1:$K5829,K5829,E$1:$E5829,E5829),"")</f>
        <v/>
      </c>
      <c r="AC5829" s="37">
        <v>23.883107605223266</v>
      </c>
    </row>
    <row r="5830" spans="1:29" x14ac:dyDescent="0.3">
      <c r="A5830" t="str">
        <f t="shared" si="470"/>
        <v>SFFFManawatuCultivarEight</v>
      </c>
      <c r="B5830" t="s">
        <v>185</v>
      </c>
      <c r="D5830" s="36">
        <v>45086</v>
      </c>
      <c r="E5830">
        <v>5</v>
      </c>
      <c r="I5830" t="s">
        <v>172</v>
      </c>
      <c r="K5830" t="s">
        <v>165</v>
      </c>
      <c r="Q5830" s="32">
        <v>120.14497283967489</v>
      </c>
      <c r="S5830" s="22" t="str">
        <f>IF(ISNUMBER(R5830),SUMIFS(R$1:$R5830,A$1:$A5830,A5830,K$1:$K5830,K5830,E$1:$E5830,E5830),"")</f>
        <v/>
      </c>
      <c r="AC5830" s="37">
        <v>26.118472356451065</v>
      </c>
    </row>
    <row r="5831" spans="1:29" x14ac:dyDescent="0.3">
      <c r="A5831" t="str">
        <f t="shared" si="470"/>
        <v>SFFFManawatuCultivarNine</v>
      </c>
      <c r="B5831" t="s">
        <v>185</v>
      </c>
      <c r="D5831" s="36">
        <v>44936</v>
      </c>
      <c r="E5831">
        <v>1</v>
      </c>
      <c r="I5831" t="s">
        <v>173</v>
      </c>
      <c r="K5831" t="s">
        <v>165</v>
      </c>
      <c r="Q5831" s="32">
        <v>293.88633945198194</v>
      </c>
      <c r="S5831" s="22" t="str">
        <f>IF(ISNUMBER(R5831),SUMIFS(R$1:$R5831,A$1:$A5831,A5831,K$1:$K5831,K5831,E$1:$E5831,E5831),"")</f>
        <v/>
      </c>
      <c r="AC5831" s="37">
        <v>146.94316972599097</v>
      </c>
    </row>
    <row r="5832" spans="1:29" x14ac:dyDescent="0.3">
      <c r="A5832" t="str">
        <f t="shared" si="470"/>
        <v>SFFFManawatuCultivarNine</v>
      </c>
      <c r="B5832" t="s">
        <v>185</v>
      </c>
      <c r="D5832" s="36">
        <v>44936</v>
      </c>
      <c r="E5832">
        <v>2</v>
      </c>
      <c r="I5832" t="s">
        <v>173</v>
      </c>
      <c r="K5832" t="s">
        <v>165</v>
      </c>
      <c r="Q5832" s="32">
        <v>270.97368136033788</v>
      </c>
      <c r="S5832" s="22" t="str">
        <f>IF(ISNUMBER(R5832),SUMIFS(R$1:$R5832,A$1:$A5832,A5832,K$1:$K5832,K5832,E$1:$E5832,E5832),"")</f>
        <v/>
      </c>
      <c r="AC5832" s="37">
        <v>135.48684068016894</v>
      </c>
    </row>
    <row r="5833" spans="1:29" x14ac:dyDescent="0.3">
      <c r="A5833" t="str">
        <f t="shared" si="470"/>
        <v>SFFFManawatuCultivarNine</v>
      </c>
      <c r="B5833" t="s">
        <v>185</v>
      </c>
      <c r="D5833" s="36">
        <v>44936</v>
      </c>
      <c r="E5833">
        <v>3</v>
      </c>
      <c r="I5833" t="s">
        <v>173</v>
      </c>
      <c r="K5833" t="s">
        <v>165</v>
      </c>
      <c r="Q5833" s="32">
        <v>242.58365508365506</v>
      </c>
      <c r="S5833" s="22" t="str">
        <f>IF(ISNUMBER(R5833),SUMIFS(R$1:$R5833,A$1:$A5833,A5833,K$1:$K5833,K5833,E$1:$E5833,E5833),"")</f>
        <v/>
      </c>
      <c r="AC5833" s="37">
        <v>121.29182754182753</v>
      </c>
    </row>
    <row r="5834" spans="1:29" x14ac:dyDescent="0.3">
      <c r="A5834" t="str">
        <f t="shared" si="470"/>
        <v>SFFFManawatuCultivarNine</v>
      </c>
      <c r="B5834" t="s">
        <v>185</v>
      </c>
      <c r="D5834" s="36">
        <v>44936</v>
      </c>
      <c r="E5834">
        <v>4</v>
      </c>
      <c r="I5834" t="s">
        <v>173</v>
      </c>
      <c r="K5834" t="s">
        <v>165</v>
      </c>
      <c r="Q5834" s="32">
        <v>283.1315289648623</v>
      </c>
      <c r="S5834" s="22" t="str">
        <f>IF(ISNUMBER(R5834),SUMIFS(R$1:$R5834,A$1:$A5834,A5834,K$1:$K5834,K5834,E$1:$E5834,E5834),"")</f>
        <v/>
      </c>
      <c r="AC5834" s="37">
        <v>141.56576448243115</v>
      </c>
    </row>
    <row r="5835" spans="1:29" x14ac:dyDescent="0.3">
      <c r="A5835" t="str">
        <f t="shared" si="470"/>
        <v>SFFFManawatuCultivarNine</v>
      </c>
      <c r="B5835" t="s">
        <v>185</v>
      </c>
      <c r="D5835" s="36">
        <v>44936</v>
      </c>
      <c r="E5835">
        <v>5</v>
      </c>
      <c r="I5835" t="s">
        <v>173</v>
      </c>
      <c r="K5835" t="s">
        <v>165</v>
      </c>
      <c r="Q5835" s="32">
        <v>227.40812917594653</v>
      </c>
      <c r="S5835" s="22" t="str">
        <f>IF(ISNUMBER(R5835),SUMIFS(R$1:$R5835,A$1:$A5835,A5835,K$1:$K5835,K5835,E$1:$E5835,E5835),"")</f>
        <v/>
      </c>
      <c r="AC5835" s="37">
        <v>113.70406458797326</v>
      </c>
    </row>
    <row r="5836" spans="1:29" x14ac:dyDescent="0.3">
      <c r="A5836" t="str">
        <f t="shared" si="470"/>
        <v>SFFFManawatuCultivarNine</v>
      </c>
      <c r="B5836" t="s">
        <v>185</v>
      </c>
      <c r="D5836" s="36">
        <v>44953</v>
      </c>
      <c r="E5836">
        <v>1</v>
      </c>
      <c r="I5836" t="s">
        <v>173</v>
      </c>
      <c r="K5836" t="s">
        <v>165</v>
      </c>
      <c r="Q5836" s="32">
        <v>53.023003626537715</v>
      </c>
      <c r="S5836" s="22" t="str">
        <f>IF(ISNUMBER(R5836),SUMIFS(R$1:$R5836,A$1:$A5836,A5836,K$1:$K5836,K5836,E$1:$E5836,E5836),"")</f>
        <v/>
      </c>
      <c r="AC5836" s="37">
        <v>31.190002133257479</v>
      </c>
    </row>
    <row r="5837" spans="1:29" x14ac:dyDescent="0.3">
      <c r="A5837" t="str">
        <f t="shared" si="470"/>
        <v>SFFFManawatuCultivarNine</v>
      </c>
      <c r="B5837" t="s">
        <v>185</v>
      </c>
      <c r="D5837" s="36">
        <v>44953</v>
      </c>
      <c r="E5837">
        <v>2</v>
      </c>
      <c r="I5837" t="s">
        <v>173</v>
      </c>
      <c r="K5837" t="s">
        <v>165</v>
      </c>
      <c r="Q5837" s="32">
        <v>76.799802761341226</v>
      </c>
      <c r="S5837" s="22" t="str">
        <f>IF(ISNUMBER(R5837),SUMIFS(R$1:$R5837,A$1:$A5837,A5837,K$1:$K5837,K5837,E$1:$E5837,E5837),"")</f>
        <v/>
      </c>
      <c r="AC5837" s="37">
        <v>45.17635456549484</v>
      </c>
    </row>
    <row r="5838" spans="1:29" x14ac:dyDescent="0.3">
      <c r="A5838" t="str">
        <f t="shared" si="470"/>
        <v>SFFFManawatuCultivarNine</v>
      </c>
      <c r="B5838" t="s">
        <v>185</v>
      </c>
      <c r="D5838" s="36">
        <v>44953</v>
      </c>
      <c r="E5838">
        <v>3</v>
      </c>
      <c r="I5838" t="s">
        <v>173</v>
      </c>
      <c r="K5838" t="s">
        <v>165</v>
      </c>
      <c r="Q5838" s="32">
        <v>53.416103127641598</v>
      </c>
      <c r="S5838" s="22" t="str">
        <f>IF(ISNUMBER(R5838),SUMIFS(R$1:$R5838,A$1:$A5838,A5838,K$1:$K5838,K5838,E$1:$E5838,E5838),"")</f>
        <v/>
      </c>
      <c r="AC5838" s="37">
        <v>31.421237133906825</v>
      </c>
    </row>
    <row r="5839" spans="1:29" x14ac:dyDescent="0.3">
      <c r="A5839" t="str">
        <f t="shared" si="470"/>
        <v>SFFFManawatuCultivarNine</v>
      </c>
      <c r="B5839" t="s">
        <v>185</v>
      </c>
      <c r="D5839" s="36">
        <v>44953</v>
      </c>
      <c r="E5839">
        <v>4</v>
      </c>
      <c r="I5839" t="s">
        <v>173</v>
      </c>
      <c r="K5839" t="s">
        <v>165</v>
      </c>
      <c r="Q5839" s="32">
        <v>70.487012987012989</v>
      </c>
      <c r="S5839" s="22" t="str">
        <f>IF(ISNUMBER(R5839),SUMIFS(R$1:$R5839,A$1:$A5839,A5839,K$1:$K5839,K5839,E$1:$E5839,E5839),"")</f>
        <v/>
      </c>
      <c r="AC5839" s="37">
        <v>41.462948815889995</v>
      </c>
    </row>
    <row r="5840" spans="1:29" x14ac:dyDescent="0.3">
      <c r="A5840" t="str">
        <f t="shared" si="470"/>
        <v>SFFFManawatuCultivarNine</v>
      </c>
      <c r="B5840" t="s">
        <v>185</v>
      </c>
      <c r="D5840" s="36">
        <v>44953</v>
      </c>
      <c r="E5840">
        <v>5</v>
      </c>
      <c r="I5840" t="s">
        <v>173</v>
      </c>
      <c r="K5840" t="s">
        <v>165</v>
      </c>
      <c r="Q5840" s="32">
        <v>6.9164989939637831</v>
      </c>
      <c r="S5840" s="22" t="str">
        <f>IF(ISNUMBER(R5840),SUMIFS(R$1:$R5840,A$1:$A5840,A5840,K$1:$K5840,K5840,E$1:$E5840,E5840),"")</f>
        <v/>
      </c>
      <c r="AC5840" s="37">
        <v>4.0685288199786962</v>
      </c>
    </row>
    <row r="5841" spans="1:29" x14ac:dyDescent="0.3">
      <c r="A5841" t="str">
        <f t="shared" si="470"/>
        <v>SFFFManawatuCultivarNine</v>
      </c>
      <c r="B5841" t="s">
        <v>185</v>
      </c>
      <c r="D5841" s="36">
        <v>44980</v>
      </c>
      <c r="E5841">
        <v>1</v>
      </c>
      <c r="I5841" t="s">
        <v>173</v>
      </c>
      <c r="K5841" t="s">
        <v>165</v>
      </c>
      <c r="Q5841" s="32">
        <v>135.62786134728583</v>
      </c>
      <c r="S5841" s="22" t="str">
        <f>IF(ISNUMBER(R5841),SUMIFS(R$1:$R5841,A$1:$A5841,A5841,K$1:$K5841,K5841,E$1:$E5841,E5841),"")</f>
        <v/>
      </c>
      <c r="AC5841" s="37">
        <v>50.23254123973549</v>
      </c>
    </row>
    <row r="5842" spans="1:29" x14ac:dyDescent="0.3">
      <c r="A5842" t="str">
        <f t="shared" si="470"/>
        <v>SFFFManawatuCultivarNine</v>
      </c>
      <c r="B5842" t="s">
        <v>185</v>
      </c>
      <c r="D5842" s="36">
        <v>44980</v>
      </c>
      <c r="E5842">
        <v>2</v>
      </c>
      <c r="I5842" t="s">
        <v>173</v>
      </c>
      <c r="K5842" t="s">
        <v>165</v>
      </c>
      <c r="Q5842" s="32">
        <v>123.09151161862171</v>
      </c>
      <c r="S5842" s="22" t="str">
        <f>IF(ISNUMBER(R5842),SUMIFS(R$1:$R5842,A$1:$A5842,A5842,K$1:$K5842,K5842,E$1:$E5842,E5842),"")</f>
        <v/>
      </c>
      <c r="AC5842" s="37">
        <v>45.589448747637668</v>
      </c>
    </row>
    <row r="5843" spans="1:29" x14ac:dyDescent="0.3">
      <c r="A5843" t="str">
        <f t="shared" si="470"/>
        <v>SFFFManawatuCultivarNine</v>
      </c>
      <c r="B5843" t="s">
        <v>185</v>
      </c>
      <c r="D5843" s="36">
        <v>44980</v>
      </c>
      <c r="E5843">
        <v>3</v>
      </c>
      <c r="I5843" t="s">
        <v>173</v>
      </c>
      <c r="K5843" t="s">
        <v>165</v>
      </c>
      <c r="Q5843" s="32">
        <v>159.13373436379575</v>
      </c>
      <c r="S5843" s="22" t="str">
        <f>IF(ISNUMBER(R5843),SUMIFS(R$1:$R5843,A$1:$A5843,A5843,K$1:$K5843,K5843,E$1:$E5843,E5843),"")</f>
        <v/>
      </c>
      <c r="AC5843" s="37">
        <v>58.938420134739168</v>
      </c>
    </row>
    <row r="5844" spans="1:29" x14ac:dyDescent="0.3">
      <c r="A5844" t="str">
        <f t="shared" si="470"/>
        <v>SFFFManawatuCultivarNine</v>
      </c>
      <c r="B5844" t="s">
        <v>185</v>
      </c>
      <c r="D5844" s="36">
        <v>44980</v>
      </c>
      <c r="E5844">
        <v>4</v>
      </c>
      <c r="I5844" t="s">
        <v>173</v>
      </c>
      <c r="K5844" t="s">
        <v>165</v>
      </c>
      <c r="Q5844" s="32">
        <v>189.58735521235525</v>
      </c>
      <c r="S5844" s="22" t="str">
        <f>IF(ISNUMBER(R5844),SUMIFS(R$1:$R5844,A$1:$A5844,A5844,K$1:$K5844,K5844,E$1:$E5844,E5844),"")</f>
        <v/>
      </c>
      <c r="AC5844" s="37">
        <v>70.217538967538985</v>
      </c>
    </row>
    <row r="5845" spans="1:29" x14ac:dyDescent="0.3">
      <c r="A5845" t="str">
        <f t="shared" si="470"/>
        <v>SFFFManawatuCultivarNine</v>
      </c>
      <c r="B5845" t="s">
        <v>185</v>
      </c>
      <c r="D5845" s="36">
        <v>44980</v>
      </c>
      <c r="E5845">
        <v>5</v>
      </c>
      <c r="I5845" t="s">
        <v>173</v>
      </c>
      <c r="K5845" t="s">
        <v>165</v>
      </c>
      <c r="Q5845" s="32">
        <v>224.24949821101319</v>
      </c>
      <c r="S5845" s="22" t="str">
        <f>IF(ISNUMBER(R5845),SUMIFS(R$1:$R5845,A$1:$A5845,A5845,K$1:$K5845,K5845,E$1:$E5845,E5845),"")</f>
        <v/>
      </c>
      <c r="AC5845" s="37">
        <v>83.05536970778266</v>
      </c>
    </row>
    <row r="5846" spans="1:29" x14ac:dyDescent="0.3">
      <c r="A5846" t="str">
        <f t="shared" si="470"/>
        <v>SFFFManawatuCultivarNine</v>
      </c>
      <c r="B5846" t="s">
        <v>185</v>
      </c>
      <c r="D5846" s="36">
        <v>45008</v>
      </c>
      <c r="E5846">
        <v>1</v>
      </c>
      <c r="I5846" t="s">
        <v>173</v>
      </c>
      <c r="K5846" t="s">
        <v>165</v>
      </c>
      <c r="Q5846" s="32">
        <v>193.7713813849239</v>
      </c>
      <c r="S5846" s="22" t="str">
        <f>IF(ISNUMBER(R5846),SUMIFS(R$1:$R5846,A$1:$A5846,A5846,K$1:$K5846,K5846,E$1:$E5846,E5846),"")</f>
        <v/>
      </c>
      <c r="AC5846" s="37">
        <v>69.204064780329958</v>
      </c>
    </row>
    <row r="5847" spans="1:29" x14ac:dyDescent="0.3">
      <c r="A5847" t="str">
        <f t="shared" si="470"/>
        <v>SFFFManawatuCultivarNine</v>
      </c>
      <c r="B5847" t="s">
        <v>185</v>
      </c>
      <c r="D5847" s="36">
        <v>45008</v>
      </c>
      <c r="E5847">
        <v>2</v>
      </c>
      <c r="I5847" t="s">
        <v>173</v>
      </c>
      <c r="K5847" t="s">
        <v>165</v>
      </c>
      <c r="Q5847" s="32">
        <v>233.41698841698843</v>
      </c>
      <c r="S5847" s="22" t="str">
        <f>IF(ISNUMBER(R5847),SUMIFS(R$1:$R5847,A$1:$A5847,A5847,K$1:$K5847,K5847,E$1:$E5847,E5847),"")</f>
        <v/>
      </c>
      <c r="AC5847" s="37">
        <v>83.363210148924438</v>
      </c>
    </row>
    <row r="5848" spans="1:29" x14ac:dyDescent="0.3">
      <c r="A5848" t="str">
        <f t="shared" si="470"/>
        <v>SFFFManawatuCultivarNine</v>
      </c>
      <c r="B5848" t="s">
        <v>185</v>
      </c>
      <c r="D5848" s="36">
        <v>45008</v>
      </c>
      <c r="E5848">
        <v>3</v>
      </c>
      <c r="I5848" t="s">
        <v>173</v>
      </c>
      <c r="K5848" t="s">
        <v>165</v>
      </c>
      <c r="Q5848" s="32">
        <v>230.48113304018821</v>
      </c>
      <c r="S5848" s="22" t="str">
        <f>IF(ISNUMBER(R5848),SUMIFS(R$1:$R5848,A$1:$A5848,A5848,K$1:$K5848,K5848,E$1:$E5848,E5848),"")</f>
        <v/>
      </c>
      <c r="AC5848" s="37">
        <v>82.314690371495786</v>
      </c>
    </row>
    <row r="5849" spans="1:29" x14ac:dyDescent="0.3">
      <c r="A5849" t="str">
        <f t="shared" si="470"/>
        <v>SFFFManawatuCultivarNine</v>
      </c>
      <c r="B5849" t="s">
        <v>185</v>
      </c>
      <c r="D5849" s="36">
        <v>45008</v>
      </c>
      <c r="E5849">
        <v>4</v>
      </c>
      <c r="I5849" t="s">
        <v>173</v>
      </c>
      <c r="K5849" t="s">
        <v>165</v>
      </c>
      <c r="Q5849" s="32">
        <v>250.75537829344935</v>
      </c>
      <c r="S5849" s="22" t="str">
        <f>IF(ISNUMBER(R5849),SUMIFS(R$1:$R5849,A$1:$A5849,A5849,K$1:$K5849,K5849,E$1:$E5849,E5849),"")</f>
        <v/>
      </c>
      <c r="AC5849" s="37">
        <v>89.555492247660482</v>
      </c>
    </row>
    <row r="5850" spans="1:29" x14ac:dyDescent="0.3">
      <c r="A5850" t="str">
        <f t="shared" si="470"/>
        <v>SFFFManawatuCultivarNine</v>
      </c>
      <c r="B5850" t="s">
        <v>185</v>
      </c>
      <c r="D5850" s="36">
        <v>45008</v>
      </c>
      <c r="E5850">
        <v>5</v>
      </c>
      <c r="I5850" t="s">
        <v>173</v>
      </c>
      <c r="K5850" t="s">
        <v>165</v>
      </c>
      <c r="Q5850" s="32">
        <v>223.47619047619045</v>
      </c>
      <c r="S5850" s="22" t="str">
        <f>IF(ISNUMBER(R5850),SUMIFS(R$1:$R5850,A$1:$A5850,A5850,K$1:$K5850,K5850,E$1:$E5850,E5850),"")</f>
        <v/>
      </c>
      <c r="AC5850" s="37">
        <v>79.812925170068027</v>
      </c>
    </row>
    <row r="5851" spans="1:29" x14ac:dyDescent="0.3">
      <c r="A5851" t="str">
        <f t="shared" si="470"/>
        <v>SFFFManawatuCultivarNine</v>
      </c>
      <c r="B5851" t="s">
        <v>185</v>
      </c>
      <c r="D5851" s="36">
        <v>45040</v>
      </c>
      <c r="E5851">
        <v>1</v>
      </c>
      <c r="I5851" t="s">
        <v>173</v>
      </c>
      <c r="K5851" t="s">
        <v>165</v>
      </c>
      <c r="Q5851" s="32">
        <v>201.60272589601209</v>
      </c>
      <c r="S5851" s="22" t="str">
        <f>IF(ISNUMBER(R5851),SUMIFS(R$1:$R5851,A$1:$A5851,A5851,K$1:$K5851,K5851,E$1:$E5851,E5851),"")</f>
        <v/>
      </c>
      <c r="AC5851" s="37">
        <v>63.000851842503778</v>
      </c>
    </row>
    <row r="5852" spans="1:29" x14ac:dyDescent="0.3">
      <c r="A5852" t="str">
        <f t="shared" ref="A5852:A5915" si="471">_xlfn.TEXTJOIN("",TRUE,B5852,"Cultivar",I5852)</f>
        <v>SFFFManawatuCultivarNine</v>
      </c>
      <c r="B5852" t="s">
        <v>185</v>
      </c>
      <c r="D5852" s="36">
        <v>45040</v>
      </c>
      <c r="E5852">
        <v>2</v>
      </c>
      <c r="I5852" t="s">
        <v>173</v>
      </c>
      <c r="K5852" t="s">
        <v>165</v>
      </c>
      <c r="Q5852" s="32">
        <v>188.83415435139574</v>
      </c>
      <c r="S5852" s="22" t="str">
        <f>IF(ISNUMBER(R5852),SUMIFS(R$1:$R5852,A$1:$A5852,A5852,K$1:$K5852,K5852,E$1:$E5852,E5852),"")</f>
        <v/>
      </c>
      <c r="AC5852" s="37">
        <v>59.010673234811172</v>
      </c>
    </row>
    <row r="5853" spans="1:29" x14ac:dyDescent="0.3">
      <c r="A5853" t="str">
        <f t="shared" si="471"/>
        <v>SFFFManawatuCultivarNine</v>
      </c>
      <c r="B5853" t="s">
        <v>185</v>
      </c>
      <c r="D5853" s="36">
        <v>45040</v>
      </c>
      <c r="E5853">
        <v>3</v>
      </c>
      <c r="I5853" t="s">
        <v>173</v>
      </c>
      <c r="K5853" t="s">
        <v>165</v>
      </c>
      <c r="Q5853" s="32">
        <v>194.85714285714289</v>
      </c>
      <c r="S5853" s="22" t="str">
        <f>IF(ISNUMBER(R5853),SUMIFS(R$1:$R5853,A$1:$A5853,A5853,K$1:$K5853,K5853,E$1:$E5853,E5853),"")</f>
        <v/>
      </c>
      <c r="AC5853" s="37">
        <v>60.892857142857153</v>
      </c>
    </row>
    <row r="5854" spans="1:29" x14ac:dyDescent="0.3">
      <c r="A5854" t="str">
        <f t="shared" si="471"/>
        <v>SFFFManawatuCultivarNine</v>
      </c>
      <c r="B5854" t="s">
        <v>185</v>
      </c>
      <c r="D5854" s="36">
        <v>45040</v>
      </c>
      <c r="E5854">
        <v>4</v>
      </c>
      <c r="I5854" t="s">
        <v>173</v>
      </c>
      <c r="K5854" t="s">
        <v>165</v>
      </c>
      <c r="Q5854" s="32">
        <v>206.16496598639455</v>
      </c>
      <c r="S5854" s="22" t="str">
        <f>IF(ISNUMBER(R5854),SUMIFS(R$1:$R5854,A$1:$A5854,A5854,K$1:$K5854,K5854,E$1:$E5854,E5854),"")</f>
        <v/>
      </c>
      <c r="AC5854" s="37">
        <v>64.426551870748298</v>
      </c>
    </row>
    <row r="5855" spans="1:29" x14ac:dyDescent="0.3">
      <c r="A5855" t="str">
        <f t="shared" si="471"/>
        <v>SFFFManawatuCultivarNine</v>
      </c>
      <c r="B5855" t="s">
        <v>185</v>
      </c>
      <c r="D5855" s="36">
        <v>45040</v>
      </c>
      <c r="E5855">
        <v>5</v>
      </c>
      <c r="I5855" t="s">
        <v>173</v>
      </c>
      <c r="K5855" t="s">
        <v>165</v>
      </c>
      <c r="Q5855" s="32">
        <v>225.60449050086359</v>
      </c>
      <c r="S5855" s="22" t="str">
        <f>IF(ISNUMBER(R5855),SUMIFS(R$1:$R5855,A$1:$A5855,A5855,K$1:$K5855,K5855,E$1:$E5855,E5855),"")</f>
        <v/>
      </c>
      <c r="AC5855" s="37">
        <v>70.50140328151987</v>
      </c>
    </row>
    <row r="5856" spans="1:29" x14ac:dyDescent="0.3">
      <c r="A5856" t="str">
        <f t="shared" si="471"/>
        <v>SFFFManawatuCultivarNine</v>
      </c>
      <c r="B5856" t="s">
        <v>185</v>
      </c>
      <c r="D5856" s="36">
        <v>45086</v>
      </c>
      <c r="E5856">
        <v>1</v>
      </c>
      <c r="I5856" t="s">
        <v>173</v>
      </c>
      <c r="K5856" t="s">
        <v>165</v>
      </c>
      <c r="Q5856" s="32">
        <v>245.8471760797342</v>
      </c>
      <c r="S5856" s="22" t="str">
        <f>IF(ISNUMBER(R5856),SUMIFS(R$1:$R5856,A$1:$A5856,A5856,K$1:$K5856,K5856,E$1:$E5856,E5856),"")</f>
        <v/>
      </c>
      <c r="AC5856" s="37">
        <v>53.445038278203086</v>
      </c>
    </row>
    <row r="5857" spans="1:29" x14ac:dyDescent="0.3">
      <c r="A5857" t="str">
        <f t="shared" si="471"/>
        <v>SFFFManawatuCultivarNine</v>
      </c>
      <c r="B5857" t="s">
        <v>185</v>
      </c>
      <c r="D5857" s="36">
        <v>45086</v>
      </c>
      <c r="E5857">
        <v>2</v>
      </c>
      <c r="I5857" t="s">
        <v>173</v>
      </c>
      <c r="K5857" t="s">
        <v>165</v>
      </c>
      <c r="Q5857" s="32">
        <v>235.38696537678211</v>
      </c>
      <c r="S5857" s="22" t="str">
        <f>IF(ISNUMBER(R5857),SUMIFS(R$1:$R5857,A$1:$A5857,A5857,K$1:$K5857,K5857,E$1:$E5857,E5857),"")</f>
        <v/>
      </c>
      <c r="AC5857" s="37">
        <v>51.171079429735244</v>
      </c>
    </row>
    <row r="5858" spans="1:29" x14ac:dyDescent="0.3">
      <c r="A5858" t="str">
        <f t="shared" si="471"/>
        <v>SFFFManawatuCultivarNine</v>
      </c>
      <c r="B5858" t="s">
        <v>185</v>
      </c>
      <c r="D5858" s="36">
        <v>45086</v>
      </c>
      <c r="E5858">
        <v>3</v>
      </c>
      <c r="I5858" t="s">
        <v>173</v>
      </c>
      <c r="K5858" t="s">
        <v>165</v>
      </c>
      <c r="Q5858" s="32">
        <v>254.8058801356955</v>
      </c>
      <c r="S5858" s="22" t="str">
        <f>IF(ISNUMBER(R5858),SUMIFS(R$1:$R5858,A$1:$A5858,A5858,K$1:$K5858,K5858,E$1:$E5858,E5858),"")</f>
        <v/>
      </c>
      <c r="AC5858" s="37">
        <v>55.392582638194675</v>
      </c>
    </row>
    <row r="5859" spans="1:29" x14ac:dyDescent="0.3">
      <c r="A5859" t="str">
        <f t="shared" si="471"/>
        <v>SFFFManawatuCultivarNine</v>
      </c>
      <c r="B5859" t="s">
        <v>185</v>
      </c>
      <c r="D5859" s="36">
        <v>45086</v>
      </c>
      <c r="E5859">
        <v>4</v>
      </c>
      <c r="I5859" t="s">
        <v>173</v>
      </c>
      <c r="K5859" t="s">
        <v>165</v>
      </c>
      <c r="Q5859" s="32">
        <v>276.71703296703299</v>
      </c>
      <c r="S5859" s="22" t="str">
        <f>IF(ISNUMBER(R5859),SUMIFS(R$1:$R5859,A$1:$A5859,A5859,K$1:$K5859,K5859,E$1:$E5859,E5859),"")</f>
        <v/>
      </c>
      <c r="AC5859" s="37">
        <v>60.155876731963694</v>
      </c>
    </row>
    <row r="5860" spans="1:29" x14ac:dyDescent="0.3">
      <c r="A5860" t="str">
        <f t="shared" si="471"/>
        <v>SFFFManawatuCultivarNine</v>
      </c>
      <c r="B5860" t="s">
        <v>185</v>
      </c>
      <c r="D5860" s="36">
        <v>45086</v>
      </c>
      <c r="E5860">
        <v>5</v>
      </c>
      <c r="I5860" t="s">
        <v>173</v>
      </c>
      <c r="K5860" t="s">
        <v>165</v>
      </c>
      <c r="Q5860" s="32">
        <v>229.54414310444318</v>
      </c>
      <c r="S5860" s="22" t="str">
        <f>IF(ISNUMBER(R5860),SUMIFS(R$1:$R5860,A$1:$A5860,A5860,K$1:$K5860,K5860,E$1:$E5860,E5860),"")</f>
        <v/>
      </c>
      <c r="AC5860" s="37">
        <v>49.900900674878947</v>
      </c>
    </row>
    <row r="5861" spans="1:29" x14ac:dyDescent="0.3">
      <c r="A5861" t="str">
        <f t="shared" si="471"/>
        <v>SFFFManawatuCultivarTen</v>
      </c>
      <c r="B5861" t="s">
        <v>185</v>
      </c>
      <c r="D5861" s="36">
        <v>44936</v>
      </c>
      <c r="E5861">
        <v>1</v>
      </c>
      <c r="I5861" t="s">
        <v>174</v>
      </c>
      <c r="K5861" t="s">
        <v>165</v>
      </c>
      <c r="Q5861" s="32">
        <v>114.51960201960203</v>
      </c>
      <c r="S5861" s="22" t="str">
        <f>IF(ISNUMBER(R5861),SUMIFS(R$1:$R5861,A$1:$A5861,A5861,K$1:$K5861,K5861,E$1:$E5861,E5861),"")</f>
        <v/>
      </c>
      <c r="AC5861" s="37">
        <v>57.259801009801016</v>
      </c>
    </row>
    <row r="5862" spans="1:29" x14ac:dyDescent="0.3">
      <c r="A5862" t="str">
        <f t="shared" si="471"/>
        <v>SFFFManawatuCultivarTen</v>
      </c>
      <c r="B5862" t="s">
        <v>185</v>
      </c>
      <c r="D5862" s="36">
        <v>44936</v>
      </c>
      <c r="E5862">
        <v>2</v>
      </c>
      <c r="I5862" t="s">
        <v>174</v>
      </c>
      <c r="K5862" t="s">
        <v>165</v>
      </c>
      <c r="Q5862" s="32">
        <v>235.20275297619051</v>
      </c>
      <c r="S5862" s="22" t="str">
        <f>IF(ISNUMBER(R5862),SUMIFS(R$1:$R5862,A$1:$A5862,A5862,K$1:$K5862,K5862,E$1:$E5862,E5862),"")</f>
        <v/>
      </c>
      <c r="AC5862" s="37">
        <v>117.60137648809526</v>
      </c>
    </row>
    <row r="5863" spans="1:29" x14ac:dyDescent="0.3">
      <c r="A5863" t="str">
        <f t="shared" si="471"/>
        <v>SFFFManawatuCultivarTen</v>
      </c>
      <c r="B5863" t="s">
        <v>185</v>
      </c>
      <c r="D5863" s="36">
        <v>44936</v>
      </c>
      <c r="E5863">
        <v>3</v>
      </c>
      <c r="I5863" t="s">
        <v>174</v>
      </c>
      <c r="K5863" t="s">
        <v>165</v>
      </c>
      <c r="Q5863" s="32">
        <v>134.76190476190476</v>
      </c>
      <c r="S5863" s="22" t="str">
        <f>IF(ISNUMBER(R5863),SUMIFS(R$1:$R5863,A$1:$A5863,A5863,K$1:$K5863,K5863,E$1:$E5863,E5863),"")</f>
        <v/>
      </c>
      <c r="AC5863" s="37">
        <v>67.38095238095238</v>
      </c>
    </row>
    <row r="5864" spans="1:29" x14ac:dyDescent="0.3">
      <c r="A5864" t="str">
        <f t="shared" si="471"/>
        <v>SFFFManawatuCultivarTen</v>
      </c>
      <c r="B5864" t="s">
        <v>185</v>
      </c>
      <c r="D5864" s="36">
        <v>44936</v>
      </c>
      <c r="E5864">
        <v>4</v>
      </c>
      <c r="I5864" t="s">
        <v>174</v>
      </c>
      <c r="K5864" t="s">
        <v>165</v>
      </c>
      <c r="Q5864" s="32">
        <v>243.54888613861391</v>
      </c>
      <c r="S5864" s="22" t="str">
        <f>IF(ISNUMBER(R5864),SUMIFS(R$1:$R5864,A$1:$A5864,A5864,K$1:$K5864,K5864,E$1:$E5864,E5864),"")</f>
        <v/>
      </c>
      <c r="AC5864" s="37">
        <v>121.77444306930695</v>
      </c>
    </row>
    <row r="5865" spans="1:29" x14ac:dyDescent="0.3">
      <c r="A5865" t="str">
        <f t="shared" si="471"/>
        <v>SFFFManawatuCultivarTen</v>
      </c>
      <c r="B5865" t="s">
        <v>185</v>
      </c>
      <c r="D5865" s="36">
        <v>44936</v>
      </c>
      <c r="E5865">
        <v>5</v>
      </c>
      <c r="I5865" t="s">
        <v>174</v>
      </c>
      <c r="K5865" t="s">
        <v>165</v>
      </c>
      <c r="Q5865" s="32">
        <v>179.1559458552411</v>
      </c>
      <c r="S5865" s="22" t="str">
        <f>IF(ISNUMBER(R5865),SUMIFS(R$1:$R5865,A$1:$A5865,A5865,K$1:$K5865,K5865,E$1:$E5865,E5865),"")</f>
        <v/>
      </c>
      <c r="AC5865" s="37">
        <v>89.57797292762055</v>
      </c>
    </row>
    <row r="5866" spans="1:29" x14ac:dyDescent="0.3">
      <c r="A5866" t="str">
        <f t="shared" si="471"/>
        <v>SFFFManawatuCultivarTen</v>
      </c>
      <c r="B5866" t="s">
        <v>185</v>
      </c>
      <c r="D5866" s="36">
        <v>44953</v>
      </c>
      <c r="E5866">
        <v>1</v>
      </c>
      <c r="I5866" t="s">
        <v>174</v>
      </c>
      <c r="K5866" t="s">
        <v>165</v>
      </c>
      <c r="Q5866" s="32">
        <v>26.580656185919345</v>
      </c>
      <c r="S5866" s="22" t="str">
        <f>IF(ISNUMBER(R5866),SUMIFS(R$1:$R5866,A$1:$A5866,A5866,K$1:$K5866,K5866,E$1:$E5866,E5866),"")</f>
        <v/>
      </c>
      <c r="AC5866" s="37">
        <v>15.635680109364319</v>
      </c>
    </row>
    <row r="5867" spans="1:29" x14ac:dyDescent="0.3">
      <c r="A5867" t="str">
        <f t="shared" si="471"/>
        <v>SFFFManawatuCultivarTen</v>
      </c>
      <c r="B5867" t="s">
        <v>185</v>
      </c>
      <c r="D5867" s="36">
        <v>44953</v>
      </c>
      <c r="E5867">
        <v>2</v>
      </c>
      <c r="I5867" t="s">
        <v>174</v>
      </c>
      <c r="K5867" t="s">
        <v>165</v>
      </c>
      <c r="Q5867" s="32">
        <v>72.497730763859806</v>
      </c>
      <c r="S5867" s="22" t="str">
        <f>IF(ISNUMBER(R5867),SUMIFS(R$1:$R5867,A$1:$A5867,A5867,K$1:$K5867,K5867,E$1:$E5867,E5867),"")</f>
        <v/>
      </c>
      <c r="AC5867" s="37">
        <v>42.64572397874106</v>
      </c>
    </row>
    <row r="5868" spans="1:29" x14ac:dyDescent="0.3">
      <c r="A5868" t="str">
        <f t="shared" si="471"/>
        <v>SFFFManawatuCultivarTen</v>
      </c>
      <c r="B5868" t="s">
        <v>185</v>
      </c>
      <c r="D5868" s="36">
        <v>44953</v>
      </c>
      <c r="E5868">
        <v>3</v>
      </c>
      <c r="I5868" t="s">
        <v>174</v>
      </c>
      <c r="K5868" t="s">
        <v>165</v>
      </c>
      <c r="Q5868" s="32">
        <v>54.865636669839645</v>
      </c>
      <c r="S5868" s="22" t="str">
        <f>IF(ISNUMBER(R5868),SUMIFS(R$1:$R5868,A$1:$A5868,A5868,K$1:$K5868,K5868,E$1:$E5868,E5868),"")</f>
        <v/>
      </c>
      <c r="AC5868" s="37">
        <v>32.273903923435086</v>
      </c>
    </row>
    <row r="5869" spans="1:29" x14ac:dyDescent="0.3">
      <c r="A5869" t="str">
        <f t="shared" si="471"/>
        <v>SFFFManawatuCultivarTen</v>
      </c>
      <c r="B5869" t="s">
        <v>185</v>
      </c>
      <c r="D5869" s="36">
        <v>44953</v>
      </c>
      <c r="E5869">
        <v>4</v>
      </c>
      <c r="I5869" t="s">
        <v>174</v>
      </c>
      <c r="K5869" t="s">
        <v>165</v>
      </c>
      <c r="Q5869" s="32">
        <v>86.198979591836746</v>
      </c>
      <c r="S5869" s="22" t="str">
        <f>IF(ISNUMBER(R5869),SUMIFS(R$1:$R5869,A$1:$A5869,A5869,K$1:$K5869,K5869,E$1:$E5869,E5869),"")</f>
        <v/>
      </c>
      <c r="AC5869" s="37">
        <v>50.705282112845147</v>
      </c>
    </row>
    <row r="5870" spans="1:29" x14ac:dyDescent="0.3">
      <c r="A5870" t="str">
        <f t="shared" si="471"/>
        <v>SFFFManawatuCultivarTen</v>
      </c>
      <c r="B5870" t="s">
        <v>185</v>
      </c>
      <c r="D5870" s="36">
        <v>44953</v>
      </c>
      <c r="E5870">
        <v>5</v>
      </c>
      <c r="I5870" t="s">
        <v>174</v>
      </c>
      <c r="K5870" t="s">
        <v>165</v>
      </c>
      <c r="Q5870" s="32">
        <v>114.76788378205583</v>
      </c>
      <c r="S5870" s="22" t="str">
        <f>IF(ISNUMBER(R5870),SUMIFS(R$1:$R5870,A$1:$A5870,A5870,K$1:$K5870,K5870,E$1:$E5870,E5870),"")</f>
        <v/>
      </c>
      <c r="AC5870" s="37">
        <v>67.510519871797555</v>
      </c>
    </row>
    <row r="5871" spans="1:29" x14ac:dyDescent="0.3">
      <c r="A5871" t="str">
        <f t="shared" si="471"/>
        <v>SFFFManawatuCultivarTen</v>
      </c>
      <c r="B5871" t="s">
        <v>185</v>
      </c>
      <c r="D5871" s="36">
        <v>44980</v>
      </c>
      <c r="E5871">
        <v>1</v>
      </c>
      <c r="I5871" t="s">
        <v>174</v>
      </c>
      <c r="K5871" t="s">
        <v>165</v>
      </c>
      <c r="Q5871" s="32">
        <v>73.767857142857139</v>
      </c>
      <c r="S5871" s="22" t="str">
        <f>IF(ISNUMBER(R5871),SUMIFS(R$1:$R5871,A$1:$A5871,A5871,K$1:$K5871,K5871,E$1:$E5871,E5871),"")</f>
        <v/>
      </c>
      <c r="AC5871" s="37">
        <v>27.321428571428573</v>
      </c>
    </row>
    <row r="5872" spans="1:29" x14ac:dyDescent="0.3">
      <c r="A5872" t="str">
        <f t="shared" si="471"/>
        <v>SFFFManawatuCultivarTen</v>
      </c>
      <c r="B5872" t="s">
        <v>185</v>
      </c>
      <c r="D5872" s="36">
        <v>44980</v>
      </c>
      <c r="E5872">
        <v>2</v>
      </c>
      <c r="I5872" t="s">
        <v>174</v>
      </c>
      <c r="K5872" t="s">
        <v>165</v>
      </c>
      <c r="Q5872" s="32">
        <v>86.187923250564339</v>
      </c>
      <c r="S5872" s="22" t="str">
        <f>IF(ISNUMBER(R5872),SUMIFS(R$1:$R5872,A$1:$A5872,A5872,K$1:$K5872,K5872,E$1:$E5872,E5872),"")</f>
        <v/>
      </c>
      <c r="AC5872" s="37">
        <v>31.921453055764569</v>
      </c>
    </row>
    <row r="5873" spans="1:29" x14ac:dyDescent="0.3">
      <c r="A5873" t="str">
        <f t="shared" si="471"/>
        <v>SFFFManawatuCultivarTen</v>
      </c>
      <c r="B5873" t="s">
        <v>185</v>
      </c>
      <c r="D5873" s="36">
        <v>44980</v>
      </c>
      <c r="E5873">
        <v>3</v>
      </c>
      <c r="I5873" t="s">
        <v>174</v>
      </c>
      <c r="K5873" t="s">
        <v>165</v>
      </c>
      <c r="Q5873" s="32">
        <v>101.18445354533044</v>
      </c>
      <c r="S5873" s="22" t="str">
        <f>IF(ISNUMBER(R5873),SUMIFS(R$1:$R5873,A$1:$A5873,A5873,K$1:$K5873,K5873,E$1:$E5873,E5873),"")</f>
        <v/>
      </c>
      <c r="AC5873" s="37">
        <v>37.475723535307573</v>
      </c>
    </row>
    <row r="5874" spans="1:29" x14ac:dyDescent="0.3">
      <c r="A5874" t="str">
        <f t="shared" si="471"/>
        <v>SFFFManawatuCultivarTen</v>
      </c>
      <c r="B5874" t="s">
        <v>185</v>
      </c>
      <c r="D5874" s="36">
        <v>44980</v>
      </c>
      <c r="E5874">
        <v>4</v>
      </c>
      <c r="I5874" t="s">
        <v>174</v>
      </c>
      <c r="K5874" t="s">
        <v>165</v>
      </c>
      <c r="Q5874" s="32">
        <v>69.453223767383051</v>
      </c>
      <c r="S5874" s="22" t="str">
        <f>IF(ISNUMBER(R5874),SUMIFS(R$1:$R5874,A$1:$A5874,A5874,K$1:$K5874,K5874,E$1:$E5874,E5874),"")</f>
        <v/>
      </c>
      <c r="AC5874" s="37">
        <v>25.72341621014187</v>
      </c>
    </row>
    <row r="5875" spans="1:29" x14ac:dyDescent="0.3">
      <c r="A5875" t="str">
        <f t="shared" si="471"/>
        <v>SFFFManawatuCultivarTen</v>
      </c>
      <c r="B5875" t="s">
        <v>185</v>
      </c>
      <c r="D5875" s="36">
        <v>44980</v>
      </c>
      <c r="E5875">
        <v>5</v>
      </c>
      <c r="I5875" t="s">
        <v>174</v>
      </c>
      <c r="K5875" t="s">
        <v>165</v>
      </c>
      <c r="Q5875" s="32">
        <v>184.04823269513992</v>
      </c>
      <c r="S5875" s="22" t="str">
        <f>IF(ISNUMBER(R5875),SUMIFS(R$1:$R5875,A$1:$A5875,A5875,K$1:$K5875,K5875,E$1:$E5875,E5875),"")</f>
        <v/>
      </c>
      <c r="AC5875" s="37">
        <v>68.166012109311069</v>
      </c>
    </row>
    <row r="5876" spans="1:29" x14ac:dyDescent="0.3">
      <c r="A5876" t="str">
        <f t="shared" si="471"/>
        <v>SFFFManawatuCultivarTen</v>
      </c>
      <c r="B5876" t="s">
        <v>185</v>
      </c>
      <c r="D5876" s="36">
        <v>45008</v>
      </c>
      <c r="E5876">
        <v>1</v>
      </c>
      <c r="I5876" t="s">
        <v>174</v>
      </c>
      <c r="K5876" t="s">
        <v>165</v>
      </c>
      <c r="Q5876" s="32">
        <v>129.32142857142858</v>
      </c>
      <c r="S5876" s="22" t="str">
        <f>IF(ISNUMBER(R5876),SUMIFS(R$1:$R5876,A$1:$A5876,A5876,K$1:$K5876,K5876,E$1:$E5876,E5876),"")</f>
        <v/>
      </c>
      <c r="AC5876" s="37">
        <v>46.186224489795919</v>
      </c>
    </row>
    <row r="5877" spans="1:29" x14ac:dyDescent="0.3">
      <c r="A5877" t="str">
        <f t="shared" si="471"/>
        <v>SFFFManawatuCultivarTen</v>
      </c>
      <c r="B5877" t="s">
        <v>185</v>
      </c>
      <c r="D5877" s="36">
        <v>45008</v>
      </c>
      <c r="E5877">
        <v>2</v>
      </c>
      <c r="I5877" t="s">
        <v>174</v>
      </c>
      <c r="K5877" t="s">
        <v>165</v>
      </c>
      <c r="Q5877" s="32">
        <v>198.21551132463972</v>
      </c>
      <c r="S5877" s="22" t="str">
        <f>IF(ISNUMBER(R5877),SUMIFS(R$1:$R5877,A$1:$A5877,A5877,K$1:$K5877,K5877,E$1:$E5877,E5877),"")</f>
        <v/>
      </c>
      <c r="AC5877" s="37">
        <v>70.79125404451419</v>
      </c>
    </row>
    <row r="5878" spans="1:29" x14ac:dyDescent="0.3">
      <c r="A5878" t="str">
        <f t="shared" si="471"/>
        <v>SFFFManawatuCultivarTen</v>
      </c>
      <c r="B5878" t="s">
        <v>185</v>
      </c>
      <c r="D5878" s="36">
        <v>45008</v>
      </c>
      <c r="E5878">
        <v>3</v>
      </c>
      <c r="I5878" t="s">
        <v>174</v>
      </c>
      <c r="K5878" t="s">
        <v>165</v>
      </c>
      <c r="Q5878" s="32">
        <v>216.98504983388708</v>
      </c>
      <c r="S5878" s="22" t="str">
        <f>IF(ISNUMBER(R5878),SUMIFS(R$1:$R5878,A$1:$A5878,A5878,K$1:$K5878,K5878,E$1:$E5878,E5878),"")</f>
        <v/>
      </c>
      <c r="AC5878" s="37">
        <v>77.494660654959674</v>
      </c>
    </row>
    <row r="5879" spans="1:29" x14ac:dyDescent="0.3">
      <c r="A5879" t="str">
        <f t="shared" si="471"/>
        <v>SFFFManawatuCultivarTen</v>
      </c>
      <c r="B5879" t="s">
        <v>185</v>
      </c>
      <c r="D5879" s="36">
        <v>45008</v>
      </c>
      <c r="E5879">
        <v>4</v>
      </c>
      <c r="I5879" t="s">
        <v>174</v>
      </c>
      <c r="K5879" t="s">
        <v>165</v>
      </c>
      <c r="Q5879" s="32">
        <v>238.37209302325587</v>
      </c>
      <c r="S5879" s="22" t="str">
        <f>IF(ISNUMBER(R5879),SUMIFS(R$1:$R5879,A$1:$A5879,A5879,K$1:$K5879,K5879,E$1:$E5879,E5879),"")</f>
        <v/>
      </c>
      <c r="AC5879" s="37">
        <v>85.132890365448517</v>
      </c>
    </row>
    <row r="5880" spans="1:29" x14ac:dyDescent="0.3">
      <c r="A5880" t="str">
        <f t="shared" si="471"/>
        <v>SFFFManawatuCultivarTen</v>
      </c>
      <c r="B5880" t="s">
        <v>185</v>
      </c>
      <c r="D5880" s="36">
        <v>45008</v>
      </c>
      <c r="E5880">
        <v>5</v>
      </c>
      <c r="I5880" t="s">
        <v>174</v>
      </c>
      <c r="K5880" t="s">
        <v>165</v>
      </c>
      <c r="Q5880" s="32">
        <v>264.21568627450989</v>
      </c>
      <c r="S5880" s="22" t="str">
        <f>IF(ISNUMBER(R5880),SUMIFS(R$1:$R5880,A$1:$A5880,A5880,K$1:$K5880,K5880,E$1:$E5880,E5880),"")</f>
        <v/>
      </c>
      <c r="AC5880" s="37">
        <v>94.362745098039241</v>
      </c>
    </row>
    <row r="5881" spans="1:29" x14ac:dyDescent="0.3">
      <c r="A5881" t="str">
        <f t="shared" si="471"/>
        <v>SFFFManawatuCultivarTen</v>
      </c>
      <c r="B5881" t="s">
        <v>185</v>
      </c>
      <c r="D5881" s="36">
        <v>45040</v>
      </c>
      <c r="E5881">
        <v>1</v>
      </c>
      <c r="I5881" t="s">
        <v>174</v>
      </c>
      <c r="K5881" t="s">
        <v>165</v>
      </c>
      <c r="Q5881" s="32">
        <v>230.79576816927323</v>
      </c>
      <c r="S5881" s="22" t="str">
        <f>IF(ISNUMBER(R5881),SUMIFS(R$1:$R5881,A$1:$A5881,A5881,K$1:$K5881,K5881,E$1:$E5881,E5881),"")</f>
        <v/>
      </c>
      <c r="AC5881" s="37">
        <v>72.123677552897888</v>
      </c>
    </row>
    <row r="5882" spans="1:29" x14ac:dyDescent="0.3">
      <c r="A5882" t="str">
        <f t="shared" si="471"/>
        <v>SFFFManawatuCultivarTen</v>
      </c>
      <c r="B5882" t="s">
        <v>185</v>
      </c>
      <c r="D5882" s="36">
        <v>45040</v>
      </c>
      <c r="E5882">
        <v>2</v>
      </c>
      <c r="I5882" t="s">
        <v>174</v>
      </c>
      <c r="K5882" t="s">
        <v>165</v>
      </c>
      <c r="Q5882" s="32">
        <v>301.86047849091329</v>
      </c>
      <c r="S5882" s="22" t="str">
        <f>IF(ISNUMBER(R5882),SUMIFS(R$1:$R5882,A$1:$A5882,A5882,K$1:$K5882,K5882,E$1:$E5882,E5882),"")</f>
        <v/>
      </c>
      <c r="AC5882" s="37">
        <v>94.331399528410401</v>
      </c>
    </row>
    <row r="5883" spans="1:29" x14ac:dyDescent="0.3">
      <c r="A5883" t="str">
        <f t="shared" si="471"/>
        <v>SFFFManawatuCultivarTen</v>
      </c>
      <c r="B5883" t="s">
        <v>185</v>
      </c>
      <c r="D5883" s="36">
        <v>45040</v>
      </c>
      <c r="E5883">
        <v>3</v>
      </c>
      <c r="I5883" t="s">
        <v>174</v>
      </c>
      <c r="K5883" t="s">
        <v>165</v>
      </c>
      <c r="Q5883" s="32">
        <v>262.74177129284021</v>
      </c>
      <c r="S5883" s="22" t="str">
        <f>IF(ISNUMBER(R5883),SUMIFS(R$1:$R5883,A$1:$A5883,A5883,K$1:$K5883,K5883,E$1:$E5883,E5883),"")</f>
        <v/>
      </c>
      <c r="AC5883" s="37">
        <v>82.106803529012566</v>
      </c>
    </row>
    <row r="5884" spans="1:29" x14ac:dyDescent="0.3">
      <c r="A5884" t="str">
        <f t="shared" si="471"/>
        <v>SFFFManawatuCultivarTen</v>
      </c>
      <c r="B5884" t="s">
        <v>185</v>
      </c>
      <c r="D5884" s="36">
        <v>45040</v>
      </c>
      <c r="E5884">
        <v>4</v>
      </c>
      <c r="I5884" t="s">
        <v>174</v>
      </c>
      <c r="K5884" t="s">
        <v>165</v>
      </c>
      <c r="Q5884" s="32">
        <v>323.71240601503763</v>
      </c>
      <c r="S5884" s="22" t="str">
        <f>IF(ISNUMBER(R5884),SUMIFS(R$1:$R5884,A$1:$A5884,A5884,K$1:$K5884,K5884,E$1:$E5884,E5884),"")</f>
        <v/>
      </c>
      <c r="AC5884" s="37">
        <v>101.16012687969926</v>
      </c>
    </row>
    <row r="5885" spans="1:29" x14ac:dyDescent="0.3">
      <c r="A5885" t="str">
        <f t="shared" si="471"/>
        <v>SFFFManawatuCultivarTen</v>
      </c>
      <c r="B5885" t="s">
        <v>185</v>
      </c>
      <c r="D5885" s="36">
        <v>45040</v>
      </c>
      <c r="E5885">
        <v>5</v>
      </c>
      <c r="I5885" t="s">
        <v>174</v>
      </c>
      <c r="K5885" t="s">
        <v>165</v>
      </c>
      <c r="Q5885" s="32">
        <v>308.93488137304394</v>
      </c>
      <c r="S5885" s="22" t="str">
        <f>IF(ISNUMBER(R5885),SUMIFS(R$1:$R5885,A$1:$A5885,A5885,K$1:$K5885,K5885,E$1:$E5885,E5885),"")</f>
        <v/>
      </c>
      <c r="AC5885" s="37">
        <v>96.54215042907623</v>
      </c>
    </row>
    <row r="5886" spans="1:29" x14ac:dyDescent="0.3">
      <c r="A5886" t="str">
        <f t="shared" si="471"/>
        <v>SFFFManawatuCultivarTen</v>
      </c>
      <c r="B5886" t="s">
        <v>185</v>
      </c>
      <c r="D5886" s="36">
        <v>45086</v>
      </c>
      <c r="E5886">
        <v>1</v>
      </c>
      <c r="I5886" t="s">
        <v>174</v>
      </c>
      <c r="K5886" t="s">
        <v>165</v>
      </c>
      <c r="Q5886" s="32">
        <v>261.90476190476198</v>
      </c>
      <c r="S5886" s="22" t="str">
        <f>IF(ISNUMBER(R5886),SUMIFS(R$1:$R5886,A$1:$A5886,A5886,K$1:$K5886,K5886,E$1:$E5886,E5886),"")</f>
        <v/>
      </c>
      <c r="AC5886" s="37">
        <v>56.935817805383039</v>
      </c>
    </row>
    <row r="5887" spans="1:29" x14ac:dyDescent="0.3">
      <c r="A5887" t="str">
        <f t="shared" si="471"/>
        <v>SFFFManawatuCultivarTen</v>
      </c>
      <c r="B5887" t="s">
        <v>185</v>
      </c>
      <c r="D5887" s="36">
        <v>45086</v>
      </c>
      <c r="E5887">
        <v>2</v>
      </c>
      <c r="I5887" t="s">
        <v>174</v>
      </c>
      <c r="K5887" t="s">
        <v>165</v>
      </c>
      <c r="Q5887" s="32">
        <v>430.46914623837694</v>
      </c>
      <c r="S5887" s="22" t="str">
        <f>IF(ISNUMBER(R5887),SUMIFS(R$1:$R5887,A$1:$A5887,A5887,K$1:$K5887,K5887,E$1:$E5887,E5887),"")</f>
        <v/>
      </c>
      <c r="AC5887" s="37">
        <v>93.580249182255855</v>
      </c>
    </row>
    <row r="5888" spans="1:29" x14ac:dyDescent="0.3">
      <c r="A5888" t="str">
        <f t="shared" si="471"/>
        <v>SFFFManawatuCultivarTen</v>
      </c>
      <c r="B5888" t="s">
        <v>185</v>
      </c>
      <c r="D5888" s="36">
        <v>45086</v>
      </c>
      <c r="E5888">
        <v>3</v>
      </c>
      <c r="I5888" t="s">
        <v>174</v>
      </c>
      <c r="K5888" t="s">
        <v>165</v>
      </c>
      <c r="Q5888" s="32">
        <v>274.56647398843927</v>
      </c>
      <c r="S5888" s="22" t="str">
        <f>IF(ISNUMBER(R5888),SUMIFS(R$1:$R5888,A$1:$A5888,A5888,K$1:$K5888,K5888,E$1:$E5888,E5888),"")</f>
        <v/>
      </c>
      <c r="AC5888" s="37">
        <v>59.688363910530278</v>
      </c>
    </row>
    <row r="5889" spans="1:29" x14ac:dyDescent="0.3">
      <c r="A5889" t="str">
        <f t="shared" si="471"/>
        <v>SFFFManawatuCultivarTen</v>
      </c>
      <c r="B5889" t="s">
        <v>185</v>
      </c>
      <c r="D5889" s="36">
        <v>45086</v>
      </c>
      <c r="E5889">
        <v>4</v>
      </c>
      <c r="I5889" t="s">
        <v>174</v>
      </c>
      <c r="K5889" t="s">
        <v>165</v>
      </c>
      <c r="Q5889" s="32">
        <v>296.07423269093499</v>
      </c>
      <c r="S5889" s="22" t="str">
        <f>IF(ISNUMBER(R5889),SUMIFS(R$1:$R5889,A$1:$A5889,A5889,K$1:$K5889,K5889,E$1:$E5889,E5889),"")</f>
        <v/>
      </c>
      <c r="AC5889" s="37">
        <v>64.363963628464134</v>
      </c>
    </row>
    <row r="5890" spans="1:29" x14ac:dyDescent="0.3">
      <c r="A5890" t="str">
        <f t="shared" si="471"/>
        <v>SFFFManawatuCultivarTen</v>
      </c>
      <c r="B5890" t="s">
        <v>185</v>
      </c>
      <c r="D5890" s="36">
        <v>45086</v>
      </c>
      <c r="E5890">
        <v>5</v>
      </c>
      <c r="I5890" t="s">
        <v>174</v>
      </c>
      <c r="K5890" t="s">
        <v>165</v>
      </c>
      <c r="Q5890" s="32">
        <v>300.85984039563903</v>
      </c>
      <c r="S5890" s="22" t="str">
        <f>IF(ISNUMBER(R5890),SUMIFS(R$1:$R5890,A$1:$A5890,A5890,K$1:$K5890,K5890,E$1:$E5890,E5890),"")</f>
        <v/>
      </c>
      <c r="AC5890" s="37">
        <v>65.404313129486738</v>
      </c>
    </row>
    <row r="5891" spans="1:29" x14ac:dyDescent="0.3">
      <c r="A5891" t="str">
        <f t="shared" si="471"/>
        <v>SFFFCanterburyCultivarOne</v>
      </c>
      <c r="B5891" t="s">
        <v>186</v>
      </c>
      <c r="D5891" s="36">
        <v>44977</v>
      </c>
      <c r="E5891">
        <v>1</v>
      </c>
      <c r="I5891" t="s">
        <v>164</v>
      </c>
      <c r="K5891" t="s">
        <v>165</v>
      </c>
      <c r="Q5891" s="32">
        <v>217.61669794756912</v>
      </c>
      <c r="S5891" s="22" t="str">
        <f>IF(ISNUMBER(R5891),SUMIFS(R$1:$R5891,A$1:$A5891,A5891,K$1:$K5891,K5891,E$1:$E5891,E5891),"")</f>
        <v/>
      </c>
      <c r="AC5891" s="37">
        <v>36.884186092808328</v>
      </c>
    </row>
    <row r="5892" spans="1:29" x14ac:dyDescent="0.3">
      <c r="A5892" t="str">
        <f t="shared" si="471"/>
        <v>SFFFCanterburyCultivarOne</v>
      </c>
      <c r="B5892" t="s">
        <v>186</v>
      </c>
      <c r="D5892" s="36">
        <v>44977</v>
      </c>
      <c r="E5892">
        <v>2</v>
      </c>
      <c r="I5892" t="s">
        <v>164</v>
      </c>
      <c r="K5892" t="s">
        <v>165</v>
      </c>
      <c r="Q5892" s="32">
        <v>232.64573593601136</v>
      </c>
      <c r="S5892" s="22" t="str">
        <f>IF(ISNUMBER(R5892),SUMIFS(R$1:$R5892,A$1:$A5892,A5892,K$1:$K5892,K5892,E$1:$E5892,E5892),"")</f>
        <v/>
      </c>
      <c r="AC5892" s="37">
        <v>39.431480667120567</v>
      </c>
    </row>
    <row r="5893" spans="1:29" x14ac:dyDescent="0.3">
      <c r="A5893" t="str">
        <f t="shared" si="471"/>
        <v>SFFFCanterburyCultivarOne</v>
      </c>
      <c r="B5893" t="s">
        <v>186</v>
      </c>
      <c r="D5893" s="36">
        <v>44977</v>
      </c>
      <c r="E5893">
        <v>3</v>
      </c>
      <c r="I5893" t="s">
        <v>164</v>
      </c>
      <c r="K5893" t="s">
        <v>165</v>
      </c>
      <c r="Q5893" s="32">
        <v>280.35713122708296</v>
      </c>
      <c r="S5893" s="22" t="str">
        <f>IF(ISNUMBER(R5893),SUMIFS(R$1:$R5893,A$1:$A5893,A5893,K$1:$K5893,K5893,E$1:$E5893,E5893),"")</f>
        <v/>
      </c>
      <c r="AC5893" s="37">
        <v>47.518157835098805</v>
      </c>
    </row>
    <row r="5894" spans="1:29" x14ac:dyDescent="0.3">
      <c r="A5894" t="str">
        <f t="shared" si="471"/>
        <v>SFFFCanterburyCultivarOne</v>
      </c>
      <c r="B5894" t="s">
        <v>186</v>
      </c>
      <c r="D5894" s="36">
        <v>44977</v>
      </c>
      <c r="E5894">
        <v>4</v>
      </c>
      <c r="I5894" t="s">
        <v>164</v>
      </c>
      <c r="K5894" t="s">
        <v>165</v>
      </c>
      <c r="Q5894" s="32">
        <v>276.30805408583188</v>
      </c>
      <c r="S5894" s="22" t="str">
        <f>IF(ISNUMBER(R5894),SUMIFS(R$1:$R5894,A$1:$A5894,A5894,K$1:$K5894,K5894,E$1:$E5894,E5894),"")</f>
        <v/>
      </c>
      <c r="AC5894" s="37">
        <v>46.831873573869807</v>
      </c>
    </row>
    <row r="5895" spans="1:29" x14ac:dyDescent="0.3">
      <c r="A5895" t="str">
        <f t="shared" si="471"/>
        <v>SFFFCanterburyCultivarOne</v>
      </c>
      <c r="B5895" t="s">
        <v>186</v>
      </c>
      <c r="D5895" s="36">
        <v>44977</v>
      </c>
      <c r="E5895">
        <v>5</v>
      </c>
      <c r="I5895" t="s">
        <v>164</v>
      </c>
      <c r="K5895" t="s">
        <v>165</v>
      </c>
      <c r="Q5895" s="32">
        <v>282.26646155499719</v>
      </c>
      <c r="S5895" s="22" t="str">
        <f>IF(ISNUMBER(R5895),SUMIFS(R$1:$R5895,A$1:$A5895,A5895,K$1:$K5895,K5895,E$1:$E5895,E5895),"")</f>
        <v/>
      </c>
      <c r="AC5895" s="37">
        <v>47.841773144914782</v>
      </c>
    </row>
    <row r="5896" spans="1:29" x14ac:dyDescent="0.3">
      <c r="A5896" t="str">
        <f t="shared" si="471"/>
        <v>SFFFCanterburyCultivarOne</v>
      </c>
      <c r="B5896" t="s">
        <v>186</v>
      </c>
      <c r="D5896" s="36">
        <v>45001</v>
      </c>
      <c r="E5896">
        <v>1</v>
      </c>
      <c r="I5896" t="s">
        <v>164</v>
      </c>
      <c r="K5896" t="s">
        <v>165</v>
      </c>
      <c r="Q5896" s="32">
        <v>221.46720737370589</v>
      </c>
      <c r="S5896" s="22" t="str">
        <f>IF(ISNUMBER(R5896),SUMIFS(R$1:$R5896,A$1:$A5896,A5896,K$1:$K5896,K5896,E$1:$E5896,E5896),"")</f>
        <v/>
      </c>
      <c r="AC5896" s="37">
        <v>92.278003072377444</v>
      </c>
    </row>
    <row r="5897" spans="1:29" x14ac:dyDescent="0.3">
      <c r="A5897" t="str">
        <f t="shared" si="471"/>
        <v>SFFFCanterburyCultivarOne</v>
      </c>
      <c r="B5897" t="s">
        <v>186</v>
      </c>
      <c r="D5897" s="36">
        <v>45001</v>
      </c>
      <c r="E5897">
        <v>2</v>
      </c>
      <c r="I5897" t="s">
        <v>164</v>
      </c>
      <c r="K5897" t="s">
        <v>165</v>
      </c>
      <c r="Q5897" s="32">
        <v>183.61313888260815</v>
      </c>
      <c r="S5897" s="22" t="str">
        <f>IF(ISNUMBER(R5897),SUMIFS(R$1:$R5897,A$1:$A5897,A5897,K$1:$K5897,K5897,E$1:$E5897,E5897),"")</f>
        <v/>
      </c>
      <c r="AC5897" s="37">
        <v>76.50547453442006</v>
      </c>
    </row>
    <row r="5898" spans="1:29" x14ac:dyDescent="0.3">
      <c r="A5898" t="str">
        <f t="shared" si="471"/>
        <v>SFFFCanterburyCultivarOne</v>
      </c>
      <c r="B5898" t="s">
        <v>186</v>
      </c>
      <c r="D5898" s="36">
        <v>45001</v>
      </c>
      <c r="E5898">
        <v>3</v>
      </c>
      <c r="I5898" t="s">
        <v>164</v>
      </c>
      <c r="K5898" t="s">
        <v>165</v>
      </c>
      <c r="Q5898" s="32">
        <v>209.94205781064312</v>
      </c>
      <c r="S5898" s="22" t="str">
        <f>IF(ISNUMBER(R5898),SUMIFS(R$1:$R5898,A$1:$A5898,A5898,K$1:$K5898,K5898,E$1:$E5898,E5898),"")</f>
        <v/>
      </c>
      <c r="AC5898" s="37">
        <v>87.475857421101296</v>
      </c>
    </row>
    <row r="5899" spans="1:29" x14ac:dyDescent="0.3">
      <c r="A5899" t="str">
        <f t="shared" si="471"/>
        <v>SFFFCanterburyCultivarOne</v>
      </c>
      <c r="B5899" t="s">
        <v>186</v>
      </c>
      <c r="D5899" s="36">
        <v>45001</v>
      </c>
      <c r="E5899">
        <v>4</v>
      </c>
      <c r="I5899" t="s">
        <v>164</v>
      </c>
      <c r="K5899" t="s">
        <v>165</v>
      </c>
      <c r="Q5899" s="32">
        <v>178.76886776380792</v>
      </c>
      <c r="S5899" s="22" t="str">
        <f>IF(ISNUMBER(R5899),SUMIFS(R$1:$R5899,A$1:$A5899,A5899,K$1:$K5899,K5899,E$1:$E5899,E5899),"")</f>
        <v/>
      </c>
      <c r="AC5899" s="37">
        <v>74.487028234919975</v>
      </c>
    </row>
    <row r="5900" spans="1:29" x14ac:dyDescent="0.3">
      <c r="A5900" t="str">
        <f t="shared" si="471"/>
        <v>SFFFCanterburyCultivarOne</v>
      </c>
      <c r="B5900" t="s">
        <v>186</v>
      </c>
      <c r="D5900" s="36">
        <v>45001</v>
      </c>
      <c r="E5900">
        <v>5</v>
      </c>
      <c r="I5900" t="s">
        <v>164</v>
      </c>
      <c r="K5900" t="s">
        <v>165</v>
      </c>
      <c r="Q5900" s="32">
        <v>100.22925731206188</v>
      </c>
      <c r="S5900" s="22" t="str">
        <f>IF(ISNUMBER(R5900),SUMIFS(R$1:$R5900,A$1:$A5900,A5900,K$1:$K5900,K5900,E$1:$E5900,E5900),"")</f>
        <v/>
      </c>
      <c r="AC5900" s="37">
        <v>41.762190546692445</v>
      </c>
    </row>
    <row r="5901" spans="1:29" x14ac:dyDescent="0.3">
      <c r="A5901" t="str">
        <f t="shared" si="471"/>
        <v>SFFFCanterburyCultivarOne</v>
      </c>
      <c r="B5901" t="s">
        <v>186</v>
      </c>
      <c r="D5901" s="36">
        <v>45050</v>
      </c>
      <c r="E5901">
        <v>1</v>
      </c>
      <c r="I5901" t="s">
        <v>164</v>
      </c>
      <c r="K5901" t="s">
        <v>165</v>
      </c>
      <c r="Q5901" s="32">
        <v>295.92181148467193</v>
      </c>
      <c r="S5901" s="22" t="str">
        <f>IF(ISNUMBER(R5901),SUMIFS(R$1:$R5901,A$1:$A5901,A5901,K$1:$K5901,K5901,E$1:$E5901,E5901),"")</f>
        <v/>
      </c>
      <c r="AC5901" s="37">
        <v>60.392206425443248</v>
      </c>
    </row>
    <row r="5902" spans="1:29" x14ac:dyDescent="0.3">
      <c r="A5902" t="str">
        <f t="shared" si="471"/>
        <v>SFFFCanterburyCultivarOne</v>
      </c>
      <c r="B5902" t="s">
        <v>186</v>
      </c>
      <c r="D5902" s="36">
        <v>45050</v>
      </c>
      <c r="E5902">
        <v>2</v>
      </c>
      <c r="I5902" t="s">
        <v>164</v>
      </c>
      <c r="K5902" t="s">
        <v>165</v>
      </c>
      <c r="Q5902" s="32">
        <v>286.52815013404825</v>
      </c>
      <c r="S5902" s="22" t="str">
        <f>IF(ISNUMBER(R5902),SUMIFS(R$1:$R5902,A$1:$A5902,A5902,K$1:$K5902,K5902,E$1:$E5902,E5902),"")</f>
        <v/>
      </c>
      <c r="AC5902" s="37">
        <v>58.475132680418007</v>
      </c>
    </row>
    <row r="5903" spans="1:29" x14ac:dyDescent="0.3">
      <c r="A5903" t="str">
        <f t="shared" si="471"/>
        <v>SFFFCanterburyCultivarOne</v>
      </c>
      <c r="B5903" t="s">
        <v>186</v>
      </c>
      <c r="D5903" s="36">
        <v>45050</v>
      </c>
      <c r="E5903">
        <v>3</v>
      </c>
      <c r="I5903" t="s">
        <v>164</v>
      </c>
      <c r="K5903" t="s">
        <v>165</v>
      </c>
      <c r="Q5903" s="32">
        <v>271.66676753616173</v>
      </c>
      <c r="S5903" s="22" t="str">
        <f>IF(ISNUMBER(R5903),SUMIFS(R$1:$R5903,A$1:$A5903,A5903,K$1:$K5903,K5903,E$1:$E5903,E5903),"")</f>
        <v/>
      </c>
      <c r="AC5903" s="37">
        <v>55.442197456359544</v>
      </c>
    </row>
    <row r="5904" spans="1:29" x14ac:dyDescent="0.3">
      <c r="A5904" t="str">
        <f t="shared" si="471"/>
        <v>SFFFCanterburyCultivarOne</v>
      </c>
      <c r="B5904" t="s">
        <v>186</v>
      </c>
      <c r="D5904" s="36">
        <v>45050</v>
      </c>
      <c r="E5904">
        <v>4</v>
      </c>
      <c r="I5904" t="s">
        <v>164</v>
      </c>
      <c r="K5904" t="s">
        <v>165</v>
      </c>
      <c r="Q5904" s="32">
        <v>244.81439322076776</v>
      </c>
      <c r="S5904" s="22" t="str">
        <f>IF(ISNUMBER(R5904),SUMIFS(R$1:$R5904,A$1:$A5904,A5904,K$1:$K5904,K5904,E$1:$E5904,E5904),"")</f>
        <v/>
      </c>
      <c r="AC5904" s="37">
        <v>49.96212106546281</v>
      </c>
    </row>
    <row r="5905" spans="1:29" x14ac:dyDescent="0.3">
      <c r="A5905" t="str">
        <f t="shared" si="471"/>
        <v>SFFFCanterburyCultivarOne</v>
      </c>
      <c r="B5905" t="s">
        <v>186</v>
      </c>
      <c r="D5905" s="36">
        <v>45050</v>
      </c>
      <c r="E5905">
        <v>5</v>
      </c>
      <c r="I5905" t="s">
        <v>164</v>
      </c>
      <c r="K5905" t="s">
        <v>165</v>
      </c>
      <c r="Q5905" s="32">
        <v>265.09727583999376</v>
      </c>
      <c r="S5905" s="22" t="str">
        <f>IF(ISNUMBER(R5905),SUMIFS(R$1:$R5905,A$1:$A5905,A5905,K$1:$K5905,K5905,E$1:$E5905,E5905),"")</f>
        <v/>
      </c>
      <c r="AC5905" s="37">
        <v>54.101484865304847</v>
      </c>
    </row>
    <row r="5906" spans="1:29" x14ac:dyDescent="0.3">
      <c r="A5906" t="str">
        <f t="shared" si="471"/>
        <v>SFFFCanterburyCultivarTwo</v>
      </c>
      <c r="B5906" t="s">
        <v>186</v>
      </c>
      <c r="D5906" s="36">
        <v>44977</v>
      </c>
      <c r="E5906">
        <v>1</v>
      </c>
      <c r="I5906" t="s">
        <v>166</v>
      </c>
      <c r="K5906" t="s">
        <v>165</v>
      </c>
      <c r="Q5906" s="32">
        <v>246.28508530544849</v>
      </c>
      <c r="S5906" s="22" t="str">
        <f>IF(ISNUMBER(R5906),SUMIFS(R$1:$R5906,A$1:$A5906,A5906,K$1:$K5906,K5906,E$1:$E5906,E5906),"")</f>
        <v/>
      </c>
      <c r="AC5906" s="37">
        <v>41.743234797533646</v>
      </c>
    </row>
    <row r="5907" spans="1:29" x14ac:dyDescent="0.3">
      <c r="A5907" t="str">
        <f t="shared" si="471"/>
        <v>SFFFCanterburyCultivarTwo</v>
      </c>
      <c r="B5907" t="s">
        <v>186</v>
      </c>
      <c r="D5907" s="36">
        <v>44977</v>
      </c>
      <c r="E5907">
        <v>2</v>
      </c>
      <c r="I5907" t="s">
        <v>166</v>
      </c>
      <c r="K5907" t="s">
        <v>165</v>
      </c>
      <c r="Q5907" s="32">
        <v>273.94628654858411</v>
      </c>
      <c r="S5907" s="22" t="str">
        <f>IF(ISNUMBER(R5907),SUMIFS(R$1:$R5907,A$1:$A5907,A5907,K$1:$K5907,K5907,E$1:$E5907,E5907),"")</f>
        <v/>
      </c>
      <c r="AC5907" s="37">
        <v>46.43157399128544</v>
      </c>
    </row>
    <row r="5908" spans="1:29" x14ac:dyDescent="0.3">
      <c r="A5908" t="str">
        <f t="shared" si="471"/>
        <v>SFFFCanterburyCultivarTwo</v>
      </c>
      <c r="B5908" t="s">
        <v>186</v>
      </c>
      <c r="D5908" s="36">
        <v>44977</v>
      </c>
      <c r="E5908">
        <v>3</v>
      </c>
      <c r="I5908" t="s">
        <v>166</v>
      </c>
      <c r="K5908" t="s">
        <v>165</v>
      </c>
      <c r="Q5908" s="32">
        <v>305.59868875086261</v>
      </c>
      <c r="S5908" s="22" t="str">
        <f>IF(ISNUMBER(R5908),SUMIFS(R$1:$R5908,A$1:$A5908,A5908,K$1:$K5908,K5908,E$1:$E5908,E5908),"")</f>
        <v/>
      </c>
      <c r="AC5908" s="37">
        <v>51.796387923875017</v>
      </c>
    </row>
    <row r="5909" spans="1:29" x14ac:dyDescent="0.3">
      <c r="A5909" t="str">
        <f t="shared" si="471"/>
        <v>SFFFCanterburyCultivarTwo</v>
      </c>
      <c r="B5909" t="s">
        <v>186</v>
      </c>
      <c r="D5909" s="36">
        <v>44977</v>
      </c>
      <c r="E5909">
        <v>4</v>
      </c>
      <c r="I5909" t="s">
        <v>166</v>
      </c>
      <c r="K5909" t="s">
        <v>165</v>
      </c>
      <c r="Q5909" s="32">
        <v>192.03673112428339</v>
      </c>
      <c r="S5909" s="22" t="str">
        <f>IF(ISNUMBER(R5909),SUMIFS(R$1:$R5909,A$1:$A5909,A5909,K$1:$K5909,K5909,E$1:$E5909,E5909),"")</f>
        <v/>
      </c>
      <c r="AC5909" s="37">
        <v>32.548598495641251</v>
      </c>
    </row>
    <row r="5910" spans="1:29" x14ac:dyDescent="0.3">
      <c r="A5910" t="str">
        <f t="shared" si="471"/>
        <v>SFFFCanterburyCultivarTwo</v>
      </c>
      <c r="B5910" t="s">
        <v>186</v>
      </c>
      <c r="D5910" s="36">
        <v>44977</v>
      </c>
      <c r="E5910">
        <v>5</v>
      </c>
      <c r="I5910" t="s">
        <v>166</v>
      </c>
      <c r="K5910" t="s">
        <v>165</v>
      </c>
      <c r="Q5910" s="32">
        <v>320.80362929358392</v>
      </c>
      <c r="S5910" s="22" t="str">
        <f>IF(ISNUMBER(R5910),SUMIFS(R$1:$R5910,A$1:$A5910,A5910,K$1:$K5910,K5910,E$1:$E5910,E5910),"")</f>
        <v/>
      </c>
      <c r="AC5910" s="37">
        <v>54.373496490437958</v>
      </c>
    </row>
    <row r="5911" spans="1:29" x14ac:dyDescent="0.3">
      <c r="A5911" t="str">
        <f t="shared" si="471"/>
        <v>SFFFCanterburyCultivarTwo</v>
      </c>
      <c r="B5911" t="s">
        <v>186</v>
      </c>
      <c r="D5911" s="36">
        <v>45001</v>
      </c>
      <c r="E5911">
        <v>1</v>
      </c>
      <c r="I5911" t="s">
        <v>166</v>
      </c>
      <c r="K5911" t="s">
        <v>165</v>
      </c>
      <c r="Q5911" s="32">
        <v>219.19586595741447</v>
      </c>
      <c r="S5911" s="22" t="str">
        <f>IF(ISNUMBER(R5911),SUMIFS(R$1:$R5911,A$1:$A5911,A5911,K$1:$K5911,K5911,E$1:$E5911,E5911),"")</f>
        <v/>
      </c>
      <c r="AC5911" s="37">
        <v>91.331610815589372</v>
      </c>
    </row>
    <row r="5912" spans="1:29" x14ac:dyDescent="0.3">
      <c r="A5912" t="str">
        <f t="shared" si="471"/>
        <v>SFFFCanterburyCultivarTwo</v>
      </c>
      <c r="B5912" t="s">
        <v>186</v>
      </c>
      <c r="D5912" s="36">
        <v>45001</v>
      </c>
      <c r="E5912">
        <v>2</v>
      </c>
      <c r="I5912" t="s">
        <v>166</v>
      </c>
      <c r="K5912" t="s">
        <v>165</v>
      </c>
      <c r="Q5912" s="32">
        <v>208.94807434374397</v>
      </c>
      <c r="S5912" s="22" t="str">
        <f>IF(ISNUMBER(R5912),SUMIFS(R$1:$R5912,A$1:$A5912,A5912,K$1:$K5912,K5912,E$1:$E5912,E5912),"")</f>
        <v/>
      </c>
      <c r="AC5912" s="37">
        <v>87.061697643226651</v>
      </c>
    </row>
    <row r="5913" spans="1:29" x14ac:dyDescent="0.3">
      <c r="A5913" t="str">
        <f t="shared" si="471"/>
        <v>SFFFCanterburyCultivarTwo</v>
      </c>
      <c r="B5913" t="s">
        <v>186</v>
      </c>
      <c r="D5913" s="36">
        <v>45001</v>
      </c>
      <c r="E5913">
        <v>3</v>
      </c>
      <c r="I5913" t="s">
        <v>166</v>
      </c>
      <c r="K5913" t="s">
        <v>165</v>
      </c>
      <c r="Q5913" s="32">
        <v>249.17172832689121</v>
      </c>
      <c r="S5913" s="22" t="str">
        <f>IF(ISNUMBER(R5913),SUMIFS(R$1:$R5913,A$1:$A5913,A5913,K$1:$K5913,K5913,E$1:$E5913,E5913),"")</f>
        <v/>
      </c>
      <c r="AC5913" s="37">
        <v>103.821553469538</v>
      </c>
    </row>
    <row r="5914" spans="1:29" x14ac:dyDescent="0.3">
      <c r="A5914" t="str">
        <f t="shared" si="471"/>
        <v>SFFFCanterburyCultivarTwo</v>
      </c>
      <c r="B5914" t="s">
        <v>186</v>
      </c>
      <c r="D5914" s="36">
        <v>45001</v>
      </c>
      <c r="E5914">
        <v>4</v>
      </c>
      <c r="I5914" t="s">
        <v>166</v>
      </c>
      <c r="K5914" t="s">
        <v>165</v>
      </c>
      <c r="Q5914" s="32">
        <v>160.20245496572613</v>
      </c>
      <c r="S5914" s="22" t="str">
        <f>IF(ISNUMBER(R5914),SUMIFS(R$1:$R5914,A$1:$A5914,A5914,K$1:$K5914,K5914,E$1:$E5914,E5914),"")</f>
        <v/>
      </c>
      <c r="AC5914" s="37">
        <v>66.751022902385884</v>
      </c>
    </row>
    <row r="5915" spans="1:29" x14ac:dyDescent="0.3">
      <c r="A5915" t="str">
        <f t="shared" si="471"/>
        <v>SFFFCanterburyCultivarTwo</v>
      </c>
      <c r="B5915" t="s">
        <v>186</v>
      </c>
      <c r="D5915" s="36">
        <v>45001</v>
      </c>
      <c r="E5915">
        <v>5</v>
      </c>
      <c r="I5915" t="s">
        <v>166</v>
      </c>
      <c r="K5915" t="s">
        <v>165</v>
      </c>
      <c r="Q5915" s="32">
        <v>228.01490514905154</v>
      </c>
      <c r="S5915" s="22" t="str">
        <f>IF(ISNUMBER(R5915),SUMIFS(R$1:$R5915,A$1:$A5915,A5915,K$1:$K5915,K5915,E$1:$E5915,E5915),"")</f>
        <v/>
      </c>
      <c r="AC5915" s="37">
        <v>95.006210478771479</v>
      </c>
    </row>
    <row r="5916" spans="1:29" x14ac:dyDescent="0.3">
      <c r="A5916" t="str">
        <f t="shared" ref="A5916:A5979" si="472">_xlfn.TEXTJOIN("",TRUE,B5916,"Cultivar",I5916)</f>
        <v>SFFFCanterburyCultivarTwo</v>
      </c>
      <c r="B5916" t="s">
        <v>186</v>
      </c>
      <c r="D5916" s="36">
        <v>45050</v>
      </c>
      <c r="E5916">
        <v>1</v>
      </c>
      <c r="I5916" t="s">
        <v>166</v>
      </c>
      <c r="K5916" t="s">
        <v>165</v>
      </c>
      <c r="Q5916" s="32">
        <v>240.30854430379745</v>
      </c>
      <c r="S5916" s="22" t="str">
        <f>IF(ISNUMBER(R5916),SUMIFS(R$1:$R5916,A$1:$A5916,A5916,K$1:$K5916,K5916,E$1:$E5916,E5916),"")</f>
        <v/>
      </c>
      <c r="AC5916" s="37">
        <v>49.042560061999481</v>
      </c>
    </row>
    <row r="5917" spans="1:29" x14ac:dyDescent="0.3">
      <c r="A5917" t="str">
        <f t="shared" si="472"/>
        <v>SFFFCanterburyCultivarTwo</v>
      </c>
      <c r="B5917" t="s">
        <v>186</v>
      </c>
      <c r="D5917" s="36">
        <v>45050</v>
      </c>
      <c r="E5917">
        <v>2</v>
      </c>
      <c r="I5917" t="s">
        <v>166</v>
      </c>
      <c r="K5917" t="s">
        <v>165</v>
      </c>
      <c r="Q5917" s="32">
        <v>227.9411764705882</v>
      </c>
      <c r="S5917" s="22" t="str">
        <f>IF(ISNUMBER(R5917),SUMIFS(R$1:$R5917,A$1:$A5917,A5917,K$1:$K5917,K5917,E$1:$E5917,E5917),"")</f>
        <v/>
      </c>
      <c r="AC5917" s="37">
        <v>46.518607442977185</v>
      </c>
    </row>
    <row r="5918" spans="1:29" x14ac:dyDescent="0.3">
      <c r="A5918" t="str">
        <f t="shared" si="472"/>
        <v>SFFFCanterburyCultivarTwo</v>
      </c>
      <c r="B5918" t="s">
        <v>186</v>
      </c>
      <c r="D5918" s="36">
        <v>45050</v>
      </c>
      <c r="E5918">
        <v>3</v>
      </c>
      <c r="I5918" t="s">
        <v>166</v>
      </c>
      <c r="K5918" t="s">
        <v>165</v>
      </c>
      <c r="Q5918" s="32">
        <v>273.83573686927343</v>
      </c>
      <c r="S5918" s="22" t="str">
        <f>IF(ISNUMBER(R5918),SUMIFS(R$1:$R5918,A$1:$A5918,A5918,K$1:$K5918,K5918,E$1:$E5918,E5918),"")</f>
        <v/>
      </c>
      <c r="AC5918" s="37">
        <v>55.884844259035397</v>
      </c>
    </row>
    <row r="5919" spans="1:29" x14ac:dyDescent="0.3">
      <c r="A5919" t="str">
        <f t="shared" si="472"/>
        <v>SFFFCanterburyCultivarTwo</v>
      </c>
      <c r="B5919" t="s">
        <v>186</v>
      </c>
      <c r="D5919" s="36">
        <v>45050</v>
      </c>
      <c r="E5919">
        <v>4</v>
      </c>
      <c r="I5919" t="s">
        <v>166</v>
      </c>
      <c r="K5919" t="s">
        <v>165</v>
      </c>
      <c r="Q5919" s="32">
        <v>265.28791370590869</v>
      </c>
      <c r="S5919" s="22" t="str">
        <f>IF(ISNUMBER(R5919),SUMIFS(R$1:$R5919,A$1:$A5919,A5919,K$1:$K5919,K5919,E$1:$E5919,E5919),"")</f>
        <v/>
      </c>
      <c r="AC5919" s="37">
        <v>54.140390552226265</v>
      </c>
    </row>
    <row r="5920" spans="1:29" x14ac:dyDescent="0.3">
      <c r="A5920" t="str">
        <f t="shared" si="472"/>
        <v>SFFFCanterburyCultivarTwo</v>
      </c>
      <c r="B5920" t="s">
        <v>186</v>
      </c>
      <c r="D5920" s="36">
        <v>45050</v>
      </c>
      <c r="E5920">
        <v>5</v>
      </c>
      <c r="I5920" t="s">
        <v>166</v>
      </c>
      <c r="K5920" t="s">
        <v>165</v>
      </c>
      <c r="Q5920" s="32">
        <v>215.56607853312576</v>
      </c>
      <c r="S5920" s="22" t="str">
        <f>IF(ISNUMBER(R5920),SUMIFS(R$1:$R5920,A$1:$A5920,A5920,K$1:$K5920,K5920,E$1:$E5920,E5920),"")</f>
        <v/>
      </c>
      <c r="AC5920" s="37">
        <v>43.99307725165832</v>
      </c>
    </row>
    <row r="5921" spans="1:29" x14ac:dyDescent="0.3">
      <c r="A5921" t="str">
        <f t="shared" si="472"/>
        <v>SFFFCanterburyCultivarThree</v>
      </c>
      <c r="B5921" t="s">
        <v>186</v>
      </c>
      <c r="D5921" s="36">
        <v>44977</v>
      </c>
      <c r="E5921">
        <v>1</v>
      </c>
      <c r="I5921" t="s">
        <v>167</v>
      </c>
      <c r="K5921" t="s">
        <v>165</v>
      </c>
      <c r="Q5921" s="32">
        <v>244.02920744384159</v>
      </c>
      <c r="S5921" s="22" t="str">
        <f>IF(ISNUMBER(R5921),SUMIFS(R$1:$R5921,A$1:$A5921,A5921,K$1:$K5921,K5921,E$1:$E5921,E5921),"")</f>
        <v/>
      </c>
      <c r="AC5921" s="37">
        <v>41.360882617600268</v>
      </c>
    </row>
    <row r="5922" spans="1:29" x14ac:dyDescent="0.3">
      <c r="A5922" t="str">
        <f t="shared" si="472"/>
        <v>SFFFCanterburyCultivarThree</v>
      </c>
      <c r="B5922" t="s">
        <v>186</v>
      </c>
      <c r="D5922" s="36">
        <v>44977</v>
      </c>
      <c r="E5922">
        <v>2</v>
      </c>
      <c r="I5922" t="s">
        <v>167</v>
      </c>
      <c r="K5922" t="s">
        <v>165</v>
      </c>
      <c r="Q5922" s="32">
        <v>369.53122441628182</v>
      </c>
      <c r="S5922" s="22" t="str">
        <f>IF(ISNUMBER(R5922),SUMIFS(R$1:$R5922,A$1:$A5922,A5922,K$1:$K5922,K5922,E$1:$E5922,E5922),"")</f>
        <v/>
      </c>
      <c r="AC5922" s="37">
        <v>62.632410918013868</v>
      </c>
    </row>
    <row r="5923" spans="1:29" x14ac:dyDescent="0.3">
      <c r="A5923" t="str">
        <f t="shared" si="472"/>
        <v>SFFFCanterburyCultivarThree</v>
      </c>
      <c r="B5923" t="s">
        <v>186</v>
      </c>
      <c r="D5923" s="36">
        <v>44977</v>
      </c>
      <c r="E5923">
        <v>3</v>
      </c>
      <c r="I5923" t="s">
        <v>167</v>
      </c>
      <c r="K5923" t="s">
        <v>165</v>
      </c>
      <c r="Q5923" s="32">
        <v>402.81593406593402</v>
      </c>
      <c r="S5923" s="22" t="str">
        <f>IF(ISNUMBER(R5923),SUMIFS(R$1:$R5923,A$1:$A5923,A5923,K$1:$K5923,K5923,E$1:$E5923,E5923),"")</f>
        <v/>
      </c>
      <c r="AC5923" s="37">
        <v>68.273887129819329</v>
      </c>
    </row>
    <row r="5924" spans="1:29" x14ac:dyDescent="0.3">
      <c r="A5924" t="str">
        <f t="shared" si="472"/>
        <v>SFFFCanterburyCultivarThree</v>
      </c>
      <c r="B5924" t="s">
        <v>186</v>
      </c>
      <c r="D5924" s="36">
        <v>44977</v>
      </c>
      <c r="E5924">
        <v>4</v>
      </c>
      <c r="I5924" t="s">
        <v>167</v>
      </c>
      <c r="K5924" t="s">
        <v>165</v>
      </c>
      <c r="Q5924" s="32">
        <v>297.83535775919285</v>
      </c>
      <c r="S5924" s="22" t="str">
        <f>IF(ISNUMBER(R5924),SUMIFS(R$1:$R5924,A$1:$A5924,A5924,K$1:$K5924,K5924,E$1:$E5924,E5924),"")</f>
        <v/>
      </c>
      <c r="AC5924" s="37">
        <v>50.480569111727604</v>
      </c>
    </row>
    <row r="5925" spans="1:29" x14ac:dyDescent="0.3">
      <c r="A5925" t="str">
        <f t="shared" si="472"/>
        <v>SFFFCanterburyCultivarThree</v>
      </c>
      <c r="B5925" t="s">
        <v>186</v>
      </c>
      <c r="D5925" s="36">
        <v>44977</v>
      </c>
      <c r="E5925">
        <v>5</v>
      </c>
      <c r="I5925" t="s">
        <v>167</v>
      </c>
      <c r="K5925" t="s">
        <v>165</v>
      </c>
      <c r="Q5925" s="32">
        <v>283.08613356953947</v>
      </c>
      <c r="S5925" s="22" t="str">
        <f>IF(ISNUMBER(R5925),SUMIFS(R$1:$R5925,A$1:$A5925,A5925,K$1:$K5925,K5925,E$1:$E5925,E5925),"")</f>
        <v/>
      </c>
      <c r="AC5925" s="37">
        <v>47.980700605006689</v>
      </c>
    </row>
    <row r="5926" spans="1:29" x14ac:dyDescent="0.3">
      <c r="A5926" t="str">
        <f t="shared" si="472"/>
        <v>SFFFCanterburyCultivarThree</v>
      </c>
      <c r="B5926" t="s">
        <v>186</v>
      </c>
      <c r="D5926" s="36">
        <v>45001</v>
      </c>
      <c r="E5926">
        <v>1</v>
      </c>
      <c r="I5926" t="s">
        <v>167</v>
      </c>
      <c r="K5926" t="s">
        <v>165</v>
      </c>
      <c r="Q5926" s="32">
        <v>215.56050325134294</v>
      </c>
      <c r="S5926" s="22" t="str">
        <f>IF(ISNUMBER(R5926),SUMIFS(R$1:$R5926,A$1:$A5926,A5926,K$1:$K5926,K5926,E$1:$E5926,E5926),"")</f>
        <v/>
      </c>
      <c r="AC5926" s="37">
        <v>89.816876354726219</v>
      </c>
    </row>
    <row r="5927" spans="1:29" x14ac:dyDescent="0.3">
      <c r="A5927" t="str">
        <f t="shared" si="472"/>
        <v>SFFFCanterburyCultivarThree</v>
      </c>
      <c r="B5927" t="s">
        <v>186</v>
      </c>
      <c r="D5927" s="36">
        <v>45001</v>
      </c>
      <c r="E5927">
        <v>2</v>
      </c>
      <c r="I5927" t="s">
        <v>167</v>
      </c>
      <c r="K5927" t="s">
        <v>165</v>
      </c>
      <c r="Q5927" s="32">
        <v>229.77891494688964</v>
      </c>
      <c r="S5927" s="22" t="str">
        <f>IF(ISNUMBER(R5927),SUMIFS(R$1:$R5927,A$1:$A5927,A5927,K$1:$K5927,K5927,E$1:$E5927,E5927),"")</f>
        <v/>
      </c>
      <c r="AC5927" s="37">
        <v>95.741214561204018</v>
      </c>
    </row>
    <row r="5928" spans="1:29" x14ac:dyDescent="0.3">
      <c r="A5928" t="str">
        <f t="shared" si="472"/>
        <v>SFFFCanterburyCultivarThree</v>
      </c>
      <c r="B5928" t="s">
        <v>186</v>
      </c>
      <c r="D5928" s="36">
        <v>45001</v>
      </c>
      <c r="E5928">
        <v>3</v>
      </c>
      <c r="I5928" t="s">
        <v>167</v>
      </c>
      <c r="K5928" t="s">
        <v>165</v>
      </c>
      <c r="Q5928" s="32">
        <v>224.36359553748699</v>
      </c>
      <c r="S5928" s="22" t="str">
        <f>IF(ISNUMBER(R5928),SUMIFS(R$1:$R5928,A$1:$A5928,A5928,K$1:$K5928,K5928,E$1:$E5928,E5928),"")</f>
        <v/>
      </c>
      <c r="AC5928" s="37">
        <v>93.484831473952909</v>
      </c>
    </row>
    <row r="5929" spans="1:29" x14ac:dyDescent="0.3">
      <c r="A5929" t="str">
        <f t="shared" si="472"/>
        <v>SFFFCanterburyCultivarThree</v>
      </c>
      <c r="B5929" t="s">
        <v>186</v>
      </c>
      <c r="D5929" s="36">
        <v>45001</v>
      </c>
      <c r="E5929">
        <v>4</v>
      </c>
      <c r="I5929" t="s">
        <v>167</v>
      </c>
      <c r="K5929" t="s">
        <v>165</v>
      </c>
      <c r="Q5929" s="32">
        <v>214.35124937169923</v>
      </c>
      <c r="S5929" s="22" t="str">
        <f>IF(ISNUMBER(R5929),SUMIFS(R$1:$R5929,A$1:$A5929,A5929,K$1:$K5929,K5929,E$1:$E5929,E5929),"")</f>
        <v/>
      </c>
      <c r="AC5929" s="37">
        <v>89.313020571541344</v>
      </c>
    </row>
    <row r="5930" spans="1:29" x14ac:dyDescent="0.3">
      <c r="A5930" t="str">
        <f t="shared" si="472"/>
        <v>SFFFCanterburyCultivarThree</v>
      </c>
      <c r="B5930" t="s">
        <v>186</v>
      </c>
      <c r="D5930" s="36">
        <v>45001</v>
      </c>
      <c r="E5930">
        <v>5</v>
      </c>
      <c r="I5930" t="s">
        <v>167</v>
      </c>
      <c r="K5930" t="s">
        <v>165</v>
      </c>
      <c r="Q5930" s="32">
        <v>211.41314429040352</v>
      </c>
      <c r="S5930" s="22" t="str">
        <f>IF(ISNUMBER(R5930),SUMIFS(R$1:$R5930,A$1:$A5930,A5930,K$1:$K5930,K5930,E$1:$E5930,E5930),"")</f>
        <v/>
      </c>
      <c r="AC5930" s="37">
        <v>88.088810121001472</v>
      </c>
    </row>
    <row r="5931" spans="1:29" x14ac:dyDescent="0.3">
      <c r="A5931" t="str">
        <f t="shared" si="472"/>
        <v>SFFFCanterburyCultivarThree</v>
      </c>
      <c r="B5931" t="s">
        <v>186</v>
      </c>
      <c r="D5931" s="36">
        <v>45050</v>
      </c>
      <c r="E5931">
        <v>1</v>
      </c>
      <c r="I5931" t="s">
        <v>167</v>
      </c>
      <c r="K5931" t="s">
        <v>165</v>
      </c>
      <c r="Q5931" s="32">
        <v>247.47756853565983</v>
      </c>
      <c r="S5931" s="22" t="str">
        <f>IF(ISNUMBER(R5931),SUMIFS(R$1:$R5931,A$1:$A5931,A5931,K$1:$K5931,K5931,E$1:$E5931,E5931),"")</f>
        <v/>
      </c>
      <c r="AC5931" s="37">
        <v>50.505626231767316</v>
      </c>
    </row>
    <row r="5932" spans="1:29" x14ac:dyDescent="0.3">
      <c r="A5932" t="str">
        <f t="shared" si="472"/>
        <v>SFFFCanterburyCultivarThree</v>
      </c>
      <c r="B5932" t="s">
        <v>186</v>
      </c>
      <c r="D5932" s="36">
        <v>45050</v>
      </c>
      <c r="E5932">
        <v>2</v>
      </c>
      <c r="I5932" t="s">
        <v>167</v>
      </c>
      <c r="K5932" t="s">
        <v>165</v>
      </c>
      <c r="Q5932" s="32">
        <v>249.28774928774928</v>
      </c>
      <c r="S5932" s="22" t="str">
        <f>IF(ISNUMBER(R5932),SUMIFS(R$1:$R5932,A$1:$A5932,A5932,K$1:$K5932,K5932,E$1:$E5932,E5932),"")</f>
        <v/>
      </c>
      <c r="AC5932" s="37">
        <v>50.875050875050874</v>
      </c>
    </row>
    <row r="5933" spans="1:29" x14ac:dyDescent="0.3">
      <c r="A5933" t="str">
        <f t="shared" si="472"/>
        <v>SFFFCanterburyCultivarThree</v>
      </c>
      <c r="B5933" t="s">
        <v>186</v>
      </c>
      <c r="D5933" s="36">
        <v>45050</v>
      </c>
      <c r="E5933">
        <v>3</v>
      </c>
      <c r="I5933" t="s">
        <v>167</v>
      </c>
      <c r="K5933" t="s">
        <v>165</v>
      </c>
      <c r="Q5933" s="32">
        <v>282.55662020905919</v>
      </c>
      <c r="S5933" s="22" t="str">
        <f>IF(ISNUMBER(R5933),SUMIFS(R$1:$R5933,A$1:$A5933,A5933,K$1:$K5933,K5933,E$1:$E5933,E5933),"")</f>
        <v/>
      </c>
      <c r="AC5933" s="37">
        <v>57.664616369195755</v>
      </c>
    </row>
    <row r="5934" spans="1:29" x14ac:dyDescent="0.3">
      <c r="A5934" t="str">
        <f t="shared" si="472"/>
        <v>SFFFCanterburyCultivarThree</v>
      </c>
      <c r="B5934" t="s">
        <v>186</v>
      </c>
      <c r="D5934" s="36">
        <v>45050</v>
      </c>
      <c r="E5934">
        <v>4</v>
      </c>
      <c r="I5934" t="s">
        <v>167</v>
      </c>
      <c r="K5934" t="s">
        <v>165</v>
      </c>
      <c r="Q5934" s="32">
        <v>241.89261031366294</v>
      </c>
      <c r="S5934" s="22" t="str">
        <f>IF(ISNUMBER(R5934),SUMIFS(R$1:$R5934,A$1:$A5934,A5934,K$1:$K5934,K5934,E$1:$E5934,E5934),"")</f>
        <v/>
      </c>
      <c r="AC5934" s="37">
        <v>49.36583883952305</v>
      </c>
    </row>
    <row r="5935" spans="1:29" x14ac:dyDescent="0.3">
      <c r="A5935" t="str">
        <f t="shared" si="472"/>
        <v>SFFFCanterburyCultivarThree</v>
      </c>
      <c r="B5935" t="s">
        <v>186</v>
      </c>
      <c r="D5935" s="36">
        <v>45050</v>
      </c>
      <c r="E5935">
        <v>5</v>
      </c>
      <c r="I5935" t="s">
        <v>167</v>
      </c>
      <c r="K5935" t="s">
        <v>165</v>
      </c>
      <c r="Q5935" s="32">
        <v>250.7</v>
      </c>
      <c r="S5935" s="22" t="str">
        <f>IF(ISNUMBER(R5935),SUMIFS(R$1:$R5935,A$1:$A5935,A5935,K$1:$K5935,K5935,E$1:$E5935,E5935),"")</f>
        <v/>
      </c>
      <c r="AC5935" s="37">
        <v>51.163265306122447</v>
      </c>
    </row>
    <row r="5936" spans="1:29" x14ac:dyDescent="0.3">
      <c r="A5936" t="str">
        <f t="shared" si="472"/>
        <v>SFFFCanterburyCultivarFour</v>
      </c>
      <c r="B5936" t="s">
        <v>186</v>
      </c>
      <c r="D5936" s="36">
        <v>44977</v>
      </c>
      <c r="E5936">
        <v>1</v>
      </c>
      <c r="I5936" t="s">
        <v>168</v>
      </c>
      <c r="K5936" t="s">
        <v>165</v>
      </c>
      <c r="Q5936" s="32">
        <v>141.81899983372944</v>
      </c>
      <c r="S5936" s="22" t="str">
        <f>IF(ISNUMBER(R5936),SUMIFS(R$1:$R5936,A$1:$A5936,A5936,K$1:$K5936,K5936,E$1:$E5936,E5936),"")</f>
        <v/>
      </c>
      <c r="AC5936" s="37">
        <v>24.037118615886346</v>
      </c>
    </row>
    <row r="5937" spans="1:29" x14ac:dyDescent="0.3">
      <c r="A5937" t="str">
        <f t="shared" si="472"/>
        <v>SFFFCanterburyCultivarFour</v>
      </c>
      <c r="B5937" t="s">
        <v>186</v>
      </c>
      <c r="D5937" s="36">
        <v>44977</v>
      </c>
      <c r="E5937">
        <v>2</v>
      </c>
      <c r="I5937" t="s">
        <v>168</v>
      </c>
      <c r="K5937" t="s">
        <v>165</v>
      </c>
      <c r="Q5937" s="32">
        <v>170.97089496175067</v>
      </c>
      <c r="S5937" s="22" t="str">
        <f>IF(ISNUMBER(R5937),SUMIFS(R$1:$R5937,A$1:$A5937,A5937,K$1:$K5937,K5937,E$1:$E5937,E5937),"")</f>
        <v/>
      </c>
      <c r="AC5937" s="37">
        <v>28.978117790127232</v>
      </c>
    </row>
    <row r="5938" spans="1:29" x14ac:dyDescent="0.3">
      <c r="A5938" t="str">
        <f t="shared" si="472"/>
        <v>SFFFCanterburyCultivarFour</v>
      </c>
      <c r="B5938" t="s">
        <v>186</v>
      </c>
      <c r="D5938" s="36">
        <v>44977</v>
      </c>
      <c r="E5938">
        <v>3</v>
      </c>
      <c r="I5938" t="s">
        <v>168</v>
      </c>
      <c r="K5938" t="s">
        <v>165</v>
      </c>
      <c r="Q5938" s="32">
        <v>233.18454053533293</v>
      </c>
      <c r="S5938" s="22" t="str">
        <f>IF(ISNUMBER(R5938),SUMIFS(R$1:$R5938,A$1:$A5938,A5938,K$1:$K5938,K5938,E$1:$E5938,E5938),"")</f>
        <v/>
      </c>
      <c r="AC5938" s="37">
        <v>39.522803480564903</v>
      </c>
    </row>
    <row r="5939" spans="1:29" x14ac:dyDescent="0.3">
      <c r="A5939" t="str">
        <f t="shared" si="472"/>
        <v>SFFFCanterburyCultivarFour</v>
      </c>
      <c r="B5939" t="s">
        <v>186</v>
      </c>
      <c r="D5939" s="36">
        <v>44977</v>
      </c>
      <c r="E5939">
        <v>4</v>
      </c>
      <c r="I5939" t="s">
        <v>168</v>
      </c>
      <c r="K5939" t="s">
        <v>165</v>
      </c>
      <c r="Q5939" s="32">
        <v>147.23235357219482</v>
      </c>
      <c r="S5939" s="22" t="str">
        <f>IF(ISNUMBER(R5939),SUMIFS(R$1:$R5939,A$1:$A5939,A5939,K$1:$K5939,K5939,E$1:$E5939,E5939),"")</f>
        <v/>
      </c>
      <c r="AC5939" s="37">
        <v>24.95463619867709</v>
      </c>
    </row>
    <row r="5940" spans="1:29" x14ac:dyDescent="0.3">
      <c r="A5940" t="str">
        <f t="shared" si="472"/>
        <v>SFFFCanterburyCultivarFour</v>
      </c>
      <c r="B5940" t="s">
        <v>186</v>
      </c>
      <c r="D5940" s="36">
        <v>44977</v>
      </c>
      <c r="E5940">
        <v>5</v>
      </c>
      <c r="I5940" t="s">
        <v>168</v>
      </c>
      <c r="K5940" t="s">
        <v>165</v>
      </c>
      <c r="Q5940" s="32">
        <v>210.70655105822385</v>
      </c>
      <c r="S5940" s="22" t="str">
        <f>IF(ISNUMBER(R5940),SUMIFS(R$1:$R5940,A$1:$A5940,A5940,K$1:$K5940,K5940,E$1:$E5940,E5940),"")</f>
        <v/>
      </c>
      <c r="AC5940" s="37">
        <v>35.712974755631159</v>
      </c>
    </row>
    <row r="5941" spans="1:29" x14ac:dyDescent="0.3">
      <c r="A5941" t="str">
        <f t="shared" si="472"/>
        <v>SFFFCanterburyCultivarFour</v>
      </c>
      <c r="B5941" t="s">
        <v>186</v>
      </c>
      <c r="D5941" s="36">
        <v>45001</v>
      </c>
      <c r="E5941">
        <v>1</v>
      </c>
      <c r="I5941" t="s">
        <v>168</v>
      </c>
      <c r="K5941" t="s">
        <v>165</v>
      </c>
      <c r="Q5941" s="32">
        <v>224.9377794997406</v>
      </c>
      <c r="S5941" s="22" t="str">
        <f>IF(ISNUMBER(R5941),SUMIFS(R$1:$R5941,A$1:$A5941,A5941,K$1:$K5941,K5941,E$1:$E5941,E5941),"")</f>
        <v/>
      </c>
      <c r="AC5941" s="37">
        <v>93.724074791558579</v>
      </c>
    </row>
    <row r="5942" spans="1:29" x14ac:dyDescent="0.3">
      <c r="A5942" t="str">
        <f t="shared" si="472"/>
        <v>SFFFCanterburyCultivarFour</v>
      </c>
      <c r="B5942" t="s">
        <v>186</v>
      </c>
      <c r="D5942" s="36">
        <v>45001</v>
      </c>
      <c r="E5942">
        <v>2</v>
      </c>
      <c r="I5942" t="s">
        <v>168</v>
      </c>
      <c r="K5942" t="s">
        <v>165</v>
      </c>
      <c r="Q5942" s="32">
        <v>235.19350077550402</v>
      </c>
      <c r="S5942" s="22" t="str">
        <f>IF(ISNUMBER(R5942),SUMIFS(R$1:$R5942,A$1:$A5942,A5942,K$1:$K5942,K5942,E$1:$E5942,E5942),"")</f>
        <v/>
      </c>
      <c r="AC5942" s="37">
        <v>97.997291989793339</v>
      </c>
    </row>
    <row r="5943" spans="1:29" x14ac:dyDescent="0.3">
      <c r="A5943" t="str">
        <f t="shared" si="472"/>
        <v>SFFFCanterburyCultivarFour</v>
      </c>
      <c r="B5943" t="s">
        <v>186</v>
      </c>
      <c r="D5943" s="36">
        <v>45001</v>
      </c>
      <c r="E5943">
        <v>3</v>
      </c>
      <c r="I5943" t="s">
        <v>168</v>
      </c>
      <c r="K5943" t="s">
        <v>165</v>
      </c>
      <c r="Q5943" s="32">
        <v>200.99643069601427</v>
      </c>
      <c r="S5943" s="22" t="str">
        <f>IF(ISNUMBER(R5943),SUMIFS(R$1:$R5943,A$1:$A5943,A5943,K$1:$K5943,K5943,E$1:$E5943,E5943),"")</f>
        <v/>
      </c>
      <c r="AC5943" s="37">
        <v>83.748512790005947</v>
      </c>
    </row>
    <row r="5944" spans="1:29" x14ac:dyDescent="0.3">
      <c r="A5944" t="str">
        <f t="shared" si="472"/>
        <v>SFFFCanterburyCultivarFour</v>
      </c>
      <c r="B5944" t="s">
        <v>186</v>
      </c>
      <c r="D5944" s="36">
        <v>45001</v>
      </c>
      <c r="E5944">
        <v>4</v>
      </c>
      <c r="I5944" t="s">
        <v>168</v>
      </c>
      <c r="K5944" t="s">
        <v>165</v>
      </c>
      <c r="Q5944" s="32">
        <v>147.86220950738721</v>
      </c>
      <c r="S5944" s="22" t="str">
        <f>IF(ISNUMBER(R5944),SUMIFS(R$1:$R5944,A$1:$A5944,A5944,K$1:$K5944,K5944,E$1:$E5944,E5944),"")</f>
        <v/>
      </c>
      <c r="AC5944" s="37">
        <v>61.609253961411333</v>
      </c>
    </row>
    <row r="5945" spans="1:29" x14ac:dyDescent="0.3">
      <c r="A5945" t="str">
        <f t="shared" si="472"/>
        <v>SFFFCanterburyCultivarFour</v>
      </c>
      <c r="B5945" t="s">
        <v>186</v>
      </c>
      <c r="D5945" s="36">
        <v>45001</v>
      </c>
      <c r="E5945">
        <v>5</v>
      </c>
      <c r="I5945" t="s">
        <v>168</v>
      </c>
      <c r="K5945" t="s">
        <v>165</v>
      </c>
      <c r="Q5945" s="32">
        <v>181.29997371070229</v>
      </c>
      <c r="S5945" s="22" t="str">
        <f>IF(ISNUMBER(R5945),SUMIFS(R$1:$R5945,A$1:$A5945,A5945,K$1:$K5945,K5945,E$1:$E5945,E5945),"")</f>
        <v/>
      </c>
      <c r="AC5945" s="37">
        <v>75.541655712792618</v>
      </c>
    </row>
    <row r="5946" spans="1:29" x14ac:dyDescent="0.3">
      <c r="A5946" t="str">
        <f t="shared" si="472"/>
        <v>SFFFCanterburyCultivarFour</v>
      </c>
      <c r="B5946" t="s">
        <v>186</v>
      </c>
      <c r="D5946" s="36">
        <v>45050</v>
      </c>
      <c r="E5946">
        <v>1</v>
      </c>
      <c r="I5946" t="s">
        <v>168</v>
      </c>
      <c r="K5946" t="s">
        <v>165</v>
      </c>
      <c r="Q5946" s="32">
        <v>73.714411829618186</v>
      </c>
      <c r="S5946" s="22" t="str">
        <f>IF(ISNUMBER(R5946),SUMIFS(R$1:$R5946,A$1:$A5946,A5946,K$1:$K5946,K5946,E$1:$E5946,E5946),"")</f>
        <v/>
      </c>
      <c r="AC5946" s="37">
        <v>15.043757516248609</v>
      </c>
    </row>
    <row r="5947" spans="1:29" x14ac:dyDescent="0.3">
      <c r="A5947" t="str">
        <f t="shared" si="472"/>
        <v>SFFFCanterburyCultivarFour</v>
      </c>
      <c r="B5947" t="s">
        <v>186</v>
      </c>
      <c r="D5947" s="36">
        <v>45050</v>
      </c>
      <c r="E5947">
        <v>2</v>
      </c>
      <c r="I5947" t="s">
        <v>168</v>
      </c>
      <c r="K5947" t="s">
        <v>165</v>
      </c>
      <c r="Q5947" s="32">
        <v>106.99507871605904</v>
      </c>
      <c r="S5947" s="22" t="str">
        <f>IF(ISNUMBER(R5947),SUMIFS(R$1:$R5947,A$1:$A5947,A5947,K$1:$K5947,K5947,E$1:$E5947,E5947),"")</f>
        <v/>
      </c>
      <c r="AC5947" s="37">
        <v>21.835730350216132</v>
      </c>
    </row>
    <row r="5948" spans="1:29" x14ac:dyDescent="0.3">
      <c r="A5948" t="str">
        <f t="shared" si="472"/>
        <v>SFFFCanterburyCultivarFour</v>
      </c>
      <c r="B5948" t="s">
        <v>186</v>
      </c>
      <c r="D5948" s="36">
        <v>45050</v>
      </c>
      <c r="E5948">
        <v>3</v>
      </c>
      <c r="I5948" t="s">
        <v>168</v>
      </c>
      <c r="K5948" t="s">
        <v>165</v>
      </c>
      <c r="Q5948" s="32">
        <v>60.461449399003676</v>
      </c>
      <c r="S5948" s="22" t="str">
        <f>IF(ISNUMBER(R5948),SUMIFS(R$1:$R5948,A$1:$A5948,A5948,K$1:$K5948,K5948,E$1:$E5948,E5948),"")</f>
        <v/>
      </c>
      <c r="AC5948" s="37">
        <v>12.339071305919118</v>
      </c>
    </row>
    <row r="5949" spans="1:29" x14ac:dyDescent="0.3">
      <c r="A5949" t="str">
        <f t="shared" si="472"/>
        <v>SFFFCanterburyCultivarFour</v>
      </c>
      <c r="B5949" t="s">
        <v>186</v>
      </c>
      <c r="D5949" s="36">
        <v>45050</v>
      </c>
      <c r="E5949">
        <v>4</v>
      </c>
      <c r="I5949" t="s">
        <v>168</v>
      </c>
      <c r="K5949" t="s">
        <v>165</v>
      </c>
      <c r="Q5949" s="32">
        <v>154.83200681370968</v>
      </c>
      <c r="S5949" s="22" t="str">
        <f>IF(ISNUMBER(R5949),SUMIFS(R$1:$R5949,A$1:$A5949,A5949,K$1:$K5949,K5949,E$1:$E5949,E5949),"")</f>
        <v/>
      </c>
      <c r="AC5949" s="37">
        <v>31.598368737491771</v>
      </c>
    </row>
    <row r="5950" spans="1:29" x14ac:dyDescent="0.3">
      <c r="A5950" t="str">
        <f t="shared" si="472"/>
        <v>SFFFCanterburyCultivarFour</v>
      </c>
      <c r="B5950" t="s">
        <v>186</v>
      </c>
      <c r="D5950" s="36">
        <v>45050</v>
      </c>
      <c r="E5950">
        <v>5</v>
      </c>
      <c r="I5950" t="s">
        <v>168</v>
      </c>
      <c r="K5950" t="s">
        <v>165</v>
      </c>
      <c r="Q5950" s="32">
        <v>109.92582870020678</v>
      </c>
      <c r="S5950" s="22" t="str">
        <f>IF(ISNUMBER(R5950),SUMIFS(R$1:$R5950,A$1:$A5950,A5950,K$1:$K5950,K5950,E$1:$E5950,E5950),"")</f>
        <v/>
      </c>
      <c r="AC5950" s="37">
        <v>22.433842591878935</v>
      </c>
    </row>
    <row r="5951" spans="1:29" x14ac:dyDescent="0.3">
      <c r="A5951" t="str">
        <f t="shared" si="472"/>
        <v>SFFFCanterburyCultivarFive</v>
      </c>
      <c r="B5951" t="s">
        <v>186</v>
      </c>
      <c r="D5951" s="36">
        <v>44977</v>
      </c>
      <c r="E5951">
        <v>1</v>
      </c>
      <c r="I5951" t="s">
        <v>169</v>
      </c>
      <c r="K5951" t="s">
        <v>165</v>
      </c>
      <c r="Q5951" s="32">
        <v>283.23577949329695</v>
      </c>
      <c r="S5951" s="22" t="str">
        <f>IF(ISNUMBER(R5951),SUMIFS(R$1:$R5951,A$1:$A5951,A5951,K$1:$K5951,K5951,E$1:$E5951,E5951),"")</f>
        <v/>
      </c>
      <c r="AC5951" s="37">
        <v>48.006064320897785</v>
      </c>
    </row>
    <row r="5952" spans="1:29" x14ac:dyDescent="0.3">
      <c r="A5952" t="str">
        <f t="shared" si="472"/>
        <v>SFFFCanterburyCultivarFive</v>
      </c>
      <c r="B5952" t="s">
        <v>186</v>
      </c>
      <c r="D5952" s="36">
        <v>44977</v>
      </c>
      <c r="E5952">
        <v>2</v>
      </c>
      <c r="I5952" t="s">
        <v>169</v>
      </c>
      <c r="K5952" t="s">
        <v>165</v>
      </c>
      <c r="Q5952" s="32">
        <v>278.23654570072461</v>
      </c>
      <c r="S5952" s="22" t="str">
        <f>IF(ISNUMBER(R5952),SUMIFS(R$1:$R5952,A$1:$A5952,A5952,K$1:$K5952,K5952,E$1:$E5952,E5952),"")</f>
        <v/>
      </c>
      <c r="AC5952" s="37">
        <v>47.158736559444847</v>
      </c>
    </row>
    <row r="5953" spans="1:29" x14ac:dyDescent="0.3">
      <c r="A5953" t="str">
        <f t="shared" si="472"/>
        <v>SFFFCanterburyCultivarFive</v>
      </c>
      <c r="B5953" t="s">
        <v>186</v>
      </c>
      <c r="D5953" s="36">
        <v>44977</v>
      </c>
      <c r="E5953">
        <v>3</v>
      </c>
      <c r="I5953" t="s">
        <v>169</v>
      </c>
      <c r="K5953" t="s">
        <v>165</v>
      </c>
      <c r="Q5953" s="32">
        <v>341.35745001551618</v>
      </c>
      <c r="S5953" s="22" t="str">
        <f>IF(ISNUMBER(R5953),SUMIFS(R$1:$R5953,A$1:$A5953,A5953,K$1:$K5953,K5953,E$1:$E5953,E5953),"")</f>
        <v/>
      </c>
      <c r="AC5953" s="37">
        <v>57.857194917884101</v>
      </c>
    </row>
    <row r="5954" spans="1:29" x14ac:dyDescent="0.3">
      <c r="A5954" t="str">
        <f t="shared" si="472"/>
        <v>SFFFCanterburyCultivarFive</v>
      </c>
      <c r="B5954" t="s">
        <v>186</v>
      </c>
      <c r="D5954" s="36">
        <v>44977</v>
      </c>
      <c r="E5954">
        <v>4</v>
      </c>
      <c r="I5954" t="s">
        <v>169</v>
      </c>
      <c r="K5954" t="s">
        <v>165</v>
      </c>
      <c r="Q5954" s="32">
        <v>409.84638630067991</v>
      </c>
      <c r="S5954" s="22" t="str">
        <f>IF(ISNUMBER(R5954),SUMIFS(R$1:$R5954,A$1:$A5954,A5954,K$1:$K5954,K5954,E$1:$E5954,E5954),"")</f>
        <v/>
      </c>
      <c r="AC5954" s="37">
        <v>69.465489203505072</v>
      </c>
    </row>
    <row r="5955" spans="1:29" x14ac:dyDescent="0.3">
      <c r="A5955" t="str">
        <f t="shared" si="472"/>
        <v>SFFFCanterburyCultivarFive</v>
      </c>
      <c r="B5955" t="s">
        <v>186</v>
      </c>
      <c r="D5955" s="36">
        <v>44977</v>
      </c>
      <c r="E5955">
        <v>5</v>
      </c>
      <c r="I5955" t="s">
        <v>169</v>
      </c>
      <c r="K5955" t="s">
        <v>165</v>
      </c>
      <c r="Q5955" s="32">
        <v>294.40223910435822</v>
      </c>
      <c r="S5955" s="22" t="str">
        <f>IF(ISNUMBER(R5955),SUMIFS(R$1:$R5955,A$1:$A5955,A5955,K$1:$K5955,K5955,E$1:$E5955,E5955),"")</f>
        <v/>
      </c>
      <c r="AC5955" s="37">
        <v>49.898684593959018</v>
      </c>
    </row>
    <row r="5956" spans="1:29" x14ac:dyDescent="0.3">
      <c r="A5956" t="str">
        <f t="shared" si="472"/>
        <v>SFFFCanterburyCultivarFive</v>
      </c>
      <c r="B5956" t="s">
        <v>186</v>
      </c>
      <c r="D5956" s="36">
        <v>45001</v>
      </c>
      <c r="E5956">
        <v>1</v>
      </c>
      <c r="I5956" t="s">
        <v>169</v>
      </c>
      <c r="K5956" t="s">
        <v>165</v>
      </c>
      <c r="Q5956" s="32">
        <v>230.15383140447358</v>
      </c>
      <c r="S5956" s="22" t="str">
        <f>IF(ISNUMBER(R5956),SUMIFS(R$1:$R5956,A$1:$A5956,A5956,K$1:$K5956,K5956,E$1:$E5956,E5956),"")</f>
        <v/>
      </c>
      <c r="AC5956" s="37">
        <v>95.897429751863982</v>
      </c>
    </row>
    <row r="5957" spans="1:29" x14ac:dyDescent="0.3">
      <c r="A5957" t="str">
        <f t="shared" si="472"/>
        <v>SFFFCanterburyCultivarFive</v>
      </c>
      <c r="B5957" t="s">
        <v>186</v>
      </c>
      <c r="D5957" s="36">
        <v>45001</v>
      </c>
      <c r="E5957">
        <v>2</v>
      </c>
      <c r="I5957" t="s">
        <v>169</v>
      </c>
      <c r="K5957" t="s">
        <v>165</v>
      </c>
      <c r="Q5957" s="32">
        <v>191.74885234323764</v>
      </c>
      <c r="S5957" s="22" t="str">
        <f>IF(ISNUMBER(R5957),SUMIFS(R$1:$R5957,A$1:$A5957,A5957,K$1:$K5957,K5957,E$1:$E5957,E5957),"")</f>
        <v/>
      </c>
      <c r="AC5957" s="37">
        <v>79.895355143015692</v>
      </c>
    </row>
    <row r="5958" spans="1:29" x14ac:dyDescent="0.3">
      <c r="A5958" t="str">
        <f t="shared" si="472"/>
        <v>SFFFCanterburyCultivarFive</v>
      </c>
      <c r="B5958" t="s">
        <v>186</v>
      </c>
      <c r="D5958" s="36">
        <v>45001</v>
      </c>
      <c r="E5958">
        <v>3</v>
      </c>
      <c r="I5958" t="s">
        <v>169</v>
      </c>
      <c r="K5958" t="s">
        <v>165</v>
      </c>
      <c r="Q5958" s="32">
        <v>211.68170802420497</v>
      </c>
      <c r="S5958" s="22" t="str">
        <f>IF(ISNUMBER(R5958),SUMIFS(R$1:$R5958,A$1:$A5958,A5958,K$1:$K5958,K5958,E$1:$E5958,E5958),"")</f>
        <v/>
      </c>
      <c r="AC5958" s="37">
        <v>88.200711676752064</v>
      </c>
    </row>
    <row r="5959" spans="1:29" x14ac:dyDescent="0.3">
      <c r="A5959" t="str">
        <f t="shared" si="472"/>
        <v>SFFFCanterburyCultivarFive</v>
      </c>
      <c r="B5959" t="s">
        <v>186</v>
      </c>
      <c r="D5959" s="36">
        <v>45001</v>
      </c>
      <c r="E5959">
        <v>4</v>
      </c>
      <c r="I5959" t="s">
        <v>169</v>
      </c>
      <c r="K5959" t="s">
        <v>165</v>
      </c>
      <c r="Q5959" s="32">
        <v>187.45988274460794</v>
      </c>
      <c r="S5959" s="22" t="str">
        <f>IF(ISNUMBER(R5959),SUMIFS(R$1:$R5959,A$1:$A5959,A5959,K$1:$K5959,K5959,E$1:$E5959,E5959),"")</f>
        <v/>
      </c>
      <c r="AC5959" s="37">
        <v>78.108284476919977</v>
      </c>
    </row>
    <row r="5960" spans="1:29" x14ac:dyDescent="0.3">
      <c r="A5960" t="str">
        <f t="shared" si="472"/>
        <v>SFFFCanterburyCultivarFive</v>
      </c>
      <c r="B5960" t="s">
        <v>186</v>
      </c>
      <c r="D5960" s="36">
        <v>45001</v>
      </c>
      <c r="E5960">
        <v>5</v>
      </c>
      <c r="I5960" t="s">
        <v>169</v>
      </c>
      <c r="K5960" t="s">
        <v>165</v>
      </c>
      <c r="Q5960" s="32">
        <v>236.37263574708285</v>
      </c>
      <c r="S5960" s="22" t="str">
        <f>IF(ISNUMBER(R5960),SUMIFS(R$1:$R5960,A$1:$A5960,A5960,K$1:$K5960,K5960,E$1:$E5960,E5960),"")</f>
        <v/>
      </c>
      <c r="AC5960" s="37">
        <v>98.488598227951186</v>
      </c>
    </row>
    <row r="5961" spans="1:29" x14ac:dyDescent="0.3">
      <c r="A5961" t="str">
        <f t="shared" si="472"/>
        <v>SFFFCanterburyCultivarFive</v>
      </c>
      <c r="B5961" t="s">
        <v>186</v>
      </c>
      <c r="D5961" s="36">
        <v>45050</v>
      </c>
      <c r="E5961">
        <v>1</v>
      </c>
      <c r="I5961" t="s">
        <v>169</v>
      </c>
      <c r="K5961" t="s">
        <v>165</v>
      </c>
      <c r="Q5961" s="32">
        <v>127.46849139290336</v>
      </c>
      <c r="S5961" s="22" t="str">
        <f>IF(ISNUMBER(R5961),SUMIFS(R$1:$R5961,A$1:$A5961,A5961,K$1:$K5961,K5961,E$1:$E5961,E5961),"")</f>
        <v/>
      </c>
      <c r="AC5961" s="37">
        <v>26.013977835286401</v>
      </c>
    </row>
    <row r="5962" spans="1:29" x14ac:dyDescent="0.3">
      <c r="A5962" t="str">
        <f t="shared" si="472"/>
        <v>SFFFCanterburyCultivarFive</v>
      </c>
      <c r="B5962" t="s">
        <v>186</v>
      </c>
      <c r="D5962" s="36">
        <v>45050</v>
      </c>
      <c r="E5962">
        <v>2</v>
      </c>
      <c r="I5962" t="s">
        <v>169</v>
      </c>
      <c r="K5962" t="s">
        <v>165</v>
      </c>
      <c r="Q5962" s="32">
        <v>80.209809788790324</v>
      </c>
      <c r="S5962" s="22" t="str">
        <f>IF(ISNUMBER(R5962),SUMIFS(R$1:$R5962,A$1:$A5962,A5962,K$1:$K5962,K5962,E$1:$E5962,E5962),"")</f>
        <v/>
      </c>
      <c r="AC5962" s="37">
        <v>16.369348936487821</v>
      </c>
    </row>
    <row r="5963" spans="1:29" x14ac:dyDescent="0.3">
      <c r="A5963" t="str">
        <f t="shared" si="472"/>
        <v>SFFFCanterburyCultivarFive</v>
      </c>
      <c r="B5963" t="s">
        <v>186</v>
      </c>
      <c r="D5963" s="36">
        <v>45050</v>
      </c>
      <c r="E5963">
        <v>3</v>
      </c>
      <c r="I5963" t="s">
        <v>169</v>
      </c>
      <c r="K5963" t="s">
        <v>165</v>
      </c>
      <c r="Q5963" s="32">
        <v>102.41053590831025</v>
      </c>
      <c r="S5963" s="22" t="str">
        <f>IF(ISNUMBER(R5963),SUMIFS(R$1:$R5963,A$1:$A5963,A5963,K$1:$K5963,K5963,E$1:$E5963,E5963),"")</f>
        <v/>
      </c>
      <c r="AC5963" s="37">
        <v>20.900109369042909</v>
      </c>
    </row>
    <row r="5964" spans="1:29" x14ac:dyDescent="0.3">
      <c r="A5964" t="str">
        <f t="shared" si="472"/>
        <v>SFFFCanterburyCultivarFive</v>
      </c>
      <c r="B5964" t="s">
        <v>186</v>
      </c>
      <c r="D5964" s="36">
        <v>45050</v>
      </c>
      <c r="E5964">
        <v>4</v>
      </c>
      <c r="I5964" t="s">
        <v>169</v>
      </c>
      <c r="K5964" t="s">
        <v>165</v>
      </c>
      <c r="Q5964" s="32">
        <v>112.78903740134061</v>
      </c>
      <c r="S5964" s="22" t="str">
        <f>IF(ISNUMBER(R5964),SUMIFS(R$1:$R5964,A$1:$A5964,A5964,K$1:$K5964,K5964,E$1:$E5964,E5964),"")</f>
        <v/>
      </c>
      <c r="AC5964" s="37">
        <v>23.018170898232775</v>
      </c>
    </row>
    <row r="5965" spans="1:29" x14ac:dyDescent="0.3">
      <c r="A5965" t="str">
        <f t="shared" si="472"/>
        <v>SFFFCanterburyCultivarFive</v>
      </c>
      <c r="B5965" t="s">
        <v>186</v>
      </c>
      <c r="D5965" s="36">
        <v>45050</v>
      </c>
      <c r="E5965">
        <v>5</v>
      </c>
      <c r="I5965" t="s">
        <v>169</v>
      </c>
      <c r="K5965" t="s">
        <v>165</v>
      </c>
      <c r="Q5965" s="32">
        <v>103.15447154471545</v>
      </c>
      <c r="S5965" s="22" t="str">
        <f>IF(ISNUMBER(R5965),SUMIFS(R$1:$R5965,A$1:$A5965,A5965,K$1:$K5965,K5965,E$1:$E5965,E5965),"")</f>
        <v/>
      </c>
      <c r="AC5965" s="37">
        <v>21.051932968309274</v>
      </c>
    </row>
    <row r="5966" spans="1:29" x14ac:dyDescent="0.3">
      <c r="A5966" t="str">
        <f t="shared" si="472"/>
        <v>SFFFCanterburyCultivarSix</v>
      </c>
      <c r="B5966" t="s">
        <v>186</v>
      </c>
      <c r="D5966" s="36">
        <v>44977</v>
      </c>
      <c r="E5966">
        <v>1</v>
      </c>
      <c r="I5966" t="s">
        <v>170</v>
      </c>
      <c r="K5966" t="s">
        <v>165</v>
      </c>
      <c r="Q5966" s="32">
        <v>199.76537623596448</v>
      </c>
      <c r="S5966" s="22" t="str">
        <f>IF(ISNUMBER(R5966),SUMIFS(R$1:$R5966,A$1:$A5966,A5966,K$1:$K5966,K5966,E$1:$E5966,E5966),"")</f>
        <v/>
      </c>
      <c r="AC5966" s="37">
        <v>33.858538345078728</v>
      </c>
    </row>
    <row r="5967" spans="1:29" x14ac:dyDescent="0.3">
      <c r="A5967" t="str">
        <f t="shared" si="472"/>
        <v>SFFFCanterburyCultivarSix</v>
      </c>
      <c r="B5967" t="s">
        <v>186</v>
      </c>
      <c r="D5967" s="36">
        <v>44977</v>
      </c>
      <c r="E5967">
        <v>2</v>
      </c>
      <c r="I5967" t="s">
        <v>170</v>
      </c>
      <c r="K5967" t="s">
        <v>165</v>
      </c>
      <c r="Q5967" s="32">
        <v>245.01308044473507</v>
      </c>
      <c r="S5967" s="22" t="str">
        <f>IF(ISNUMBER(R5967),SUMIFS(R$1:$R5967,A$1:$A5967,A5967,K$1:$K5967,K5967,E$1:$E5967,E5967),"")</f>
        <v/>
      </c>
      <c r="AC5967" s="37">
        <v>41.527640753344926</v>
      </c>
    </row>
    <row r="5968" spans="1:29" x14ac:dyDescent="0.3">
      <c r="A5968" t="str">
        <f t="shared" si="472"/>
        <v>SFFFCanterburyCultivarSix</v>
      </c>
      <c r="B5968" t="s">
        <v>186</v>
      </c>
      <c r="D5968" s="36">
        <v>44977</v>
      </c>
      <c r="E5968">
        <v>3</v>
      </c>
      <c r="I5968" t="s">
        <v>170</v>
      </c>
      <c r="K5968" t="s">
        <v>165</v>
      </c>
      <c r="Q5968" s="32">
        <v>281.24098586583762</v>
      </c>
      <c r="S5968" s="22" t="str">
        <f>IF(ISNUMBER(R5968),SUMIFS(R$1:$R5968,A$1:$A5968,A5968,K$1:$K5968,K5968,E$1:$E5968,E5968),"")</f>
        <v/>
      </c>
      <c r="AC5968" s="37">
        <v>47.667963706074168</v>
      </c>
    </row>
    <row r="5969" spans="1:29" x14ac:dyDescent="0.3">
      <c r="A5969" t="str">
        <f t="shared" si="472"/>
        <v>SFFFCanterburyCultivarSix</v>
      </c>
      <c r="B5969" t="s">
        <v>186</v>
      </c>
      <c r="D5969" s="36">
        <v>44977</v>
      </c>
      <c r="E5969">
        <v>4</v>
      </c>
      <c r="I5969" t="s">
        <v>170</v>
      </c>
      <c r="K5969" t="s">
        <v>165</v>
      </c>
      <c r="Q5969" s="32">
        <v>258.9318462205328</v>
      </c>
      <c r="S5969" s="22" t="str">
        <f>IF(ISNUMBER(R5969),SUMIFS(R$1:$R5969,A$1:$A5969,A5969,K$1:$K5969,K5969,E$1:$E5969,E5969),"")</f>
        <v/>
      </c>
      <c r="AC5969" s="37">
        <v>43.88675359670048</v>
      </c>
    </row>
    <row r="5970" spans="1:29" x14ac:dyDescent="0.3">
      <c r="A5970" t="str">
        <f t="shared" si="472"/>
        <v>SFFFCanterburyCultivarSix</v>
      </c>
      <c r="B5970" t="s">
        <v>186</v>
      </c>
      <c r="D5970" s="36">
        <v>44977</v>
      </c>
      <c r="E5970">
        <v>5</v>
      </c>
      <c r="I5970" t="s">
        <v>170</v>
      </c>
      <c r="K5970" t="s">
        <v>165</v>
      </c>
      <c r="Q5970" s="32">
        <v>292.60481366459624</v>
      </c>
      <c r="S5970" s="22" t="str">
        <f>IF(ISNUMBER(R5970),SUMIFS(R$1:$R5970,A$1:$A5970,A5970,K$1:$K5970,K5970,E$1:$E5970,E5970),"")</f>
        <v/>
      </c>
      <c r="AC5970" s="37">
        <v>49.594036214338352</v>
      </c>
    </row>
    <row r="5971" spans="1:29" x14ac:dyDescent="0.3">
      <c r="A5971" t="str">
        <f t="shared" si="472"/>
        <v>SFFFCanterburyCultivarSix</v>
      </c>
      <c r="B5971" t="s">
        <v>186</v>
      </c>
      <c r="D5971" s="36">
        <v>45001</v>
      </c>
      <c r="E5971">
        <v>1</v>
      </c>
      <c r="I5971" t="s">
        <v>170</v>
      </c>
      <c r="K5971" t="s">
        <v>165</v>
      </c>
      <c r="Q5971" s="32">
        <v>154.32774396917824</v>
      </c>
      <c r="S5971" s="22" t="str">
        <f>IF(ISNUMBER(R5971),SUMIFS(R$1:$R5971,A$1:$A5971,A5971,K$1:$K5971,K5971,E$1:$E5971,E5971),"")</f>
        <v/>
      </c>
      <c r="AC5971" s="37">
        <v>64.303226653824268</v>
      </c>
    </row>
    <row r="5972" spans="1:29" x14ac:dyDescent="0.3">
      <c r="A5972" t="str">
        <f t="shared" si="472"/>
        <v>SFFFCanterburyCultivarSix</v>
      </c>
      <c r="B5972" t="s">
        <v>186</v>
      </c>
      <c r="D5972" s="36">
        <v>45001</v>
      </c>
      <c r="E5972">
        <v>2</v>
      </c>
      <c r="I5972" t="s">
        <v>170</v>
      </c>
      <c r="K5972" t="s">
        <v>165</v>
      </c>
      <c r="Q5972" s="32">
        <v>131.90850113442997</v>
      </c>
      <c r="S5972" s="22" t="str">
        <f>IF(ISNUMBER(R5972),SUMIFS(R$1:$R5972,A$1:$A5972,A5972,K$1:$K5972,K5972,E$1:$E5972,E5972),"")</f>
        <v/>
      </c>
      <c r="AC5972" s="37">
        <v>54.961875472679161</v>
      </c>
    </row>
    <row r="5973" spans="1:29" x14ac:dyDescent="0.3">
      <c r="A5973" t="str">
        <f t="shared" si="472"/>
        <v>SFFFCanterburyCultivarSix</v>
      </c>
      <c r="B5973" t="s">
        <v>186</v>
      </c>
      <c r="D5973" s="36">
        <v>45001</v>
      </c>
      <c r="E5973">
        <v>3</v>
      </c>
      <c r="I5973" t="s">
        <v>170</v>
      </c>
      <c r="K5973" t="s">
        <v>165</v>
      </c>
      <c r="Q5973" s="32">
        <v>156.3456158755136</v>
      </c>
      <c r="S5973" s="22" t="str">
        <f>IF(ISNUMBER(R5973),SUMIFS(R$1:$R5973,A$1:$A5973,A5973,K$1:$K5973,K5973,E$1:$E5973,E5973),"")</f>
        <v/>
      </c>
      <c r="AC5973" s="37">
        <v>65.144006614797334</v>
      </c>
    </row>
    <row r="5974" spans="1:29" x14ac:dyDescent="0.3">
      <c r="A5974" t="str">
        <f t="shared" si="472"/>
        <v>SFFFCanterburyCultivarSix</v>
      </c>
      <c r="B5974" t="s">
        <v>186</v>
      </c>
      <c r="D5974" s="36">
        <v>45001</v>
      </c>
      <c r="E5974">
        <v>4</v>
      </c>
      <c r="I5974" t="s">
        <v>170</v>
      </c>
      <c r="K5974" t="s">
        <v>165</v>
      </c>
      <c r="Q5974" s="32">
        <v>187.82135295896762</v>
      </c>
      <c r="S5974" s="22" t="str">
        <f>IF(ISNUMBER(R5974),SUMIFS(R$1:$R5974,A$1:$A5974,A5974,K$1:$K5974,K5974,E$1:$E5974,E5974),"")</f>
        <v/>
      </c>
      <c r="AC5974" s="37">
        <v>78.258897066236514</v>
      </c>
    </row>
    <row r="5975" spans="1:29" x14ac:dyDescent="0.3">
      <c r="A5975" t="str">
        <f t="shared" si="472"/>
        <v>SFFFCanterburyCultivarSix</v>
      </c>
      <c r="B5975" t="s">
        <v>186</v>
      </c>
      <c r="D5975" s="36">
        <v>45001</v>
      </c>
      <c r="E5975">
        <v>5</v>
      </c>
      <c r="I5975" t="s">
        <v>170</v>
      </c>
      <c r="K5975" t="s">
        <v>165</v>
      </c>
      <c r="Q5975" s="32">
        <v>169.50937790746849</v>
      </c>
      <c r="S5975" s="22" t="str">
        <f>IF(ISNUMBER(R5975),SUMIFS(R$1:$R5975,A$1:$A5975,A5975,K$1:$K5975,K5975,E$1:$E5975,E5975),"")</f>
        <v/>
      </c>
      <c r="AC5975" s="37">
        <v>70.628907461445195</v>
      </c>
    </row>
    <row r="5976" spans="1:29" x14ac:dyDescent="0.3">
      <c r="A5976" t="str">
        <f t="shared" si="472"/>
        <v>SFFFCanterburyCultivarSix</v>
      </c>
      <c r="B5976" t="s">
        <v>186</v>
      </c>
      <c r="D5976" s="36">
        <v>45050</v>
      </c>
      <c r="E5976">
        <v>1</v>
      </c>
      <c r="I5976" t="s">
        <v>170</v>
      </c>
      <c r="K5976" t="s">
        <v>165</v>
      </c>
      <c r="Q5976" s="32">
        <v>181.5742397137746</v>
      </c>
      <c r="S5976" s="22" t="str">
        <f>IF(ISNUMBER(R5976),SUMIFS(R$1:$R5976,A$1:$A5976,A5976,K$1:$K5976,K5976,E$1:$E5976,E5976),"")</f>
        <v/>
      </c>
      <c r="AC5976" s="37">
        <v>37.05596728852543</v>
      </c>
    </row>
    <row r="5977" spans="1:29" x14ac:dyDescent="0.3">
      <c r="A5977" t="str">
        <f t="shared" si="472"/>
        <v>SFFFCanterburyCultivarSix</v>
      </c>
      <c r="B5977" t="s">
        <v>186</v>
      </c>
      <c r="D5977" s="36">
        <v>45050</v>
      </c>
      <c r="E5977">
        <v>2</v>
      </c>
      <c r="I5977" t="s">
        <v>170</v>
      </c>
      <c r="K5977" t="s">
        <v>165</v>
      </c>
      <c r="Q5977" s="32">
        <v>133.46199524940613</v>
      </c>
      <c r="S5977" s="22" t="str">
        <f>IF(ISNUMBER(R5977),SUMIFS(R$1:$R5977,A$1:$A5977,A5977,K$1:$K5977,K5977,E$1:$E5977,E5977),"")</f>
        <v/>
      </c>
      <c r="AC5977" s="37">
        <v>27.2371418876339</v>
      </c>
    </row>
    <row r="5978" spans="1:29" x14ac:dyDescent="0.3">
      <c r="A5978" t="str">
        <f t="shared" si="472"/>
        <v>SFFFCanterburyCultivarSix</v>
      </c>
      <c r="B5978" t="s">
        <v>186</v>
      </c>
      <c r="D5978" s="36">
        <v>45050</v>
      </c>
      <c r="E5978">
        <v>3</v>
      </c>
      <c r="I5978" t="s">
        <v>170</v>
      </c>
      <c r="K5978" t="s">
        <v>165</v>
      </c>
      <c r="Q5978" s="32">
        <v>165.70731707317074</v>
      </c>
      <c r="S5978" s="22" t="str">
        <f>IF(ISNUMBER(R5978),SUMIFS(R$1:$R5978,A$1:$A5978,A5978,K$1:$K5978,K5978,E$1:$E5978,E5978),"")</f>
        <v/>
      </c>
      <c r="AC5978" s="37">
        <v>33.817819810851176</v>
      </c>
    </row>
    <row r="5979" spans="1:29" x14ac:dyDescent="0.3">
      <c r="A5979" t="str">
        <f t="shared" si="472"/>
        <v>SFFFCanterburyCultivarSix</v>
      </c>
      <c r="B5979" t="s">
        <v>186</v>
      </c>
      <c r="D5979" s="36">
        <v>45050</v>
      </c>
      <c r="E5979">
        <v>4</v>
      </c>
      <c r="I5979" t="s">
        <v>170</v>
      </c>
      <c r="K5979" t="s">
        <v>165</v>
      </c>
      <c r="Q5979" s="32">
        <v>184.14847434335857</v>
      </c>
      <c r="S5979" s="22" t="str">
        <f>IF(ISNUMBER(R5979),SUMIFS(R$1:$R5979,A$1:$A5979,A5979,K$1:$K5979,K5979,E$1:$E5979,E5979),"")</f>
        <v/>
      </c>
      <c r="AC5979" s="37">
        <v>37.581321294562976</v>
      </c>
    </row>
    <row r="5980" spans="1:29" x14ac:dyDescent="0.3">
      <c r="A5980" t="str">
        <f t="shared" ref="A5980:A6043" si="473">_xlfn.TEXTJOIN("",TRUE,B5980,"Cultivar",I5980)</f>
        <v>SFFFCanterburyCultivarSix</v>
      </c>
      <c r="B5980" t="s">
        <v>186</v>
      </c>
      <c r="D5980" s="36">
        <v>45050</v>
      </c>
      <c r="E5980">
        <v>5</v>
      </c>
      <c r="I5980" t="s">
        <v>170</v>
      </c>
      <c r="K5980" t="s">
        <v>165</v>
      </c>
      <c r="Q5980" s="32">
        <v>153.91395546034718</v>
      </c>
      <c r="S5980" s="22" t="str">
        <f>IF(ISNUMBER(R5980),SUMIFS(R$1:$R5980,A$1:$A5980,A5980,K$1:$K5980,K5980,E$1:$E5980,E5980),"")</f>
        <v/>
      </c>
      <c r="AC5980" s="37">
        <v>31.411011318438202</v>
      </c>
    </row>
    <row r="5981" spans="1:29" x14ac:dyDescent="0.3">
      <c r="A5981" t="str">
        <f t="shared" si="473"/>
        <v>SFFFCanterburyCultivarSeven</v>
      </c>
      <c r="B5981" t="s">
        <v>186</v>
      </c>
      <c r="D5981" s="36">
        <v>44977</v>
      </c>
      <c r="E5981">
        <v>1</v>
      </c>
      <c r="I5981" t="s">
        <v>171</v>
      </c>
      <c r="K5981" t="s">
        <v>165</v>
      </c>
      <c r="Q5981" s="32">
        <v>286.06921449707755</v>
      </c>
      <c r="S5981" s="22" t="str">
        <f>IF(ISNUMBER(R5981),SUMIFS(R$1:$R5981,A$1:$A5981,A5981,K$1:$K5981,K5981,E$1:$E5981,E5981),"")</f>
        <v/>
      </c>
      <c r="AC5981" s="37">
        <v>48.486307541877551</v>
      </c>
    </row>
    <row r="5982" spans="1:29" x14ac:dyDescent="0.3">
      <c r="A5982" t="str">
        <f t="shared" si="473"/>
        <v>SFFFCanterburyCultivarSeven</v>
      </c>
      <c r="B5982" t="s">
        <v>186</v>
      </c>
      <c r="D5982" s="36">
        <v>44977</v>
      </c>
      <c r="E5982">
        <v>2</v>
      </c>
      <c r="I5982" t="s">
        <v>171</v>
      </c>
      <c r="K5982" t="s">
        <v>165</v>
      </c>
      <c r="Q5982" s="32">
        <v>264.72450918302724</v>
      </c>
      <c r="S5982" s="22" t="str">
        <f>IF(ISNUMBER(R5982),SUMIFS(R$1:$R5982,A$1:$A5982,A5982,K$1:$K5982,K5982,E$1:$E5982,E5982),"")</f>
        <v/>
      </c>
      <c r="AC5982" s="37">
        <v>44.868560878479194</v>
      </c>
    </row>
    <row r="5983" spans="1:29" x14ac:dyDescent="0.3">
      <c r="A5983" t="str">
        <f t="shared" si="473"/>
        <v>SFFFCanterburyCultivarSeven</v>
      </c>
      <c r="B5983" t="s">
        <v>186</v>
      </c>
      <c r="D5983" s="36">
        <v>44977</v>
      </c>
      <c r="E5983">
        <v>3</v>
      </c>
      <c r="I5983" t="s">
        <v>171</v>
      </c>
      <c r="K5983" t="s">
        <v>165</v>
      </c>
      <c r="Q5983" s="32">
        <v>274.57532349965385</v>
      </c>
      <c r="S5983" s="22" t="str">
        <f>IF(ISNUMBER(R5983),SUMIFS(R$1:$R5983,A$1:$A5983,A5983,K$1:$K5983,K5983,E$1:$E5983,E5983),"")</f>
        <v/>
      </c>
      <c r="AC5983" s="37">
        <v>46.538190423670144</v>
      </c>
    </row>
    <row r="5984" spans="1:29" x14ac:dyDescent="0.3">
      <c r="A5984" t="str">
        <f t="shared" si="473"/>
        <v>SFFFCanterburyCultivarSeven</v>
      </c>
      <c r="B5984" t="s">
        <v>186</v>
      </c>
      <c r="D5984" s="36">
        <v>44977</v>
      </c>
      <c r="E5984">
        <v>4</v>
      </c>
      <c r="I5984" t="s">
        <v>171</v>
      </c>
      <c r="K5984" t="s">
        <v>165</v>
      </c>
      <c r="Q5984" s="32">
        <v>354.6463815789474</v>
      </c>
      <c r="S5984" s="22" t="str">
        <f>IF(ISNUMBER(R5984),SUMIFS(R$1:$R5984,A$1:$A5984,A5984,K$1:$K5984,K5984,E$1:$E5984,E5984),"")</f>
        <v/>
      </c>
      <c r="AC5984" s="37">
        <v>60.109556199821597</v>
      </c>
    </row>
    <row r="5985" spans="1:29" x14ac:dyDescent="0.3">
      <c r="A5985" t="str">
        <f t="shared" si="473"/>
        <v>SFFFCanterburyCultivarSeven</v>
      </c>
      <c r="B5985" t="s">
        <v>186</v>
      </c>
      <c r="D5985" s="36">
        <v>44977</v>
      </c>
      <c r="E5985">
        <v>5</v>
      </c>
      <c r="I5985" t="s">
        <v>171</v>
      </c>
      <c r="K5985" t="s">
        <v>165</v>
      </c>
      <c r="Q5985" s="32">
        <v>292.26654709094697</v>
      </c>
      <c r="S5985" s="22" t="str">
        <f>IF(ISNUMBER(R5985),SUMIFS(R$1:$R5985,A$1:$A5985,A5985,K$1:$K5985,K5985,E$1:$E5985,E5985),"")</f>
        <v/>
      </c>
      <c r="AC5985" s="37">
        <v>49.53670289677067</v>
      </c>
    </row>
    <row r="5986" spans="1:29" x14ac:dyDescent="0.3">
      <c r="A5986" t="str">
        <f t="shared" si="473"/>
        <v>SFFFCanterburyCultivarSeven</v>
      </c>
      <c r="B5986" t="s">
        <v>186</v>
      </c>
      <c r="D5986" s="36">
        <v>45001</v>
      </c>
      <c r="E5986">
        <v>1</v>
      </c>
      <c r="I5986" t="s">
        <v>171</v>
      </c>
      <c r="K5986" t="s">
        <v>165</v>
      </c>
      <c r="Q5986" s="32">
        <v>163.07764953849127</v>
      </c>
      <c r="S5986" s="22" t="str">
        <f>IF(ISNUMBER(R5986),SUMIFS(R$1:$R5986,A$1:$A5986,A5986,K$1:$K5986,K5986,E$1:$E5986,E5986),"")</f>
        <v/>
      </c>
      <c r="AC5986" s="37">
        <v>67.949020641038032</v>
      </c>
    </row>
    <row r="5987" spans="1:29" x14ac:dyDescent="0.3">
      <c r="A5987" t="str">
        <f t="shared" si="473"/>
        <v>SFFFCanterburyCultivarSeven</v>
      </c>
      <c r="B5987" t="s">
        <v>186</v>
      </c>
      <c r="D5987" s="36">
        <v>45001</v>
      </c>
      <c r="E5987">
        <v>2</v>
      </c>
      <c r="I5987" t="s">
        <v>171</v>
      </c>
      <c r="K5987" t="s">
        <v>165</v>
      </c>
      <c r="Q5987" s="32">
        <v>198.26265822784811</v>
      </c>
      <c r="S5987" s="22" t="str">
        <f>IF(ISNUMBER(R5987),SUMIFS(R$1:$R5987,A$1:$A5987,A5987,K$1:$K5987,K5987,E$1:$E5987,E5987),"")</f>
        <v/>
      </c>
      <c r="AC5987" s="37">
        <v>82.609440928270047</v>
      </c>
    </row>
    <row r="5988" spans="1:29" x14ac:dyDescent="0.3">
      <c r="A5988" t="str">
        <f t="shared" si="473"/>
        <v>SFFFCanterburyCultivarSeven</v>
      </c>
      <c r="B5988" t="s">
        <v>186</v>
      </c>
      <c r="D5988" s="36">
        <v>45001</v>
      </c>
      <c r="E5988">
        <v>3</v>
      </c>
      <c r="I5988" t="s">
        <v>171</v>
      </c>
      <c r="K5988" t="s">
        <v>165</v>
      </c>
      <c r="Q5988" s="32">
        <v>173.06926623768609</v>
      </c>
      <c r="S5988" s="22" t="str">
        <f>IF(ISNUMBER(R5988),SUMIFS(R$1:$R5988,A$1:$A5988,A5988,K$1:$K5988,K5988,E$1:$E5988,E5988),"")</f>
        <v/>
      </c>
      <c r="AC5988" s="37">
        <v>72.112194265702541</v>
      </c>
    </row>
    <row r="5989" spans="1:29" x14ac:dyDescent="0.3">
      <c r="A5989" t="str">
        <f t="shared" si="473"/>
        <v>SFFFCanterburyCultivarSeven</v>
      </c>
      <c r="B5989" t="s">
        <v>186</v>
      </c>
      <c r="D5989" s="36">
        <v>45001</v>
      </c>
      <c r="E5989">
        <v>4</v>
      </c>
      <c r="I5989" t="s">
        <v>171</v>
      </c>
      <c r="K5989" t="s">
        <v>165</v>
      </c>
      <c r="Q5989" s="32">
        <v>195.12343344857388</v>
      </c>
      <c r="S5989" s="22" t="str">
        <f>IF(ISNUMBER(R5989),SUMIFS(R$1:$R5989,A$1:$A5989,A5989,K$1:$K5989,K5989,E$1:$E5989,E5989),"")</f>
        <v/>
      </c>
      <c r="AC5989" s="37">
        <v>81.301430603572456</v>
      </c>
    </row>
    <row r="5990" spans="1:29" x14ac:dyDescent="0.3">
      <c r="A5990" t="str">
        <f t="shared" si="473"/>
        <v>SFFFCanterburyCultivarSeven</v>
      </c>
      <c r="B5990" t="s">
        <v>186</v>
      </c>
      <c r="D5990" s="36">
        <v>45001</v>
      </c>
      <c r="E5990">
        <v>5</v>
      </c>
      <c r="I5990" t="s">
        <v>171</v>
      </c>
      <c r="K5990" t="s">
        <v>165</v>
      </c>
      <c r="Q5990" s="32">
        <v>186.66719162980513</v>
      </c>
      <c r="S5990" s="22" t="str">
        <f>IF(ISNUMBER(R5990),SUMIFS(R$1:$R5990,A$1:$A5990,A5990,K$1:$K5990,K5990,E$1:$E5990,E5990),"")</f>
        <v/>
      </c>
      <c r="AC5990" s="37">
        <v>77.777996512418795</v>
      </c>
    </row>
    <row r="5991" spans="1:29" x14ac:dyDescent="0.3">
      <c r="A5991" t="str">
        <f t="shared" si="473"/>
        <v>SFFFCanterburyCultivarSeven</v>
      </c>
      <c r="B5991" t="s">
        <v>186</v>
      </c>
      <c r="D5991" s="36">
        <v>45050</v>
      </c>
      <c r="E5991">
        <v>1</v>
      </c>
      <c r="I5991" t="s">
        <v>171</v>
      </c>
      <c r="K5991" t="s">
        <v>165</v>
      </c>
      <c r="Q5991" s="32">
        <v>182.4700208223577</v>
      </c>
      <c r="S5991" s="22" t="str">
        <f>IF(ISNUMBER(R5991),SUMIFS(R$1:$R5991,A$1:$A5991,A5991,K$1:$K5991,K5991,E$1:$E5991,E5991),"")</f>
        <v/>
      </c>
      <c r="AC5991" s="37">
        <v>37.238779759664837</v>
      </c>
    </row>
    <row r="5992" spans="1:29" x14ac:dyDescent="0.3">
      <c r="A5992" t="str">
        <f t="shared" si="473"/>
        <v>SFFFCanterburyCultivarSeven</v>
      </c>
      <c r="B5992" t="s">
        <v>186</v>
      </c>
      <c r="D5992" s="36">
        <v>45050</v>
      </c>
      <c r="E5992">
        <v>2</v>
      </c>
      <c r="I5992" t="s">
        <v>171</v>
      </c>
      <c r="K5992" t="s">
        <v>165</v>
      </c>
      <c r="Q5992" s="32">
        <v>184.6848812849162</v>
      </c>
      <c r="S5992" s="22" t="str">
        <f>IF(ISNUMBER(R5992),SUMIFS(R$1:$R5992,A$1:$A5992,A5992,K$1:$K5992,K5992,E$1:$E5992,E5992),"")</f>
        <v/>
      </c>
      <c r="AC5992" s="37">
        <v>37.69079209896249</v>
      </c>
    </row>
    <row r="5993" spans="1:29" x14ac:dyDescent="0.3">
      <c r="A5993" t="str">
        <f t="shared" si="473"/>
        <v>SFFFCanterburyCultivarSeven</v>
      </c>
      <c r="B5993" t="s">
        <v>186</v>
      </c>
      <c r="D5993" s="36">
        <v>45050</v>
      </c>
      <c r="E5993">
        <v>3</v>
      </c>
      <c r="I5993" t="s">
        <v>171</v>
      </c>
      <c r="K5993" t="s">
        <v>165</v>
      </c>
      <c r="Q5993" s="32">
        <v>197.24628712871288</v>
      </c>
      <c r="S5993" s="22" t="str">
        <f>IF(ISNUMBER(R5993),SUMIFS(R$1:$R5993,A$1:$A5993,A5993,K$1:$K5993,K5993,E$1:$E5993,E5993),"")</f>
        <v/>
      </c>
      <c r="AC5993" s="37">
        <v>40.254344311982223</v>
      </c>
    </row>
    <row r="5994" spans="1:29" x14ac:dyDescent="0.3">
      <c r="A5994" t="str">
        <f t="shared" si="473"/>
        <v>SFFFCanterburyCultivarSeven</v>
      </c>
      <c r="B5994" t="s">
        <v>186</v>
      </c>
      <c r="D5994" s="36">
        <v>45050</v>
      </c>
      <c r="E5994">
        <v>4</v>
      </c>
      <c r="I5994" t="s">
        <v>171</v>
      </c>
      <c r="K5994" t="s">
        <v>165</v>
      </c>
      <c r="Q5994" s="32">
        <v>188.80421440261864</v>
      </c>
      <c r="S5994" s="22" t="str">
        <f>IF(ISNUMBER(R5994),SUMIFS(R$1:$R5994,A$1:$A5994,A5994,K$1:$K5994,K5994,E$1:$E5994,E5994),"")</f>
        <v/>
      </c>
      <c r="AC5994" s="37">
        <v>38.531472327065032</v>
      </c>
    </row>
    <row r="5995" spans="1:29" x14ac:dyDescent="0.3">
      <c r="A5995" t="str">
        <f t="shared" si="473"/>
        <v>SFFFCanterburyCultivarSeven</v>
      </c>
      <c r="B5995" t="s">
        <v>186</v>
      </c>
      <c r="D5995" s="36">
        <v>45050</v>
      </c>
      <c r="E5995">
        <v>5</v>
      </c>
      <c r="I5995" t="s">
        <v>171</v>
      </c>
      <c r="K5995" t="s">
        <v>165</v>
      </c>
      <c r="Q5995" s="32">
        <v>174.71484364896673</v>
      </c>
      <c r="S5995" s="22" t="str">
        <f>IF(ISNUMBER(R5995),SUMIFS(R$1:$R5995,A$1:$A5995,A5995,K$1:$K5995,K5995,E$1:$E5995,E5995),"")</f>
        <v/>
      </c>
      <c r="AC5995" s="37">
        <v>35.656090540605454</v>
      </c>
    </row>
    <row r="5996" spans="1:29" x14ac:dyDescent="0.3">
      <c r="A5996" t="str">
        <f t="shared" si="473"/>
        <v>SFFFCanterburyCultivarEight</v>
      </c>
      <c r="B5996" t="s">
        <v>186</v>
      </c>
      <c r="D5996" s="36">
        <v>44977</v>
      </c>
      <c r="E5996">
        <v>1</v>
      </c>
      <c r="I5996" t="s">
        <v>172</v>
      </c>
      <c r="K5996" t="s">
        <v>165</v>
      </c>
      <c r="Q5996" s="32">
        <v>294.13841807909603</v>
      </c>
      <c r="S5996" s="22" t="str">
        <f>IF(ISNUMBER(R5996),SUMIFS(R$1:$R5996,A$1:$A5996,A5996,K$1:$K5996,K5996,E$1:$E5996,E5996),"")</f>
        <v/>
      </c>
      <c r="AC5996" s="37">
        <v>49.853969165948477</v>
      </c>
    </row>
    <row r="5997" spans="1:29" x14ac:dyDescent="0.3">
      <c r="A5997" t="str">
        <f t="shared" si="473"/>
        <v>SFFFCanterburyCultivarEight</v>
      </c>
      <c r="B5997" t="s">
        <v>186</v>
      </c>
      <c r="D5997" s="36">
        <v>44977</v>
      </c>
      <c r="E5997">
        <v>2</v>
      </c>
      <c r="I5997" t="s">
        <v>172</v>
      </c>
      <c r="K5997" t="s">
        <v>165</v>
      </c>
      <c r="Q5997" s="32">
        <v>222.97714638665838</v>
      </c>
      <c r="S5997" s="22" t="str">
        <f>IF(ISNUMBER(R5997),SUMIFS(R$1:$R5997,A$1:$A5997,A5997,K$1:$K5997,K5997,E$1:$E5997,E5997),"")</f>
        <v/>
      </c>
      <c r="AC5997" s="37">
        <v>37.792736675704809</v>
      </c>
    </row>
    <row r="5998" spans="1:29" x14ac:dyDescent="0.3">
      <c r="A5998" t="str">
        <f t="shared" si="473"/>
        <v>SFFFCanterburyCultivarEight</v>
      </c>
      <c r="B5998" t="s">
        <v>186</v>
      </c>
      <c r="D5998" s="36">
        <v>44977</v>
      </c>
      <c r="E5998">
        <v>3</v>
      </c>
      <c r="I5998" t="s">
        <v>172</v>
      </c>
      <c r="K5998" t="s">
        <v>165</v>
      </c>
      <c r="Q5998" s="32">
        <v>438.60286988559238</v>
      </c>
      <c r="S5998" s="22" t="str">
        <f>IF(ISNUMBER(R5998),SUMIFS(R$1:$R5998,A$1:$A5998,A5998,K$1:$K5998,K5998,E$1:$E5998,E5998),"")</f>
        <v/>
      </c>
      <c r="AC5998" s="37">
        <v>74.339469472134297</v>
      </c>
    </row>
    <row r="5999" spans="1:29" x14ac:dyDescent="0.3">
      <c r="A5999" t="str">
        <f t="shared" si="473"/>
        <v>SFFFCanterburyCultivarEight</v>
      </c>
      <c r="B5999" t="s">
        <v>186</v>
      </c>
      <c r="D5999" s="36">
        <v>44977</v>
      </c>
      <c r="E5999">
        <v>4</v>
      </c>
      <c r="I5999" t="s">
        <v>172</v>
      </c>
      <c r="K5999" t="s">
        <v>165</v>
      </c>
      <c r="Q5999" s="32">
        <v>282.09097404143847</v>
      </c>
      <c r="S5999" s="22" t="str">
        <f>IF(ISNUMBER(R5999),SUMIFS(R$1:$R5999,A$1:$A5999,A5999,K$1:$K5999,K5999,E$1:$E5999,E5999),"")</f>
        <v/>
      </c>
      <c r="AC5999" s="37">
        <v>47.812029498548895</v>
      </c>
    </row>
    <row r="6000" spans="1:29" x14ac:dyDescent="0.3">
      <c r="A6000" t="str">
        <f t="shared" si="473"/>
        <v>SFFFCanterburyCultivarEight</v>
      </c>
      <c r="B6000" t="s">
        <v>186</v>
      </c>
      <c r="D6000" s="36">
        <v>44977</v>
      </c>
      <c r="E6000">
        <v>5</v>
      </c>
      <c r="I6000" t="s">
        <v>172</v>
      </c>
      <c r="K6000" t="s">
        <v>165</v>
      </c>
      <c r="Q6000" s="32">
        <v>308.99422277557096</v>
      </c>
      <c r="S6000" s="22" t="str">
        <f>IF(ISNUMBER(R6000),SUMIFS(R$1:$R6000,A$1:$A6000,A6000,K$1:$K6000,K6000,E$1:$E6000,E6000),"")</f>
        <v/>
      </c>
      <c r="AC6000" s="37">
        <v>52.37190216535101</v>
      </c>
    </row>
    <row r="6001" spans="1:29" x14ac:dyDescent="0.3">
      <c r="A6001" t="str">
        <f t="shared" si="473"/>
        <v>SFFFCanterburyCultivarEight</v>
      </c>
      <c r="B6001" t="s">
        <v>186</v>
      </c>
      <c r="D6001" s="36">
        <v>45001</v>
      </c>
      <c r="E6001">
        <v>1</v>
      </c>
      <c r="I6001" t="s">
        <v>172</v>
      </c>
      <c r="K6001" t="s">
        <v>165</v>
      </c>
      <c r="Q6001" s="32">
        <v>169.75989617131731</v>
      </c>
      <c r="S6001" s="22" t="str">
        <f>IF(ISNUMBER(R6001),SUMIFS(R$1:$R6001,A$1:$A6001,A6001,K$1:$K6001,K6001,E$1:$E6001,E6001),"")</f>
        <v/>
      </c>
      <c r="AC6001" s="37">
        <v>70.733290071382214</v>
      </c>
    </row>
    <row r="6002" spans="1:29" x14ac:dyDescent="0.3">
      <c r="A6002" t="str">
        <f t="shared" si="473"/>
        <v>SFFFCanterburyCultivarEight</v>
      </c>
      <c r="B6002" t="s">
        <v>186</v>
      </c>
      <c r="D6002" s="36">
        <v>45001</v>
      </c>
      <c r="E6002">
        <v>2</v>
      </c>
      <c r="I6002" t="s">
        <v>172</v>
      </c>
      <c r="K6002" t="s">
        <v>165</v>
      </c>
      <c r="Q6002" s="32">
        <v>169.00629151762902</v>
      </c>
      <c r="S6002" s="22" t="str">
        <f>IF(ISNUMBER(R6002),SUMIFS(R$1:$R6002,A$1:$A6002,A6002,K$1:$K6002,K6002,E$1:$E6002,E6002),"")</f>
        <v/>
      </c>
      <c r="AC6002" s="37">
        <v>70.419288132345429</v>
      </c>
    </row>
    <row r="6003" spans="1:29" x14ac:dyDescent="0.3">
      <c r="A6003" t="str">
        <f t="shared" si="473"/>
        <v>SFFFCanterburyCultivarEight</v>
      </c>
      <c r="B6003" t="s">
        <v>186</v>
      </c>
      <c r="D6003" s="36">
        <v>45001</v>
      </c>
      <c r="E6003">
        <v>3</v>
      </c>
      <c r="I6003" t="s">
        <v>172</v>
      </c>
      <c r="K6003" t="s">
        <v>165</v>
      </c>
      <c r="Q6003" s="32">
        <v>170.7761364766736</v>
      </c>
      <c r="S6003" s="22" t="str">
        <f>IF(ISNUMBER(R6003),SUMIFS(R$1:$R6003,A$1:$A6003,A6003,K$1:$K6003,K6003,E$1:$E6003,E6003),"")</f>
        <v/>
      </c>
      <c r="AC6003" s="37">
        <v>71.156723531947335</v>
      </c>
    </row>
    <row r="6004" spans="1:29" x14ac:dyDescent="0.3">
      <c r="A6004" t="str">
        <f t="shared" si="473"/>
        <v>SFFFCanterburyCultivarEight</v>
      </c>
      <c r="B6004" t="s">
        <v>186</v>
      </c>
      <c r="D6004" s="36">
        <v>45001</v>
      </c>
      <c r="E6004">
        <v>4</v>
      </c>
      <c r="I6004" t="s">
        <v>172</v>
      </c>
      <c r="K6004" t="s">
        <v>165</v>
      </c>
      <c r="Q6004" s="32">
        <v>182.27641875046282</v>
      </c>
      <c r="S6004" s="22" t="str">
        <f>IF(ISNUMBER(R6004),SUMIFS(R$1:$R6004,A$1:$A6004,A6004,K$1:$K6004,K6004,E$1:$E6004,E6004),"")</f>
        <v/>
      </c>
      <c r="AC6004" s="37">
        <v>75.948507812692853</v>
      </c>
    </row>
    <row r="6005" spans="1:29" x14ac:dyDescent="0.3">
      <c r="A6005" t="str">
        <f t="shared" si="473"/>
        <v>SFFFCanterburyCultivarEight</v>
      </c>
      <c r="B6005" t="s">
        <v>186</v>
      </c>
      <c r="D6005" s="36">
        <v>45001</v>
      </c>
      <c r="E6005">
        <v>5</v>
      </c>
      <c r="I6005" t="s">
        <v>172</v>
      </c>
      <c r="K6005" t="s">
        <v>165</v>
      </c>
      <c r="Q6005" s="32">
        <v>181.30199554290192</v>
      </c>
      <c r="S6005" s="22" t="str">
        <f>IF(ISNUMBER(R6005),SUMIFS(R$1:$R6005,A$1:$A6005,A6005,K$1:$K6005,K6005,E$1:$E6005,E6005),"")</f>
        <v/>
      </c>
      <c r="AC6005" s="37">
        <v>75.5424981428758</v>
      </c>
    </row>
    <row r="6006" spans="1:29" x14ac:dyDescent="0.3">
      <c r="A6006" t="str">
        <f t="shared" si="473"/>
        <v>SFFFCanterburyCultivarEight</v>
      </c>
      <c r="B6006" t="s">
        <v>186</v>
      </c>
      <c r="D6006" s="36">
        <v>45050</v>
      </c>
      <c r="E6006">
        <v>1</v>
      </c>
      <c r="I6006" t="s">
        <v>172</v>
      </c>
      <c r="K6006" t="s">
        <v>165</v>
      </c>
      <c r="Q6006" s="32">
        <v>16.043723554301828</v>
      </c>
      <c r="S6006" s="22" t="str">
        <f>IF(ISNUMBER(R6006),SUMIFS(R$1:$R6006,A$1:$A6006,A6006,K$1:$K6006,K6006,E$1:$E6006,E6006),"")</f>
        <v/>
      </c>
      <c r="AC6006" s="37">
        <v>3.2742292967962916</v>
      </c>
    </row>
    <row r="6007" spans="1:29" x14ac:dyDescent="0.3">
      <c r="A6007" t="str">
        <f t="shared" si="473"/>
        <v>SFFFCanterburyCultivarEight</v>
      </c>
      <c r="B6007" t="s">
        <v>186</v>
      </c>
      <c r="D6007" s="36">
        <v>45050</v>
      </c>
      <c r="E6007">
        <v>2</v>
      </c>
      <c r="I6007" t="s">
        <v>172</v>
      </c>
      <c r="K6007" t="s">
        <v>165</v>
      </c>
      <c r="Q6007" s="32">
        <v>65.305727554179569</v>
      </c>
      <c r="S6007" s="22" t="str">
        <f>IF(ISNUMBER(R6007),SUMIFS(R$1:$R6007,A$1:$A6007,A6007,K$1:$K6007,K6007,E$1:$E6007,E6007),"")</f>
        <v/>
      </c>
      <c r="AC6007" s="37">
        <v>13.327699500852972</v>
      </c>
    </row>
    <row r="6008" spans="1:29" x14ac:dyDescent="0.3">
      <c r="A6008" t="str">
        <f t="shared" si="473"/>
        <v>SFFFCanterburyCultivarEight</v>
      </c>
      <c r="B6008" t="s">
        <v>186</v>
      </c>
      <c r="D6008" s="36">
        <v>45050</v>
      </c>
      <c r="E6008">
        <v>3</v>
      </c>
      <c r="I6008" t="s">
        <v>172</v>
      </c>
      <c r="K6008" t="s">
        <v>165</v>
      </c>
      <c r="Q6008" s="32">
        <v>43.071678643817933</v>
      </c>
      <c r="S6008" s="22" t="str">
        <f>IF(ISNUMBER(R6008),SUMIFS(R$1:$R6008,A$1:$A6008,A6008,K$1:$K6008,K6008,E$1:$E6008,E6008),"")</f>
        <v/>
      </c>
      <c r="AC6008" s="37">
        <v>8.7901384987383544</v>
      </c>
    </row>
    <row r="6009" spans="1:29" x14ac:dyDescent="0.3">
      <c r="A6009" t="str">
        <f t="shared" si="473"/>
        <v>SFFFCanterburyCultivarEight</v>
      </c>
      <c r="B6009" t="s">
        <v>186</v>
      </c>
      <c r="D6009" s="36">
        <v>45050</v>
      </c>
      <c r="E6009">
        <v>4</v>
      </c>
      <c r="I6009" t="s">
        <v>172</v>
      </c>
      <c r="K6009" t="s">
        <v>165</v>
      </c>
      <c r="Q6009" s="32">
        <v>23.341313269493838</v>
      </c>
      <c r="S6009" s="22" t="str">
        <f>IF(ISNUMBER(R6009),SUMIFS(R$1:$R6009,A$1:$A6009,A6009,K$1:$K6009,K6009,E$1:$E6009,E6009),"")</f>
        <v/>
      </c>
      <c r="AC6009" s="37">
        <v>4.7635333203048651</v>
      </c>
    </row>
    <row r="6010" spans="1:29" x14ac:dyDescent="0.3">
      <c r="A6010" t="str">
        <f t="shared" si="473"/>
        <v>SFFFCanterburyCultivarEight</v>
      </c>
      <c r="B6010" t="s">
        <v>186</v>
      </c>
      <c r="D6010" s="36">
        <v>45050</v>
      </c>
      <c r="E6010">
        <v>5</v>
      </c>
      <c r="I6010" t="s">
        <v>172</v>
      </c>
      <c r="K6010" t="s">
        <v>165</v>
      </c>
      <c r="Q6010" s="32">
        <v>10.502770460532293</v>
      </c>
      <c r="S6010" s="22" t="str">
        <f>IF(ISNUMBER(R6010),SUMIFS(R$1:$R6010,A$1:$A6010,A6010,K$1:$K6010,K6010,E$1:$E6010,E6010),"")</f>
        <v/>
      </c>
      <c r="AC6010" s="37">
        <v>2.1434225429657738</v>
      </c>
    </row>
    <row r="6011" spans="1:29" x14ac:dyDescent="0.3">
      <c r="A6011" t="str">
        <f t="shared" si="473"/>
        <v>SFFFCanterburyCultivarNine</v>
      </c>
      <c r="B6011" t="s">
        <v>186</v>
      </c>
      <c r="D6011" s="36">
        <v>44977</v>
      </c>
      <c r="E6011">
        <v>1</v>
      </c>
      <c r="I6011" t="s">
        <v>173</v>
      </c>
      <c r="K6011" t="s">
        <v>165</v>
      </c>
      <c r="Q6011" s="32">
        <v>296.4302315504188</v>
      </c>
      <c r="S6011" s="22" t="str">
        <f>IF(ISNUMBER(R6011),SUMIFS(R$1:$R6011,A$1:$A6011,A6011,K$1:$K6011,K6011,E$1:$E6011,E6011),"")</f>
        <v/>
      </c>
      <c r="AC6011" s="37">
        <v>50.242412127189624</v>
      </c>
    </row>
    <row r="6012" spans="1:29" x14ac:dyDescent="0.3">
      <c r="A6012" t="str">
        <f t="shared" si="473"/>
        <v>SFFFCanterburyCultivarNine</v>
      </c>
      <c r="B6012" t="s">
        <v>186</v>
      </c>
      <c r="D6012" s="36">
        <v>44977</v>
      </c>
      <c r="E6012">
        <v>2</v>
      </c>
      <c r="I6012" t="s">
        <v>173</v>
      </c>
      <c r="K6012" t="s">
        <v>165</v>
      </c>
      <c r="Q6012" s="32">
        <v>298.4198163570361</v>
      </c>
      <c r="S6012" s="22" t="str">
        <f>IF(ISNUMBER(R6012),SUMIFS(R$1:$R6012,A$1:$A6012,A6012,K$1:$K6012,K6012,E$1:$E6012,E6012),"")</f>
        <v/>
      </c>
      <c r="AC6012" s="37">
        <v>50.579629891023068</v>
      </c>
    </row>
    <row r="6013" spans="1:29" x14ac:dyDescent="0.3">
      <c r="A6013" t="str">
        <f t="shared" si="473"/>
        <v>SFFFCanterburyCultivarNine</v>
      </c>
      <c r="B6013" t="s">
        <v>186</v>
      </c>
      <c r="D6013" s="36">
        <v>44977</v>
      </c>
      <c r="E6013">
        <v>3</v>
      </c>
      <c r="I6013" t="s">
        <v>173</v>
      </c>
      <c r="K6013" t="s">
        <v>165</v>
      </c>
      <c r="Q6013" s="32">
        <v>339.28396512880789</v>
      </c>
      <c r="S6013" s="22" t="str">
        <f>IF(ISNUMBER(R6013),SUMIFS(R$1:$R6013,A$1:$A6013,A6013,K$1:$K6013,K6013,E$1:$E6013,E6013),"")</f>
        <v/>
      </c>
      <c r="AC6013" s="37">
        <v>57.505756801492865</v>
      </c>
    </row>
    <row r="6014" spans="1:29" x14ac:dyDescent="0.3">
      <c r="A6014" t="str">
        <f t="shared" si="473"/>
        <v>SFFFCanterburyCultivarNine</v>
      </c>
      <c r="B6014" t="s">
        <v>186</v>
      </c>
      <c r="D6014" s="36">
        <v>44977</v>
      </c>
      <c r="E6014">
        <v>4</v>
      </c>
      <c r="I6014" t="s">
        <v>173</v>
      </c>
      <c r="K6014" t="s">
        <v>165</v>
      </c>
      <c r="Q6014" s="32">
        <v>245.48724355051019</v>
      </c>
      <c r="S6014" s="22" t="str">
        <f>IF(ISNUMBER(R6014),SUMIFS(R$1:$R6014,A$1:$A6014,A6014,K$1:$K6014,K6014,E$1:$E6014,E6014),"")</f>
        <v/>
      </c>
      <c r="AC6014" s="37">
        <v>41.608007381442405</v>
      </c>
    </row>
    <row r="6015" spans="1:29" x14ac:dyDescent="0.3">
      <c r="A6015" t="str">
        <f t="shared" si="473"/>
        <v>SFFFCanterburyCultivarNine</v>
      </c>
      <c r="B6015" t="s">
        <v>186</v>
      </c>
      <c r="D6015" s="36">
        <v>44977</v>
      </c>
      <c r="E6015">
        <v>5</v>
      </c>
      <c r="I6015" t="s">
        <v>173</v>
      </c>
      <c r="K6015" t="s">
        <v>165</v>
      </c>
      <c r="Q6015" s="32">
        <v>417.8986939272819</v>
      </c>
      <c r="S6015" s="22" t="str">
        <f>IF(ISNUMBER(R6015),SUMIFS(R$1:$R6015,A$1:$A6015,A6015,K$1:$K6015,K6015,E$1:$E6015,E6015),"")</f>
        <v/>
      </c>
      <c r="AC6015" s="37">
        <v>70.830287106318963</v>
      </c>
    </row>
    <row r="6016" spans="1:29" x14ac:dyDescent="0.3">
      <c r="A6016" t="str">
        <f t="shared" si="473"/>
        <v>SFFFCanterburyCultivarNine</v>
      </c>
      <c r="B6016" t="s">
        <v>186</v>
      </c>
      <c r="D6016" s="36">
        <v>45001</v>
      </c>
      <c r="E6016">
        <v>1</v>
      </c>
      <c r="I6016" t="s">
        <v>173</v>
      </c>
      <c r="K6016" t="s">
        <v>165</v>
      </c>
      <c r="Q6016" s="32">
        <v>227.34376109903536</v>
      </c>
      <c r="S6016" s="22" t="str">
        <f>IF(ISNUMBER(R6016),SUMIFS(R$1:$R6016,A$1:$A6016,A6016,K$1:$K6016,K6016,E$1:$E6016,E6016),"")</f>
        <v/>
      </c>
      <c r="AC6016" s="37">
        <v>94.726567124598077</v>
      </c>
    </row>
    <row r="6017" spans="1:29" x14ac:dyDescent="0.3">
      <c r="A6017" t="str">
        <f t="shared" si="473"/>
        <v>SFFFCanterburyCultivarNine</v>
      </c>
      <c r="B6017" t="s">
        <v>186</v>
      </c>
      <c r="D6017" s="36">
        <v>45001</v>
      </c>
      <c r="E6017">
        <v>2</v>
      </c>
      <c r="I6017" t="s">
        <v>173</v>
      </c>
      <c r="K6017" t="s">
        <v>165</v>
      </c>
      <c r="Q6017" s="32">
        <v>170.30638852672752</v>
      </c>
      <c r="S6017" s="22" t="str">
        <f>IF(ISNUMBER(R6017),SUMIFS(R$1:$R6017,A$1:$A6017,A6017,K$1:$K6017,K6017,E$1:$E6017,E6017),"")</f>
        <v/>
      </c>
      <c r="AC6017" s="37">
        <v>70.960995219469794</v>
      </c>
    </row>
    <row r="6018" spans="1:29" x14ac:dyDescent="0.3">
      <c r="A6018" t="str">
        <f t="shared" si="473"/>
        <v>SFFFCanterburyCultivarNine</v>
      </c>
      <c r="B6018" t="s">
        <v>186</v>
      </c>
      <c r="D6018" s="36">
        <v>45001</v>
      </c>
      <c r="E6018">
        <v>3</v>
      </c>
      <c r="I6018" t="s">
        <v>173</v>
      </c>
      <c r="K6018" t="s">
        <v>165</v>
      </c>
      <c r="Q6018" s="32">
        <v>245.12746383114259</v>
      </c>
      <c r="S6018" s="22" t="str">
        <f>IF(ISNUMBER(R6018),SUMIFS(R$1:$R6018,A$1:$A6018,A6018,K$1:$K6018,K6018,E$1:$E6018,E6018),"")</f>
        <v/>
      </c>
      <c r="AC6018" s="37">
        <v>102.13644326297607</v>
      </c>
    </row>
    <row r="6019" spans="1:29" x14ac:dyDescent="0.3">
      <c r="A6019" t="str">
        <f t="shared" si="473"/>
        <v>SFFFCanterburyCultivarNine</v>
      </c>
      <c r="B6019" t="s">
        <v>186</v>
      </c>
      <c r="D6019" s="36">
        <v>45001</v>
      </c>
      <c r="E6019">
        <v>4</v>
      </c>
      <c r="I6019" t="s">
        <v>173</v>
      </c>
      <c r="K6019" t="s">
        <v>165</v>
      </c>
      <c r="Q6019" s="32">
        <v>214.08894136166865</v>
      </c>
      <c r="S6019" s="22" t="str">
        <f>IF(ISNUMBER(R6019),SUMIFS(R$1:$R6019,A$1:$A6019,A6019,K$1:$K6019,K6019,E$1:$E6019,E6019),"")</f>
        <v/>
      </c>
      <c r="AC6019" s="37">
        <v>89.203725567361928</v>
      </c>
    </row>
    <row r="6020" spans="1:29" x14ac:dyDescent="0.3">
      <c r="A6020" t="str">
        <f t="shared" si="473"/>
        <v>SFFFCanterburyCultivarNine</v>
      </c>
      <c r="B6020" t="s">
        <v>186</v>
      </c>
      <c r="D6020" s="36">
        <v>45001</v>
      </c>
      <c r="E6020">
        <v>5</v>
      </c>
      <c r="I6020" t="s">
        <v>173</v>
      </c>
      <c r="K6020" t="s">
        <v>165</v>
      </c>
      <c r="Q6020" s="32">
        <v>179.98327219196383</v>
      </c>
      <c r="S6020" s="22" t="str">
        <f>IF(ISNUMBER(R6020),SUMIFS(R$1:$R6020,A$1:$A6020,A6020,K$1:$K6020,K6020,E$1:$E6020,E6020),"")</f>
        <v/>
      </c>
      <c r="AC6020" s="37">
        <v>74.993030079984933</v>
      </c>
    </row>
    <row r="6021" spans="1:29" x14ac:dyDescent="0.3">
      <c r="A6021" t="str">
        <f t="shared" si="473"/>
        <v>SFFFCanterburyCultivarNine</v>
      </c>
      <c r="B6021" t="s">
        <v>186</v>
      </c>
      <c r="D6021" s="36">
        <v>45050</v>
      </c>
      <c r="E6021">
        <v>1</v>
      </c>
      <c r="I6021" t="s">
        <v>173</v>
      </c>
      <c r="K6021" t="s">
        <v>165</v>
      </c>
      <c r="Q6021" s="32">
        <v>239.16308421516746</v>
      </c>
      <c r="S6021" s="22" t="str">
        <f>IF(ISNUMBER(R6021),SUMIFS(R$1:$R6021,A$1:$A6021,A6021,K$1:$K6021,K6021,E$1:$E6021,E6021),"")</f>
        <v/>
      </c>
      <c r="AC6021" s="37">
        <v>48.808792696972951</v>
      </c>
    </row>
    <row r="6022" spans="1:29" x14ac:dyDescent="0.3">
      <c r="A6022" t="str">
        <f t="shared" si="473"/>
        <v>SFFFCanterburyCultivarNine</v>
      </c>
      <c r="B6022" t="s">
        <v>186</v>
      </c>
      <c r="D6022" s="36">
        <v>45050</v>
      </c>
      <c r="E6022">
        <v>2</v>
      </c>
      <c r="I6022" t="s">
        <v>173</v>
      </c>
      <c r="K6022" t="s">
        <v>165</v>
      </c>
      <c r="Q6022" s="32">
        <v>298.99923210470087</v>
      </c>
      <c r="S6022" s="22" t="str">
        <f>IF(ISNUMBER(R6022),SUMIFS(R$1:$R6022,A$1:$A6022,A6022,K$1:$K6022,K6022,E$1:$E6022,E6022),"")</f>
        <v/>
      </c>
      <c r="AC6022" s="37">
        <v>61.020251449938954</v>
      </c>
    </row>
    <row r="6023" spans="1:29" x14ac:dyDescent="0.3">
      <c r="A6023" t="str">
        <f t="shared" si="473"/>
        <v>SFFFCanterburyCultivarNine</v>
      </c>
      <c r="B6023" t="s">
        <v>186</v>
      </c>
      <c r="D6023" s="36">
        <v>45050</v>
      </c>
      <c r="E6023">
        <v>3</v>
      </c>
      <c r="I6023" t="s">
        <v>173</v>
      </c>
      <c r="K6023" t="s">
        <v>165</v>
      </c>
      <c r="Q6023" s="32">
        <v>192.14762435664434</v>
      </c>
      <c r="S6023" s="22" t="str">
        <f>IF(ISNUMBER(R6023),SUMIFS(R$1:$R6023,A$1:$A6023,A6023,K$1:$K6023,K6023,E$1:$E6023,E6023),"")</f>
        <v/>
      </c>
      <c r="AC6023" s="37">
        <v>39.213800889111091</v>
      </c>
    </row>
    <row r="6024" spans="1:29" x14ac:dyDescent="0.3">
      <c r="A6024" t="str">
        <f t="shared" si="473"/>
        <v>SFFFCanterburyCultivarNine</v>
      </c>
      <c r="B6024" t="s">
        <v>186</v>
      </c>
      <c r="D6024" s="36">
        <v>45050</v>
      </c>
      <c r="E6024">
        <v>4</v>
      </c>
      <c r="I6024" t="s">
        <v>173</v>
      </c>
      <c r="K6024" t="s">
        <v>165</v>
      </c>
      <c r="Q6024" s="32">
        <v>290.59159866681989</v>
      </c>
      <c r="S6024" s="22" t="str">
        <f>IF(ISNUMBER(R6024),SUMIFS(R$1:$R6024,A$1:$A6024,A6024,K$1:$K6024,K6024,E$1:$E6024,E6024),"")</f>
        <v/>
      </c>
      <c r="AC6024" s="37">
        <v>59.304407891187736</v>
      </c>
    </row>
    <row r="6025" spans="1:29" x14ac:dyDescent="0.3">
      <c r="A6025" t="str">
        <f t="shared" si="473"/>
        <v>SFFFCanterburyCultivarNine</v>
      </c>
      <c r="B6025" t="s">
        <v>186</v>
      </c>
      <c r="D6025" s="36">
        <v>45050</v>
      </c>
      <c r="E6025">
        <v>5</v>
      </c>
      <c r="I6025" t="s">
        <v>173</v>
      </c>
      <c r="K6025" t="s">
        <v>165</v>
      </c>
      <c r="Q6025" s="32">
        <v>270.43328879557163</v>
      </c>
      <c r="S6025" s="22" t="str">
        <f>IF(ISNUMBER(R6025),SUMIFS(R$1:$R6025,A$1:$A6025,A6025,K$1:$K6025,K6025,E$1:$E6025,E6025),"")</f>
        <v/>
      </c>
      <c r="AC6025" s="37">
        <v>55.190467101137067</v>
      </c>
    </row>
    <row r="6026" spans="1:29" x14ac:dyDescent="0.3">
      <c r="A6026" t="str">
        <f t="shared" si="473"/>
        <v>SFFFCanterburyCultivarTen</v>
      </c>
      <c r="B6026" t="s">
        <v>186</v>
      </c>
      <c r="D6026" s="36">
        <v>44977</v>
      </c>
      <c r="E6026">
        <v>1</v>
      </c>
      <c r="I6026" t="s">
        <v>174</v>
      </c>
      <c r="K6026" t="s">
        <v>165</v>
      </c>
      <c r="Q6026" s="32">
        <v>80.243318449492008</v>
      </c>
      <c r="S6026" s="22" t="str">
        <f>IF(ISNUMBER(R6026),SUMIFS(R$1:$R6026,A$1:$A6026,A6026,K$1:$K6026,K6026,E$1:$E6026,E6026),"")</f>
        <v/>
      </c>
      <c r="AC6026" s="37">
        <v>13.600562449066441</v>
      </c>
    </row>
    <row r="6027" spans="1:29" x14ac:dyDescent="0.3">
      <c r="A6027" t="str">
        <f t="shared" si="473"/>
        <v>SFFFCanterburyCultivarTen</v>
      </c>
      <c r="B6027" t="s">
        <v>186</v>
      </c>
      <c r="D6027" s="36">
        <v>44977</v>
      </c>
      <c r="E6027">
        <v>2</v>
      </c>
      <c r="I6027" t="s">
        <v>174</v>
      </c>
      <c r="K6027" t="s">
        <v>165</v>
      </c>
      <c r="Q6027" s="32">
        <v>135.77897198586857</v>
      </c>
      <c r="S6027" s="22" t="str">
        <f>IF(ISNUMBER(R6027),SUMIFS(R$1:$R6027,A$1:$A6027,A6027,K$1:$K6027,K6027,E$1:$E6027,E6027),"")</f>
        <v/>
      </c>
      <c r="AC6027" s="37">
        <v>23.013385082350606</v>
      </c>
    </row>
    <row r="6028" spans="1:29" x14ac:dyDescent="0.3">
      <c r="A6028" t="str">
        <f t="shared" si="473"/>
        <v>SFFFCanterburyCultivarTen</v>
      </c>
      <c r="B6028" t="s">
        <v>186</v>
      </c>
      <c r="D6028" s="36">
        <v>44977</v>
      </c>
      <c r="E6028">
        <v>3</v>
      </c>
      <c r="I6028" t="s">
        <v>174</v>
      </c>
      <c r="K6028" t="s">
        <v>165</v>
      </c>
      <c r="Q6028" s="32">
        <v>98.072223053518883</v>
      </c>
      <c r="S6028" s="22" t="str">
        <f>IF(ISNUMBER(R6028),SUMIFS(R$1:$R6028,A$1:$A6028,A6028,K$1:$K6028,K6028,E$1:$E6028,E6028),"")</f>
        <v/>
      </c>
      <c r="AC6028" s="37">
        <v>16.6224106870371</v>
      </c>
    </row>
    <row r="6029" spans="1:29" x14ac:dyDescent="0.3">
      <c r="A6029" t="str">
        <f t="shared" si="473"/>
        <v>SFFFCanterburyCultivarTen</v>
      </c>
      <c r="B6029" t="s">
        <v>186</v>
      </c>
      <c r="D6029" s="36">
        <v>44977</v>
      </c>
      <c r="E6029">
        <v>4</v>
      </c>
      <c r="I6029" t="s">
        <v>174</v>
      </c>
      <c r="K6029" t="s">
        <v>165</v>
      </c>
      <c r="Q6029" s="32">
        <v>112.97203840987113</v>
      </c>
      <c r="S6029" s="22" t="str">
        <f>IF(ISNUMBER(R6029),SUMIFS(R$1:$R6029,A$1:$A6029,A6029,K$1:$K6029,K6029,E$1:$E6029,E6029),"")</f>
        <v/>
      </c>
      <c r="AC6029" s="37">
        <v>19.147803120317139</v>
      </c>
    </row>
    <row r="6030" spans="1:29" x14ac:dyDescent="0.3">
      <c r="A6030" t="str">
        <f t="shared" si="473"/>
        <v>SFFFCanterburyCultivarTen</v>
      </c>
      <c r="B6030" t="s">
        <v>186</v>
      </c>
      <c r="D6030" s="36">
        <v>44977</v>
      </c>
      <c r="E6030">
        <v>5</v>
      </c>
      <c r="I6030" t="s">
        <v>174</v>
      </c>
      <c r="K6030" t="s">
        <v>165</v>
      </c>
      <c r="Q6030" s="32">
        <v>131.34328358208958</v>
      </c>
      <c r="S6030" s="22" t="str">
        <f>IF(ISNUMBER(R6030),SUMIFS(R$1:$R6030,A$1:$A6030,A6030,K$1:$K6030,K6030,E$1:$E6030,E6030),"")</f>
        <v/>
      </c>
      <c r="AC6030" s="37">
        <v>22.261573488489759</v>
      </c>
    </row>
    <row r="6031" spans="1:29" x14ac:dyDescent="0.3">
      <c r="A6031" t="str">
        <f t="shared" si="473"/>
        <v>SFFFCanterburyCultivarTen</v>
      </c>
      <c r="B6031" t="s">
        <v>186</v>
      </c>
      <c r="D6031" s="36">
        <v>45001</v>
      </c>
      <c r="E6031">
        <v>1</v>
      </c>
      <c r="I6031" t="s">
        <v>174</v>
      </c>
      <c r="K6031" t="s">
        <v>165</v>
      </c>
      <c r="Q6031" s="32">
        <v>189.26084926724315</v>
      </c>
      <c r="S6031" s="22" t="str">
        <f>IF(ISNUMBER(R6031),SUMIFS(R$1:$R6031,A$1:$A6031,A6031,K$1:$K6031,K6031,E$1:$E6031,E6031),"")</f>
        <v/>
      </c>
      <c r="AC6031" s="37">
        <v>78.858687194684649</v>
      </c>
    </row>
    <row r="6032" spans="1:29" x14ac:dyDescent="0.3">
      <c r="A6032" t="str">
        <f t="shared" si="473"/>
        <v>SFFFCanterburyCultivarTen</v>
      </c>
      <c r="B6032" t="s">
        <v>186</v>
      </c>
      <c r="D6032" s="36">
        <v>45001</v>
      </c>
      <c r="E6032">
        <v>2</v>
      </c>
      <c r="I6032" t="s">
        <v>174</v>
      </c>
      <c r="K6032" t="s">
        <v>165</v>
      </c>
      <c r="Q6032" s="32">
        <v>217.65271765271763</v>
      </c>
      <c r="S6032" s="22" t="str">
        <f>IF(ISNUMBER(R6032),SUMIFS(R$1:$R6032,A$1:$A6032,A6032,K$1:$K6032,K6032,E$1:$E6032,E6032),"")</f>
        <v/>
      </c>
      <c r="AC6032" s="37">
        <v>90.688632355299021</v>
      </c>
    </row>
    <row r="6033" spans="1:29" x14ac:dyDescent="0.3">
      <c r="A6033" t="str">
        <f t="shared" si="473"/>
        <v>SFFFCanterburyCultivarTen</v>
      </c>
      <c r="B6033" t="s">
        <v>186</v>
      </c>
      <c r="D6033" s="36">
        <v>45001</v>
      </c>
      <c r="E6033">
        <v>3</v>
      </c>
      <c r="I6033" t="s">
        <v>174</v>
      </c>
      <c r="K6033" t="s">
        <v>165</v>
      </c>
      <c r="Q6033" s="32">
        <v>194.8893467136306</v>
      </c>
      <c r="S6033" s="22" t="str">
        <f>IF(ISNUMBER(R6033),SUMIFS(R$1:$R6033,A$1:$A6033,A6033,K$1:$K6033,K6033,E$1:$E6033,E6033),"")</f>
        <v/>
      </c>
      <c r="AC6033" s="37">
        <v>81.203894464012748</v>
      </c>
    </row>
    <row r="6034" spans="1:29" x14ac:dyDescent="0.3">
      <c r="A6034" t="str">
        <f t="shared" si="473"/>
        <v>SFFFCanterburyCultivarTen</v>
      </c>
      <c r="B6034" t="s">
        <v>186</v>
      </c>
      <c r="D6034" s="36">
        <v>45001</v>
      </c>
      <c r="E6034">
        <v>4</v>
      </c>
      <c r="I6034" t="s">
        <v>174</v>
      </c>
      <c r="K6034" t="s">
        <v>165</v>
      </c>
      <c r="Q6034" s="32">
        <v>190.49155041617351</v>
      </c>
      <c r="S6034" s="22" t="str">
        <f>IF(ISNUMBER(R6034),SUMIFS(R$1:$R6034,A$1:$A6034,A6034,K$1:$K6034,K6034,E$1:$E6034,E6034),"")</f>
        <v/>
      </c>
      <c r="AC6034" s="37">
        <v>79.371479340072298</v>
      </c>
    </row>
    <row r="6035" spans="1:29" x14ac:dyDescent="0.3">
      <c r="A6035" t="str">
        <f t="shared" si="473"/>
        <v>SFFFCanterburyCultivarTen</v>
      </c>
      <c r="B6035" t="s">
        <v>186</v>
      </c>
      <c r="D6035" s="36">
        <v>45001</v>
      </c>
      <c r="E6035">
        <v>5</v>
      </c>
      <c r="I6035" t="s">
        <v>174</v>
      </c>
      <c r="K6035" t="s">
        <v>165</v>
      </c>
      <c r="Q6035" s="32">
        <v>205.18029013809459</v>
      </c>
      <c r="S6035" s="22" t="str">
        <f>IF(ISNUMBER(R6035),SUMIFS(R$1:$R6035,A$1:$A6035,A6035,K$1:$K6035,K6035,E$1:$E6035,E6035),"")</f>
        <v/>
      </c>
      <c r="AC6035" s="37">
        <v>85.491787557539411</v>
      </c>
    </row>
    <row r="6036" spans="1:29" x14ac:dyDescent="0.3">
      <c r="A6036" t="str">
        <f t="shared" si="473"/>
        <v>SFFFCanterburyCultivarTen</v>
      </c>
      <c r="B6036" t="s">
        <v>186</v>
      </c>
      <c r="D6036" s="36">
        <v>45050</v>
      </c>
      <c r="E6036">
        <v>1</v>
      </c>
      <c r="I6036" t="s">
        <v>174</v>
      </c>
      <c r="K6036" t="s">
        <v>165</v>
      </c>
      <c r="Q6036" s="32">
        <v>266.43105820670672</v>
      </c>
      <c r="S6036" s="22" t="str">
        <f>IF(ISNUMBER(R6036),SUMIFS(R$1:$R6036,A$1:$A6036,A6036,K$1:$K6036,K6036,E$1:$E6036,E6036),"")</f>
        <v/>
      </c>
      <c r="AC6036" s="37">
        <v>54.37368534830749</v>
      </c>
    </row>
    <row r="6037" spans="1:29" x14ac:dyDescent="0.3">
      <c r="A6037" t="str">
        <f t="shared" si="473"/>
        <v>SFFFCanterburyCultivarTen</v>
      </c>
      <c r="B6037" t="s">
        <v>186</v>
      </c>
      <c r="D6037" s="36">
        <v>45050</v>
      </c>
      <c r="E6037">
        <v>2</v>
      </c>
      <c r="I6037" t="s">
        <v>174</v>
      </c>
      <c r="K6037" t="s">
        <v>165</v>
      </c>
      <c r="Q6037" s="32">
        <v>249.54321822536016</v>
      </c>
      <c r="S6037" s="22" t="str">
        <f>IF(ISNUMBER(R6037),SUMIFS(R$1:$R6037,A$1:$A6037,A6037,K$1:$K6037,K6037,E$1:$E6037,E6037),"")</f>
        <v/>
      </c>
      <c r="AC6037" s="37">
        <v>50.927187392930648</v>
      </c>
    </row>
    <row r="6038" spans="1:29" x14ac:dyDescent="0.3">
      <c r="A6038" t="str">
        <f t="shared" si="473"/>
        <v>SFFFCanterburyCultivarTen</v>
      </c>
      <c r="B6038" t="s">
        <v>186</v>
      </c>
      <c r="D6038" s="36">
        <v>45050</v>
      </c>
      <c r="E6038">
        <v>3</v>
      </c>
      <c r="I6038" t="s">
        <v>174</v>
      </c>
      <c r="K6038" t="s">
        <v>165</v>
      </c>
      <c r="Q6038" s="32">
        <v>288.10084153473116</v>
      </c>
      <c r="S6038" s="22" t="str">
        <f>IF(ISNUMBER(R6038),SUMIFS(R$1:$R6038,A$1:$A6038,A6038,K$1:$K6038,K6038,E$1:$E6038,E6038),"")</f>
        <v/>
      </c>
      <c r="AC6038" s="37">
        <v>58.796090109128812</v>
      </c>
    </row>
    <row r="6039" spans="1:29" x14ac:dyDescent="0.3">
      <c r="A6039" t="str">
        <f t="shared" si="473"/>
        <v>SFFFCanterburyCultivarTen</v>
      </c>
      <c r="B6039" t="s">
        <v>186</v>
      </c>
      <c r="D6039" s="36">
        <v>45050</v>
      </c>
      <c r="E6039">
        <v>4</v>
      </c>
      <c r="I6039" t="s">
        <v>174</v>
      </c>
      <c r="K6039" t="s">
        <v>165</v>
      </c>
      <c r="Q6039" s="32">
        <v>302.32753289730243</v>
      </c>
      <c r="S6039" s="22" t="str">
        <f>IF(ISNUMBER(R6039),SUMIFS(R$1:$R6039,A$1:$A6039,A6039,K$1:$K6039,K6039,E$1:$E6039,E6039),"")</f>
        <v/>
      </c>
      <c r="AC6039" s="37">
        <v>61.699496509653557</v>
      </c>
    </row>
    <row r="6040" spans="1:29" x14ac:dyDescent="0.3">
      <c r="A6040" t="str">
        <f t="shared" si="473"/>
        <v>SFFFCanterburyCultivarTen</v>
      </c>
      <c r="B6040" t="s">
        <v>186</v>
      </c>
      <c r="D6040" s="36">
        <v>45050</v>
      </c>
      <c r="E6040">
        <v>5</v>
      </c>
      <c r="I6040" t="s">
        <v>174</v>
      </c>
      <c r="K6040" t="s">
        <v>165</v>
      </c>
      <c r="Q6040" s="32">
        <v>315.68704536467385</v>
      </c>
      <c r="S6040" s="22" t="str">
        <f>IF(ISNUMBER(R6040),SUMIFS(R$1:$R6040,A$1:$A6040,A6040,K$1:$K6040,K6040,E$1:$E6040,E6040),"")</f>
        <v/>
      </c>
      <c r="AC6040" s="37">
        <v>64.425927625443649</v>
      </c>
    </row>
    <row r="6041" spans="1:29" x14ac:dyDescent="0.3">
      <c r="A6041" t="str">
        <f t="shared" si="473"/>
        <v>SFFFCanterburyCultivarEleven</v>
      </c>
      <c r="B6041" t="s">
        <v>186</v>
      </c>
      <c r="D6041" s="36">
        <v>44977</v>
      </c>
      <c r="E6041">
        <v>1</v>
      </c>
      <c r="I6041" t="s">
        <v>175</v>
      </c>
      <c r="K6041" t="s">
        <v>165</v>
      </c>
      <c r="Q6041" s="32">
        <v>194.4444444444444</v>
      </c>
      <c r="S6041" s="22" t="str">
        <f>IF(ISNUMBER(R6041),SUMIFS(R$1:$R6041,A$1:$A6041,A6041,K$1:$K6041,K6041,E$1:$E6041,E6041),"")</f>
        <v/>
      </c>
      <c r="AC6041" s="37">
        <v>32.956685499058374</v>
      </c>
    </row>
    <row r="6042" spans="1:29" x14ac:dyDescent="0.3">
      <c r="A6042" t="str">
        <f t="shared" si="473"/>
        <v>SFFFCanterburyCultivarEleven</v>
      </c>
      <c r="B6042" t="s">
        <v>186</v>
      </c>
      <c r="D6042" s="36">
        <v>44977</v>
      </c>
      <c r="E6042">
        <v>2</v>
      </c>
      <c r="I6042" t="s">
        <v>175</v>
      </c>
      <c r="K6042" t="s">
        <v>165</v>
      </c>
      <c r="Q6042" s="32">
        <v>154.66143929829224</v>
      </c>
      <c r="S6042" s="22" t="str">
        <f>IF(ISNUMBER(R6042),SUMIFS(R$1:$R6042,A$1:$A6042,A6042,K$1:$K6042,K6042,E$1:$E6042,E6042),"")</f>
        <v/>
      </c>
      <c r="AC6042" s="37">
        <v>26.213803270896989</v>
      </c>
    </row>
    <row r="6043" spans="1:29" x14ac:dyDescent="0.3">
      <c r="A6043" t="str">
        <f t="shared" si="473"/>
        <v>SFFFCanterburyCultivarEleven</v>
      </c>
      <c r="B6043" t="s">
        <v>186</v>
      </c>
      <c r="D6043" s="36">
        <v>44977</v>
      </c>
      <c r="E6043">
        <v>3</v>
      </c>
      <c r="I6043" t="s">
        <v>175</v>
      </c>
      <c r="K6043" t="s">
        <v>165</v>
      </c>
      <c r="Q6043" s="32">
        <v>240.9441473782403</v>
      </c>
      <c r="S6043" s="22" t="str">
        <f>IF(ISNUMBER(R6043),SUMIFS(R$1:$R6043,A$1:$A6043,A6043,K$1:$K6043,K6043,E$1:$E6043,E6043),"")</f>
        <v/>
      </c>
      <c r="AC6043" s="37">
        <v>40.83799108105768</v>
      </c>
    </row>
    <row r="6044" spans="1:29" x14ac:dyDescent="0.3">
      <c r="A6044" t="str">
        <f t="shared" ref="A6044:A6107" si="474">_xlfn.TEXTJOIN("",TRUE,B6044,"Cultivar",I6044)</f>
        <v>SFFFCanterburyCultivarEleven</v>
      </c>
      <c r="B6044" t="s">
        <v>186</v>
      </c>
      <c r="D6044" s="36">
        <v>44977</v>
      </c>
      <c r="E6044">
        <v>4</v>
      </c>
      <c r="I6044" t="s">
        <v>175</v>
      </c>
      <c r="K6044" t="s">
        <v>165</v>
      </c>
      <c r="Q6044" s="32">
        <v>155.52253076155634</v>
      </c>
      <c r="S6044" s="22" t="str">
        <f>IF(ISNUMBER(R6044),SUMIFS(R$1:$R6044,A$1:$A6044,A6044,K$1:$K6044,K6044,E$1:$E6044,E6044),"")</f>
        <v/>
      </c>
      <c r="AC6044" s="37">
        <v>26.359750976534972</v>
      </c>
    </row>
    <row r="6045" spans="1:29" x14ac:dyDescent="0.3">
      <c r="A6045" t="str">
        <f t="shared" si="474"/>
        <v>SFFFCanterburyCultivarEleven</v>
      </c>
      <c r="B6045" t="s">
        <v>186</v>
      </c>
      <c r="D6045" s="36">
        <v>44977</v>
      </c>
      <c r="E6045">
        <v>5</v>
      </c>
      <c r="I6045" t="s">
        <v>175</v>
      </c>
      <c r="K6045" t="s">
        <v>165</v>
      </c>
      <c r="Q6045" s="32">
        <v>231.83737279190649</v>
      </c>
      <c r="S6045" s="22" t="str">
        <f>IF(ISNUMBER(R6045),SUMIFS(R$1:$R6045,A$1:$A6045,A6045,K$1:$K6045,K6045,E$1:$E6045,E6045),"")</f>
        <v/>
      </c>
      <c r="AC6045" s="37">
        <v>39.294469964729913</v>
      </c>
    </row>
    <row r="6046" spans="1:29" x14ac:dyDescent="0.3">
      <c r="A6046" t="str">
        <f t="shared" si="474"/>
        <v>SFFFCanterburyCultivarEleven</v>
      </c>
      <c r="B6046" t="s">
        <v>186</v>
      </c>
      <c r="D6046" s="36">
        <v>45001</v>
      </c>
      <c r="E6046">
        <v>1</v>
      </c>
      <c r="I6046" t="s">
        <v>175</v>
      </c>
      <c r="K6046" t="s">
        <v>165</v>
      </c>
      <c r="Q6046" s="32">
        <v>182.49417755496779</v>
      </c>
      <c r="S6046" s="22" t="str">
        <f>IF(ISNUMBER(R6046),SUMIFS(R$1:$R6046,A$1:$A6046,A6046,K$1:$K6046,K6046,E$1:$E6046,E6046),"")</f>
        <v/>
      </c>
      <c r="AC6046" s="37">
        <v>76.039240647903242</v>
      </c>
    </row>
    <row r="6047" spans="1:29" x14ac:dyDescent="0.3">
      <c r="A6047" t="str">
        <f t="shared" si="474"/>
        <v>SFFFCanterburyCultivarEleven</v>
      </c>
      <c r="B6047" t="s">
        <v>186</v>
      </c>
      <c r="D6047" s="36">
        <v>45001</v>
      </c>
      <c r="E6047">
        <v>2</v>
      </c>
      <c r="I6047" t="s">
        <v>175</v>
      </c>
      <c r="K6047" t="s">
        <v>165</v>
      </c>
      <c r="Q6047" s="32">
        <v>184.67630298505782</v>
      </c>
      <c r="S6047" s="22" t="str">
        <f>IF(ISNUMBER(R6047),SUMIFS(R$1:$R6047,A$1:$A6047,A6047,K$1:$K6047,K6047,E$1:$E6047,E6047),"")</f>
        <v/>
      </c>
      <c r="AC6047" s="37">
        <v>76.948459577107428</v>
      </c>
    </row>
    <row r="6048" spans="1:29" x14ac:dyDescent="0.3">
      <c r="A6048" t="str">
        <f t="shared" si="474"/>
        <v>SFFFCanterburyCultivarEleven</v>
      </c>
      <c r="B6048" t="s">
        <v>186</v>
      </c>
      <c r="D6048" s="36">
        <v>45001</v>
      </c>
      <c r="E6048">
        <v>3</v>
      </c>
      <c r="I6048" t="s">
        <v>175</v>
      </c>
      <c r="K6048" t="s">
        <v>165</v>
      </c>
      <c r="Q6048" s="32">
        <v>195.85078315793598</v>
      </c>
      <c r="S6048" s="22" t="str">
        <f>IF(ISNUMBER(R6048),SUMIFS(R$1:$R6048,A$1:$A6048,A6048,K$1:$K6048,K6048,E$1:$E6048,E6048),"")</f>
        <v/>
      </c>
      <c r="AC6048" s="37">
        <v>81.604492982473332</v>
      </c>
    </row>
    <row r="6049" spans="1:29" x14ac:dyDescent="0.3">
      <c r="A6049" t="str">
        <f t="shared" si="474"/>
        <v>SFFFCanterburyCultivarEleven</v>
      </c>
      <c r="B6049" t="s">
        <v>186</v>
      </c>
      <c r="D6049" s="36">
        <v>45001</v>
      </c>
      <c r="E6049">
        <v>4</v>
      </c>
      <c r="I6049" t="s">
        <v>175</v>
      </c>
      <c r="K6049" t="s">
        <v>165</v>
      </c>
      <c r="Q6049" s="32">
        <v>164.37421538125645</v>
      </c>
      <c r="S6049" s="22" t="str">
        <f>IF(ISNUMBER(R6049),SUMIFS(R$1:$R6049,A$1:$A6049,A6049,K$1:$K6049,K6049,E$1:$E6049,E6049),"")</f>
        <v/>
      </c>
      <c r="AC6049" s="37">
        <v>68.489256408856861</v>
      </c>
    </row>
    <row r="6050" spans="1:29" x14ac:dyDescent="0.3">
      <c r="A6050" t="str">
        <f t="shared" si="474"/>
        <v>SFFFCanterburyCultivarEleven</v>
      </c>
      <c r="B6050" t="s">
        <v>186</v>
      </c>
      <c r="D6050" s="36">
        <v>45001</v>
      </c>
      <c r="E6050">
        <v>5</v>
      </c>
      <c r="I6050" t="s">
        <v>175</v>
      </c>
      <c r="K6050" t="s">
        <v>165</v>
      </c>
      <c r="Q6050" s="32">
        <v>212.17258108965535</v>
      </c>
      <c r="S6050" s="22" t="str">
        <f>IF(ISNUMBER(R6050),SUMIFS(R$1:$R6050,A$1:$A6050,A6050,K$1:$K6050,K6050,E$1:$E6050,E6050),"")</f>
        <v/>
      </c>
      <c r="AC6050" s="37">
        <v>88.405242120689721</v>
      </c>
    </row>
    <row r="6051" spans="1:29" x14ac:dyDescent="0.3">
      <c r="A6051" t="str">
        <f t="shared" si="474"/>
        <v>SFFFCanterburyCultivarEleven</v>
      </c>
      <c r="B6051" t="s">
        <v>186</v>
      </c>
      <c r="D6051" s="36">
        <v>45050</v>
      </c>
      <c r="E6051">
        <v>1</v>
      </c>
      <c r="I6051" t="s">
        <v>175</v>
      </c>
      <c r="K6051" t="s">
        <v>165</v>
      </c>
      <c r="Q6051" s="32">
        <v>220.57867492300315</v>
      </c>
      <c r="S6051" s="22" t="str">
        <f>IF(ISNUMBER(R6051),SUMIFS(R$1:$R6051,A$1:$A6051,A6051,K$1:$K6051,K6051,E$1:$E6051,E6051),"")</f>
        <v/>
      </c>
      <c r="AC6051" s="37">
        <v>45.016056106735334</v>
      </c>
    </row>
    <row r="6052" spans="1:29" x14ac:dyDescent="0.3">
      <c r="A6052" t="str">
        <f t="shared" si="474"/>
        <v>SFFFCanterburyCultivarEleven</v>
      </c>
      <c r="B6052" t="s">
        <v>186</v>
      </c>
      <c r="D6052" s="36">
        <v>45050</v>
      </c>
      <c r="E6052">
        <v>2</v>
      </c>
      <c r="I6052" t="s">
        <v>175</v>
      </c>
      <c r="K6052" t="s">
        <v>165</v>
      </c>
      <c r="Q6052" s="32">
        <v>277.91531891304231</v>
      </c>
      <c r="S6052" s="22" t="str">
        <f>IF(ISNUMBER(R6052),SUMIFS(R$1:$R6052,A$1:$A6052,A6052,K$1:$K6052,K6052,E$1:$E6052,E6052),"")</f>
        <v/>
      </c>
      <c r="AC6052" s="37">
        <v>56.717412023069855</v>
      </c>
    </row>
    <row r="6053" spans="1:29" x14ac:dyDescent="0.3">
      <c r="A6053" t="str">
        <f t="shared" si="474"/>
        <v>SFFFCanterburyCultivarEleven</v>
      </c>
      <c r="B6053" t="s">
        <v>186</v>
      </c>
      <c r="D6053" s="36">
        <v>45050</v>
      </c>
      <c r="E6053">
        <v>3</v>
      </c>
      <c r="I6053" t="s">
        <v>175</v>
      </c>
      <c r="K6053" t="s">
        <v>165</v>
      </c>
      <c r="Q6053" s="32">
        <v>265.91590863802577</v>
      </c>
      <c r="S6053" s="22" t="str">
        <f>IF(ISNUMBER(R6053),SUMIFS(R$1:$R6053,A$1:$A6053,A6053,K$1:$K6053,K6053,E$1:$E6053,E6053),"")</f>
        <v/>
      </c>
      <c r="AC6053" s="37">
        <v>54.268552783270565</v>
      </c>
    </row>
    <row r="6054" spans="1:29" x14ac:dyDescent="0.3">
      <c r="A6054" t="str">
        <f t="shared" si="474"/>
        <v>SFFFCanterburyCultivarEleven</v>
      </c>
      <c r="B6054" t="s">
        <v>186</v>
      </c>
      <c r="D6054" s="36">
        <v>45050</v>
      </c>
      <c r="E6054">
        <v>4</v>
      </c>
      <c r="I6054" t="s">
        <v>175</v>
      </c>
      <c r="K6054" t="s">
        <v>165</v>
      </c>
      <c r="Q6054" s="32">
        <v>26.23350873179287</v>
      </c>
      <c r="S6054" s="22" t="str">
        <f>IF(ISNUMBER(R6054),SUMIFS(R$1:$R6054,A$1:$A6054,A6054,K$1:$K6054,K6054,E$1:$E6054,E6054),"")</f>
        <v/>
      </c>
      <c r="AC6054" s="37">
        <v>5.3537772922026265</v>
      </c>
    </row>
    <row r="6055" spans="1:29" x14ac:dyDescent="0.3">
      <c r="A6055" t="str">
        <f t="shared" si="474"/>
        <v>SFFFCanterburyCultivarEleven</v>
      </c>
      <c r="B6055" t="s">
        <v>186</v>
      </c>
      <c r="D6055" s="36">
        <v>45050</v>
      </c>
      <c r="E6055">
        <v>5</v>
      </c>
      <c r="I6055" t="s">
        <v>175</v>
      </c>
      <c r="K6055" t="s">
        <v>165</v>
      </c>
      <c r="Q6055" s="32">
        <v>210.68317567530644</v>
      </c>
      <c r="S6055" s="22" t="str">
        <f>IF(ISNUMBER(R6055),SUMIFS(R$1:$R6055,A$1:$A6055,A6055,K$1:$K6055,K6055,E$1:$E6055,E6055),"")</f>
        <v/>
      </c>
      <c r="AC6055" s="37">
        <v>42.996566464348255</v>
      </c>
    </row>
    <row r="6056" spans="1:29" x14ac:dyDescent="0.3">
      <c r="A6056" t="str">
        <f t="shared" si="474"/>
        <v>SFFFCanterburyCultivarTwelve</v>
      </c>
      <c r="B6056" t="s">
        <v>186</v>
      </c>
      <c r="D6056" s="36">
        <v>44977</v>
      </c>
      <c r="E6056">
        <v>1</v>
      </c>
      <c r="I6056" t="s">
        <v>176</v>
      </c>
      <c r="K6056" t="s">
        <v>165</v>
      </c>
      <c r="Q6056" s="32">
        <v>291.63260738405251</v>
      </c>
      <c r="S6056" s="22" t="str">
        <f>IF(ISNUMBER(R6056),SUMIFS(R$1:$R6056,A$1:$A6056,A6056,K$1:$K6056,K6056,E$1:$E6056,E6056),"")</f>
        <v/>
      </c>
      <c r="AC6056" s="37">
        <v>49.429255488822463</v>
      </c>
    </row>
    <row r="6057" spans="1:29" x14ac:dyDescent="0.3">
      <c r="A6057" t="str">
        <f t="shared" si="474"/>
        <v>SFFFCanterburyCultivarTwelve</v>
      </c>
      <c r="B6057" t="s">
        <v>186</v>
      </c>
      <c r="D6057" s="36">
        <v>44977</v>
      </c>
      <c r="E6057">
        <v>2</v>
      </c>
      <c r="I6057" t="s">
        <v>176</v>
      </c>
      <c r="K6057" t="s">
        <v>165</v>
      </c>
      <c r="Q6057" s="32">
        <v>213.38016795865627</v>
      </c>
      <c r="S6057" s="22" t="str">
        <f>IF(ISNUMBER(R6057),SUMIFS(R$1:$R6057,A$1:$A6057,A6057,K$1:$K6057,K6057,E$1:$E6057,E6057),"")</f>
        <v/>
      </c>
      <c r="AC6057" s="37">
        <v>36.166130162484116</v>
      </c>
    </row>
    <row r="6058" spans="1:29" x14ac:dyDescent="0.3">
      <c r="A6058" t="str">
        <f t="shared" si="474"/>
        <v>SFFFCanterburyCultivarTwelve</v>
      </c>
      <c r="B6058" t="s">
        <v>186</v>
      </c>
      <c r="D6058" s="36">
        <v>44977</v>
      </c>
      <c r="E6058">
        <v>3</v>
      </c>
      <c r="I6058" t="s">
        <v>176</v>
      </c>
      <c r="K6058" t="s">
        <v>165</v>
      </c>
      <c r="Q6058" s="32">
        <v>135.99411917322496</v>
      </c>
      <c r="S6058" s="22" t="str">
        <f>IF(ISNUMBER(R6058),SUMIFS(R$1:$R6058,A$1:$A6058,A6058,K$1:$K6058,K6058,E$1:$E6058,E6058),"")</f>
        <v/>
      </c>
      <c r="AC6058" s="37">
        <v>23.049850707326264</v>
      </c>
    </row>
    <row r="6059" spans="1:29" x14ac:dyDescent="0.3">
      <c r="A6059" t="str">
        <f t="shared" si="474"/>
        <v>SFFFCanterburyCultivarTwelve</v>
      </c>
      <c r="B6059" t="s">
        <v>186</v>
      </c>
      <c r="D6059" s="36">
        <v>44977</v>
      </c>
      <c r="E6059">
        <v>4</v>
      </c>
      <c r="I6059" t="s">
        <v>176</v>
      </c>
      <c r="K6059" t="s">
        <v>165</v>
      </c>
      <c r="Q6059" s="32">
        <v>197.75662435983074</v>
      </c>
      <c r="S6059" s="22" t="str">
        <f>IF(ISNUMBER(R6059),SUMIFS(R$1:$R6059,A$1:$A6059,A6059,K$1:$K6059,K6059,E$1:$E6059,E6059),"")</f>
        <v/>
      </c>
      <c r="AC6059" s="37">
        <v>33.518071925395041</v>
      </c>
    </row>
    <row r="6060" spans="1:29" x14ac:dyDescent="0.3">
      <c r="A6060" t="str">
        <f t="shared" si="474"/>
        <v>SFFFCanterburyCultivarTwelve</v>
      </c>
      <c r="B6060" t="s">
        <v>186</v>
      </c>
      <c r="D6060" s="36">
        <v>44977</v>
      </c>
      <c r="E6060">
        <v>5</v>
      </c>
      <c r="I6060" t="s">
        <v>176</v>
      </c>
      <c r="K6060" t="s">
        <v>165</v>
      </c>
      <c r="Q6060" s="32">
        <v>187.3329977152151</v>
      </c>
      <c r="S6060" s="22" t="str">
        <f>IF(ISNUMBER(R6060),SUMIFS(R$1:$R6060,A$1:$A6060,A6060,K$1:$K6060,K6060,E$1:$E6060,E6060),"")</f>
        <v/>
      </c>
      <c r="AC6060" s="37">
        <v>31.751355544951714</v>
      </c>
    </row>
    <row r="6061" spans="1:29" x14ac:dyDescent="0.3">
      <c r="A6061" t="str">
        <f t="shared" si="474"/>
        <v>SFFFCanterburyCultivarTwelve</v>
      </c>
      <c r="B6061" t="s">
        <v>186</v>
      </c>
      <c r="D6061" s="36">
        <v>45001</v>
      </c>
      <c r="E6061">
        <v>1</v>
      </c>
      <c r="I6061" t="s">
        <v>176</v>
      </c>
      <c r="K6061" t="s">
        <v>165</v>
      </c>
      <c r="Q6061" s="32">
        <v>208.54419703103912</v>
      </c>
      <c r="S6061" s="22" t="str">
        <f>IF(ISNUMBER(R6061),SUMIFS(R$1:$R6061,A$1:$A6061,A6061,K$1:$K6061,K6061,E$1:$E6061,E6061),"")</f>
        <v/>
      </c>
      <c r="AC6061" s="37">
        <v>86.893415429599642</v>
      </c>
    </row>
    <row r="6062" spans="1:29" x14ac:dyDescent="0.3">
      <c r="A6062" t="str">
        <f t="shared" si="474"/>
        <v>SFFFCanterburyCultivarTwelve</v>
      </c>
      <c r="B6062" t="s">
        <v>186</v>
      </c>
      <c r="D6062" s="36">
        <v>45001</v>
      </c>
      <c r="E6062">
        <v>2</v>
      </c>
      <c r="I6062" t="s">
        <v>176</v>
      </c>
      <c r="K6062" t="s">
        <v>165</v>
      </c>
      <c r="Q6062" s="32">
        <v>196.86202721402213</v>
      </c>
      <c r="S6062" s="22" t="str">
        <f>IF(ISNUMBER(R6062),SUMIFS(R$1:$R6062,A$1:$A6062,A6062,K$1:$K6062,K6062,E$1:$E6062,E6062),"")</f>
        <v/>
      </c>
      <c r="AC6062" s="37">
        <v>82.025844672509223</v>
      </c>
    </row>
    <row r="6063" spans="1:29" x14ac:dyDescent="0.3">
      <c r="A6063" t="str">
        <f t="shared" si="474"/>
        <v>SFFFCanterburyCultivarTwelve</v>
      </c>
      <c r="B6063" t="s">
        <v>186</v>
      </c>
      <c r="D6063" s="36">
        <v>45001</v>
      </c>
      <c r="E6063">
        <v>3</v>
      </c>
      <c r="I6063" t="s">
        <v>176</v>
      </c>
      <c r="K6063" t="s">
        <v>165</v>
      </c>
      <c r="Q6063" s="32">
        <v>222.776264815312</v>
      </c>
      <c r="S6063" s="22" t="str">
        <f>IF(ISNUMBER(R6063),SUMIFS(R$1:$R6063,A$1:$A6063,A6063,K$1:$K6063,K6063,E$1:$E6063,E6063),"")</f>
        <v/>
      </c>
      <c r="AC6063" s="37">
        <v>92.823443673046668</v>
      </c>
    </row>
    <row r="6064" spans="1:29" x14ac:dyDescent="0.3">
      <c r="A6064" t="str">
        <f t="shared" si="474"/>
        <v>SFFFCanterburyCultivarTwelve</v>
      </c>
      <c r="B6064" t="s">
        <v>186</v>
      </c>
      <c r="D6064" s="36">
        <v>45001</v>
      </c>
      <c r="E6064">
        <v>4</v>
      </c>
      <c r="I6064" t="s">
        <v>176</v>
      </c>
      <c r="K6064" t="s">
        <v>165</v>
      </c>
      <c r="Q6064" s="32">
        <v>152.39839181286547</v>
      </c>
      <c r="S6064" s="22" t="str">
        <f>IF(ISNUMBER(R6064),SUMIFS(R$1:$R6064,A$1:$A6064,A6064,K$1:$K6064,K6064,E$1:$E6064,E6064),"")</f>
        <v/>
      </c>
      <c r="AC6064" s="37">
        <v>63.499329922027279</v>
      </c>
    </row>
    <row r="6065" spans="1:29" x14ac:dyDescent="0.3">
      <c r="A6065" t="str">
        <f t="shared" si="474"/>
        <v>SFFFCanterburyCultivarTwelve</v>
      </c>
      <c r="B6065" t="s">
        <v>186</v>
      </c>
      <c r="D6065" s="36">
        <v>45001</v>
      </c>
      <c r="E6065">
        <v>5</v>
      </c>
      <c r="I6065" t="s">
        <v>176</v>
      </c>
      <c r="K6065" t="s">
        <v>165</v>
      </c>
      <c r="Q6065" s="32">
        <v>94.348819073083774</v>
      </c>
      <c r="S6065" s="22" t="str">
        <f>IF(ISNUMBER(R6065),SUMIFS(R$1:$R6065,A$1:$A6065,A6065,K$1:$K6065,K6065,E$1:$E6065,E6065),"")</f>
        <v/>
      </c>
      <c r="AC6065" s="37">
        <v>39.312007947118239</v>
      </c>
    </row>
    <row r="6066" spans="1:29" x14ac:dyDescent="0.3">
      <c r="A6066" t="str">
        <f t="shared" si="474"/>
        <v>SFFFCanterburyCultivarTwelve</v>
      </c>
      <c r="B6066" t="s">
        <v>186</v>
      </c>
      <c r="D6066" s="36">
        <v>45050</v>
      </c>
      <c r="E6066">
        <v>1</v>
      </c>
      <c r="I6066" t="s">
        <v>176</v>
      </c>
      <c r="K6066" t="s">
        <v>165</v>
      </c>
      <c r="Q6066" s="32">
        <v>248.90466561162884</v>
      </c>
      <c r="S6066" s="22" t="str">
        <f>IF(ISNUMBER(R6066),SUMIFS(R$1:$R6066,A$1:$A6066,A6066,K$1:$K6066,K6066,E$1:$E6066,E6066),"")</f>
        <v/>
      </c>
      <c r="AC6066" s="37">
        <v>50.79687053298548</v>
      </c>
    </row>
    <row r="6067" spans="1:29" x14ac:dyDescent="0.3">
      <c r="A6067" t="str">
        <f t="shared" si="474"/>
        <v>SFFFCanterburyCultivarTwelve</v>
      </c>
      <c r="B6067" t="s">
        <v>186</v>
      </c>
      <c r="D6067" s="36">
        <v>45050</v>
      </c>
      <c r="E6067">
        <v>2</v>
      </c>
      <c r="I6067" t="s">
        <v>176</v>
      </c>
      <c r="K6067" t="s">
        <v>165</v>
      </c>
      <c r="Q6067" s="32">
        <v>243.87623549634719</v>
      </c>
      <c r="S6067" s="22" t="str">
        <f>IF(ISNUMBER(R6067),SUMIFS(R$1:$R6067,A$1:$A6067,A6067,K$1:$K6067,K6067,E$1:$E6067,E6067),"")</f>
        <v/>
      </c>
      <c r="AC6067" s="37">
        <v>49.770660305376978</v>
      </c>
    </row>
    <row r="6068" spans="1:29" x14ac:dyDescent="0.3">
      <c r="A6068" t="str">
        <f t="shared" si="474"/>
        <v>SFFFCanterburyCultivarTwelve</v>
      </c>
      <c r="B6068" t="s">
        <v>186</v>
      </c>
      <c r="D6068" s="36">
        <v>45050</v>
      </c>
      <c r="E6068">
        <v>3</v>
      </c>
      <c r="I6068" t="s">
        <v>176</v>
      </c>
      <c r="K6068" t="s">
        <v>165</v>
      </c>
      <c r="Q6068" s="32">
        <v>266.42895227939215</v>
      </c>
      <c r="S6068" s="22" t="str">
        <f>IF(ISNUMBER(R6068),SUMIFS(R$1:$R6068,A$1:$A6068,A6068,K$1:$K6068,K6068,E$1:$E6068,E6068),"")</f>
        <v/>
      </c>
      <c r="AC6068" s="37">
        <v>54.373255567222891</v>
      </c>
    </row>
    <row r="6069" spans="1:29" x14ac:dyDescent="0.3">
      <c r="A6069" t="str">
        <f t="shared" si="474"/>
        <v>SFFFCanterburyCultivarTwelve</v>
      </c>
      <c r="B6069" t="s">
        <v>186</v>
      </c>
      <c r="D6069" s="36">
        <v>45050</v>
      </c>
      <c r="E6069">
        <v>4</v>
      </c>
      <c r="I6069" t="s">
        <v>176</v>
      </c>
      <c r="K6069" t="s">
        <v>165</v>
      </c>
      <c r="Q6069" s="32">
        <v>246.33382764870652</v>
      </c>
      <c r="S6069" s="22" t="str">
        <f>IF(ISNUMBER(R6069),SUMIFS(R$1:$R6069,A$1:$A6069,A6069,K$1:$K6069,K6069,E$1:$E6069,E6069),"")</f>
        <v/>
      </c>
      <c r="AC6069" s="37">
        <v>50.272209724225824</v>
      </c>
    </row>
    <row r="6070" spans="1:29" x14ac:dyDescent="0.3">
      <c r="A6070" t="str">
        <f t="shared" si="474"/>
        <v>SFFFCanterburyCultivarTwelve</v>
      </c>
      <c r="B6070" t="s">
        <v>186</v>
      </c>
      <c r="D6070" s="36">
        <v>45050</v>
      </c>
      <c r="E6070">
        <v>5</v>
      </c>
      <c r="I6070" t="s">
        <v>176</v>
      </c>
      <c r="K6070" t="s">
        <v>165</v>
      </c>
      <c r="Q6070" s="32">
        <v>168.09652516320676</v>
      </c>
      <c r="S6070" s="22" t="str">
        <f>IF(ISNUMBER(R6070),SUMIFS(R$1:$R6070,A$1:$A6070,A6070,K$1:$K6070,K6070,E$1:$E6070,E6070),"")</f>
        <v/>
      </c>
      <c r="AC6070" s="37">
        <v>34.305413298613622</v>
      </c>
    </row>
    <row r="6071" spans="1:29" x14ac:dyDescent="0.3">
      <c r="A6071" t="str">
        <f t="shared" si="474"/>
        <v>SFFFCanterburyCultivarThirteen</v>
      </c>
      <c r="B6071" t="s">
        <v>186</v>
      </c>
      <c r="D6071" s="36">
        <v>44977</v>
      </c>
      <c r="E6071">
        <v>1</v>
      </c>
      <c r="I6071" t="s">
        <v>177</v>
      </c>
      <c r="K6071" t="s">
        <v>165</v>
      </c>
      <c r="Q6071" s="32">
        <v>266.48415657036355</v>
      </c>
      <c r="S6071" s="22" t="str">
        <f>IF(ISNUMBER(R6071),SUMIFS(R$1:$R6071,A$1:$A6071,A6071,K$1:$K6071,K6071,E$1:$E6071,E6071),"")</f>
        <v/>
      </c>
      <c r="AC6071" s="37">
        <v>45.166806198366707</v>
      </c>
    </row>
    <row r="6072" spans="1:29" x14ac:dyDescent="0.3">
      <c r="A6072" t="str">
        <f t="shared" si="474"/>
        <v>SFFFCanterburyCultivarThirteen</v>
      </c>
      <c r="B6072" t="s">
        <v>186</v>
      </c>
      <c r="D6072" s="36">
        <v>44977</v>
      </c>
      <c r="E6072">
        <v>2</v>
      </c>
      <c r="I6072" t="s">
        <v>177</v>
      </c>
      <c r="K6072" t="s">
        <v>165</v>
      </c>
      <c r="Q6072" s="32">
        <v>244.35405536668287</v>
      </c>
      <c r="S6072" s="22" t="str">
        <f>IF(ISNUMBER(R6072),SUMIFS(R$1:$R6072,A$1:$A6072,A6072,K$1:$K6072,K6072,E$1:$E6072,E6072),"")</f>
        <v/>
      </c>
      <c r="AC6072" s="37">
        <v>41.415941587573364</v>
      </c>
    </row>
    <row r="6073" spans="1:29" x14ac:dyDescent="0.3">
      <c r="A6073" t="str">
        <f t="shared" si="474"/>
        <v>SFFFCanterburyCultivarThirteen</v>
      </c>
      <c r="B6073" t="s">
        <v>186</v>
      </c>
      <c r="D6073" s="36">
        <v>44977</v>
      </c>
      <c r="E6073">
        <v>3</v>
      </c>
      <c r="I6073" t="s">
        <v>177</v>
      </c>
      <c r="K6073" t="s">
        <v>165</v>
      </c>
      <c r="Q6073" s="32">
        <v>390.83294586963694</v>
      </c>
      <c r="S6073" s="22" t="str">
        <f>IF(ISNUMBER(R6073),SUMIFS(R$1:$R6073,A$1:$A6073,A6073,K$1:$K6073,K6073,E$1:$E6073,E6073),"")</f>
        <v/>
      </c>
      <c r="AC6073" s="37">
        <v>66.242872181294402</v>
      </c>
    </row>
    <row r="6074" spans="1:29" x14ac:dyDescent="0.3">
      <c r="A6074" t="str">
        <f t="shared" si="474"/>
        <v>SFFFCanterburyCultivarThirteen</v>
      </c>
      <c r="B6074" t="s">
        <v>186</v>
      </c>
      <c r="D6074" s="36">
        <v>44977</v>
      </c>
      <c r="E6074">
        <v>4</v>
      </c>
      <c r="I6074" t="s">
        <v>177</v>
      </c>
      <c r="K6074" t="s">
        <v>165</v>
      </c>
      <c r="Q6074" s="32">
        <v>271.41925870739425</v>
      </c>
      <c r="S6074" s="22" t="str">
        <f>IF(ISNUMBER(R6074),SUMIFS(R$1:$R6074,A$1:$A6074,A6074,K$1:$K6074,K6074,E$1:$E6074,E6074),"")</f>
        <v/>
      </c>
      <c r="AC6074" s="37">
        <v>46.003264187693937</v>
      </c>
    </row>
    <row r="6075" spans="1:29" x14ac:dyDescent="0.3">
      <c r="A6075" t="str">
        <f t="shared" si="474"/>
        <v>SFFFCanterburyCultivarThirteen</v>
      </c>
      <c r="B6075" t="s">
        <v>186</v>
      </c>
      <c r="D6075" s="36">
        <v>44977</v>
      </c>
      <c r="E6075">
        <v>5</v>
      </c>
      <c r="I6075" t="s">
        <v>177</v>
      </c>
      <c r="K6075" t="s">
        <v>165</v>
      </c>
      <c r="Q6075" s="32">
        <v>320.6779079013952</v>
      </c>
      <c r="S6075" s="22" t="str">
        <f>IF(ISNUMBER(R6075),SUMIFS(R$1:$R6075,A$1:$A6075,A6075,K$1:$K6075,K6075,E$1:$E6075,E6075),"")</f>
        <v/>
      </c>
      <c r="AC6075" s="37">
        <v>54.352187779897491</v>
      </c>
    </row>
    <row r="6076" spans="1:29" x14ac:dyDescent="0.3">
      <c r="A6076" t="str">
        <f t="shared" si="474"/>
        <v>SFFFCanterburyCultivarThirteen</v>
      </c>
      <c r="B6076" t="s">
        <v>186</v>
      </c>
      <c r="D6076" s="36">
        <v>45001</v>
      </c>
      <c r="E6076">
        <v>1</v>
      </c>
      <c r="I6076" t="s">
        <v>177</v>
      </c>
      <c r="K6076" t="s">
        <v>165</v>
      </c>
      <c r="Q6076" s="32">
        <v>262.65017266816909</v>
      </c>
      <c r="S6076" s="22" t="str">
        <f>IF(ISNUMBER(R6076),SUMIFS(R$1:$R6076,A$1:$A6076,A6076,K$1:$K6076,K6076,E$1:$E6076,E6076),"")</f>
        <v/>
      </c>
      <c r="AC6076" s="37">
        <v>109.43757194507045</v>
      </c>
    </row>
    <row r="6077" spans="1:29" x14ac:dyDescent="0.3">
      <c r="A6077" t="str">
        <f t="shared" si="474"/>
        <v>SFFFCanterburyCultivarThirteen</v>
      </c>
      <c r="B6077" t="s">
        <v>186</v>
      </c>
      <c r="D6077" s="36">
        <v>45001</v>
      </c>
      <c r="E6077">
        <v>2</v>
      </c>
      <c r="I6077" t="s">
        <v>177</v>
      </c>
      <c r="K6077" t="s">
        <v>165</v>
      </c>
      <c r="Q6077" s="32">
        <v>244.43861719330448</v>
      </c>
      <c r="S6077" s="22" t="str">
        <f>IF(ISNUMBER(R6077),SUMIFS(R$1:$R6077,A$1:$A6077,A6077,K$1:$K6077,K6077,E$1:$E6077,E6077),"")</f>
        <v/>
      </c>
      <c r="AC6077" s="37">
        <v>101.84942383054353</v>
      </c>
    </row>
    <row r="6078" spans="1:29" x14ac:dyDescent="0.3">
      <c r="A6078" t="str">
        <f t="shared" si="474"/>
        <v>SFFFCanterburyCultivarThirteen</v>
      </c>
      <c r="B6078" t="s">
        <v>186</v>
      </c>
      <c r="D6078" s="36">
        <v>45001</v>
      </c>
      <c r="E6078">
        <v>3</v>
      </c>
      <c r="I6078" t="s">
        <v>177</v>
      </c>
      <c r="K6078" t="s">
        <v>165</v>
      </c>
      <c r="Q6078" s="32">
        <v>195.00340235248368</v>
      </c>
      <c r="S6078" s="22" t="str">
        <f>IF(ISNUMBER(R6078),SUMIFS(R$1:$R6078,A$1:$A6078,A6078,K$1:$K6078,K6078,E$1:$E6078,E6078),"")</f>
        <v/>
      </c>
      <c r="AC6078" s="37">
        <v>81.251417646868205</v>
      </c>
    </row>
    <row r="6079" spans="1:29" x14ac:dyDescent="0.3">
      <c r="A6079" t="str">
        <f t="shared" si="474"/>
        <v>SFFFCanterburyCultivarThirteen</v>
      </c>
      <c r="B6079" t="s">
        <v>186</v>
      </c>
      <c r="D6079" s="36">
        <v>45001</v>
      </c>
      <c r="E6079">
        <v>4</v>
      </c>
      <c r="I6079" t="s">
        <v>177</v>
      </c>
      <c r="K6079" t="s">
        <v>165</v>
      </c>
      <c r="Q6079" s="32">
        <v>199.86612175873731</v>
      </c>
      <c r="S6079" s="22" t="str">
        <f>IF(ISNUMBER(R6079),SUMIFS(R$1:$R6079,A$1:$A6079,A6079,K$1:$K6079,K6079,E$1:$E6079,E6079),"")</f>
        <v/>
      </c>
      <c r="AC6079" s="37">
        <v>83.277550732807214</v>
      </c>
    </row>
    <row r="6080" spans="1:29" x14ac:dyDescent="0.3">
      <c r="A6080" t="str">
        <f t="shared" si="474"/>
        <v>SFFFCanterburyCultivarThirteen</v>
      </c>
      <c r="B6080" t="s">
        <v>186</v>
      </c>
      <c r="D6080" s="36">
        <v>45001</v>
      </c>
      <c r="E6080">
        <v>5</v>
      </c>
      <c r="I6080" t="s">
        <v>177</v>
      </c>
      <c r="K6080" t="s">
        <v>165</v>
      </c>
      <c r="Q6080" s="32">
        <v>202.14612884160749</v>
      </c>
      <c r="S6080" s="22" t="str">
        <f>IF(ISNUMBER(R6080),SUMIFS(R$1:$R6080,A$1:$A6080,A6080,K$1:$K6080,K6080,E$1:$E6080,E6080),"")</f>
        <v/>
      </c>
      <c r="AC6080" s="37">
        <v>84.227553684003126</v>
      </c>
    </row>
    <row r="6081" spans="1:29" x14ac:dyDescent="0.3">
      <c r="A6081" t="str">
        <f t="shared" si="474"/>
        <v>SFFFCanterburyCultivarThirteen</v>
      </c>
      <c r="B6081" t="s">
        <v>186</v>
      </c>
      <c r="D6081" s="36">
        <v>45050</v>
      </c>
      <c r="E6081">
        <v>1</v>
      </c>
      <c r="I6081" t="s">
        <v>177</v>
      </c>
      <c r="K6081" t="s">
        <v>165</v>
      </c>
      <c r="Q6081" s="32">
        <v>184.06832196273947</v>
      </c>
      <c r="S6081" s="22" t="str">
        <f>IF(ISNUMBER(R6081),SUMIFS(R$1:$R6081,A$1:$A6081,A6081,K$1:$K6081,K6081,E$1:$E6081,E6081),"")</f>
        <v/>
      </c>
      <c r="AC6081" s="37">
        <v>37.5649636658652</v>
      </c>
    </row>
    <row r="6082" spans="1:29" x14ac:dyDescent="0.3">
      <c r="A6082" t="str">
        <f t="shared" si="474"/>
        <v>SFFFCanterburyCultivarThirteen</v>
      </c>
      <c r="B6082" t="s">
        <v>186</v>
      </c>
      <c r="D6082" s="36">
        <v>45050</v>
      </c>
      <c r="E6082">
        <v>2</v>
      </c>
      <c r="I6082" t="s">
        <v>177</v>
      </c>
      <c r="K6082" t="s">
        <v>165</v>
      </c>
      <c r="Q6082" s="32">
        <v>282.21310822648724</v>
      </c>
      <c r="S6082" s="22" t="str">
        <f>IF(ISNUMBER(R6082),SUMIFS(R$1:$R6082,A$1:$A6082,A6082,K$1:$K6082,K6082,E$1:$E6082,E6082),"")</f>
        <v/>
      </c>
      <c r="AC6082" s="37">
        <v>57.594511882956581</v>
      </c>
    </row>
    <row r="6083" spans="1:29" x14ac:dyDescent="0.3">
      <c r="A6083" t="str">
        <f t="shared" si="474"/>
        <v>SFFFCanterburyCultivarThirteen</v>
      </c>
      <c r="B6083" t="s">
        <v>186</v>
      </c>
      <c r="D6083" s="36">
        <v>45050</v>
      </c>
      <c r="E6083">
        <v>3</v>
      </c>
      <c r="I6083" t="s">
        <v>177</v>
      </c>
      <c r="K6083" t="s">
        <v>165</v>
      </c>
      <c r="Q6083" s="32">
        <v>208.81229042918022</v>
      </c>
      <c r="S6083" s="22" t="str">
        <f>IF(ISNUMBER(R6083),SUMIFS(R$1:$R6083,A$1:$A6083,A6083,K$1:$K6083,K6083,E$1:$E6083,E6083),"")</f>
        <v/>
      </c>
      <c r="AC6083" s="37">
        <v>42.614753148812291</v>
      </c>
    </row>
    <row r="6084" spans="1:29" x14ac:dyDescent="0.3">
      <c r="A6084" t="str">
        <f t="shared" si="474"/>
        <v>SFFFCanterburyCultivarThirteen</v>
      </c>
      <c r="B6084" t="s">
        <v>186</v>
      </c>
      <c r="D6084" s="36">
        <v>45050</v>
      </c>
      <c r="E6084">
        <v>4</v>
      </c>
      <c r="I6084" t="s">
        <v>177</v>
      </c>
      <c r="K6084" t="s">
        <v>165</v>
      </c>
      <c r="Q6084" s="32">
        <v>231.4028314028314</v>
      </c>
      <c r="S6084" s="22" t="str">
        <f>IF(ISNUMBER(R6084),SUMIFS(R$1:$R6084,A$1:$A6084,A6084,K$1:$K6084,K6084,E$1:$E6084,E6084),"")</f>
        <v/>
      </c>
      <c r="AC6084" s="37">
        <v>47.2250676332309</v>
      </c>
    </row>
    <row r="6085" spans="1:29" x14ac:dyDescent="0.3">
      <c r="A6085" t="str">
        <f t="shared" si="474"/>
        <v>SFFFCanterburyCultivarThirteen</v>
      </c>
      <c r="B6085" t="s">
        <v>186</v>
      </c>
      <c r="D6085" s="36">
        <v>45050</v>
      </c>
      <c r="E6085">
        <v>5</v>
      </c>
      <c r="I6085" t="s">
        <v>177</v>
      </c>
      <c r="K6085" t="s">
        <v>165</v>
      </c>
      <c r="Q6085" s="32">
        <v>275.20367364117351</v>
      </c>
      <c r="S6085" s="22" t="str">
        <f>IF(ISNUMBER(R6085),SUMIFS(R$1:$R6085,A$1:$A6085,A6085,K$1:$K6085,K6085,E$1:$E6085,E6085),"")</f>
        <v/>
      </c>
      <c r="AC6085" s="37">
        <v>56.164015028810923</v>
      </c>
    </row>
    <row r="6086" spans="1:29" x14ac:dyDescent="0.3">
      <c r="A6086" t="str">
        <f t="shared" si="474"/>
        <v>SFFFCanterburyCultivarFourteen</v>
      </c>
      <c r="B6086" t="s">
        <v>186</v>
      </c>
      <c r="D6086" s="36">
        <v>44977</v>
      </c>
      <c r="E6086">
        <v>1</v>
      </c>
      <c r="I6086" t="s">
        <v>178</v>
      </c>
      <c r="K6086" t="s">
        <v>165</v>
      </c>
      <c r="Q6086" s="32">
        <v>61.965774993944038</v>
      </c>
      <c r="S6086" s="22" t="str">
        <f>IF(ISNUMBER(R6086),SUMIFS(R$1:$R6086,A$1:$A6086,A6086,K$1:$K6086,K6086,E$1:$E6086,E6086),"")</f>
        <v/>
      </c>
      <c r="AC6086" s="37">
        <v>10.502673727787124</v>
      </c>
    </row>
    <row r="6087" spans="1:29" x14ac:dyDescent="0.3">
      <c r="A6087" t="str">
        <f t="shared" si="474"/>
        <v>SFFFCanterburyCultivarFourteen</v>
      </c>
      <c r="B6087" t="s">
        <v>186</v>
      </c>
      <c r="D6087" s="36">
        <v>44977</v>
      </c>
      <c r="E6087">
        <v>2</v>
      </c>
      <c r="I6087" t="s">
        <v>178</v>
      </c>
      <c r="K6087" t="s">
        <v>165</v>
      </c>
      <c r="Q6087" s="32">
        <v>80.893682588597827</v>
      </c>
      <c r="S6087" s="22" t="str">
        <f>IF(ISNUMBER(R6087),SUMIFS(R$1:$R6087,A$1:$A6087,A6087,K$1:$K6087,K6087,E$1:$E6087,E6087),"")</f>
        <v/>
      </c>
      <c r="AC6087" s="37">
        <v>13.710793659084377</v>
      </c>
    </row>
    <row r="6088" spans="1:29" x14ac:dyDescent="0.3">
      <c r="A6088" t="str">
        <f t="shared" si="474"/>
        <v>SFFFCanterburyCultivarFourteen</v>
      </c>
      <c r="B6088" t="s">
        <v>186</v>
      </c>
      <c r="D6088" s="36">
        <v>44977</v>
      </c>
      <c r="E6088">
        <v>3</v>
      </c>
      <c r="I6088" t="s">
        <v>178</v>
      </c>
      <c r="K6088" t="s">
        <v>165</v>
      </c>
      <c r="Q6088" s="32">
        <v>120.2057689984957</v>
      </c>
      <c r="S6088" s="22" t="str">
        <f>IF(ISNUMBER(R6088),SUMIFS(R$1:$R6088,A$1:$A6088,A6088,K$1:$K6088,K6088,E$1:$E6088,E6088),"")</f>
        <v/>
      </c>
      <c r="AC6088" s="37">
        <v>20.373859152287409</v>
      </c>
    </row>
    <row r="6089" spans="1:29" x14ac:dyDescent="0.3">
      <c r="A6089" t="str">
        <f t="shared" si="474"/>
        <v>SFFFCanterburyCultivarFourteen</v>
      </c>
      <c r="B6089" t="s">
        <v>186</v>
      </c>
      <c r="D6089" s="36">
        <v>44977</v>
      </c>
      <c r="E6089">
        <v>4</v>
      </c>
      <c r="I6089" t="s">
        <v>178</v>
      </c>
      <c r="K6089" t="s">
        <v>165</v>
      </c>
      <c r="Q6089" s="32">
        <v>57.350855690809091</v>
      </c>
      <c r="S6089" s="22" t="str">
        <f>IF(ISNUMBER(R6089),SUMIFS(R$1:$R6089,A$1:$A6089,A6089,K$1:$K6089,K6089,E$1:$E6089,E6089),"")</f>
        <v/>
      </c>
      <c r="AC6089" s="37">
        <v>9.7204840153913707</v>
      </c>
    </row>
    <row r="6090" spans="1:29" x14ac:dyDescent="0.3">
      <c r="A6090" t="str">
        <f t="shared" si="474"/>
        <v>SFFFCanterburyCultivarFourteen</v>
      </c>
      <c r="B6090" t="s">
        <v>186</v>
      </c>
      <c r="D6090" s="36">
        <v>44977</v>
      </c>
      <c r="E6090">
        <v>5</v>
      </c>
      <c r="I6090" t="s">
        <v>178</v>
      </c>
      <c r="K6090" t="s">
        <v>165</v>
      </c>
      <c r="Q6090" s="32">
        <v>160.30365566037733</v>
      </c>
      <c r="S6090" s="22" t="str">
        <f>IF(ISNUMBER(R6090),SUMIFS(R$1:$R6090,A$1:$A6090,A6090,K$1:$K6090,K6090,E$1:$E6090,E6090),"")</f>
        <v/>
      </c>
      <c r="AC6090" s="37">
        <v>27.170111128877515</v>
      </c>
    </row>
    <row r="6091" spans="1:29" x14ac:dyDescent="0.3">
      <c r="A6091" t="str">
        <f t="shared" si="474"/>
        <v>SFFFCanterburyCultivarFourteen</v>
      </c>
      <c r="B6091" t="s">
        <v>186</v>
      </c>
      <c r="D6091" s="36">
        <v>45001</v>
      </c>
      <c r="E6091">
        <v>1</v>
      </c>
      <c r="I6091" t="s">
        <v>178</v>
      </c>
      <c r="K6091" t="s">
        <v>165</v>
      </c>
      <c r="Q6091" s="32">
        <v>220.99717045565427</v>
      </c>
      <c r="S6091" s="22" t="str">
        <f>IF(ISNUMBER(R6091),SUMIFS(R$1:$R6091,A$1:$A6091,A6091,K$1:$K6091,K6091,E$1:$E6091,E6091),"")</f>
        <v/>
      </c>
      <c r="AC6091" s="37">
        <v>92.082154356522608</v>
      </c>
    </row>
    <row r="6092" spans="1:29" x14ac:dyDescent="0.3">
      <c r="A6092" t="str">
        <f t="shared" si="474"/>
        <v>SFFFCanterburyCultivarFourteen</v>
      </c>
      <c r="B6092" t="s">
        <v>186</v>
      </c>
      <c r="D6092" s="36">
        <v>45001</v>
      </c>
      <c r="E6092">
        <v>2</v>
      </c>
      <c r="I6092" t="s">
        <v>178</v>
      </c>
      <c r="K6092" t="s">
        <v>165</v>
      </c>
      <c r="Q6092" s="32">
        <v>198.94250145959279</v>
      </c>
      <c r="S6092" s="22" t="str">
        <f>IF(ISNUMBER(R6092),SUMIFS(R$1:$R6092,A$1:$A6092,A6092,K$1:$K6092,K6092,E$1:$E6092,E6092),"")</f>
        <v/>
      </c>
      <c r="AC6092" s="37">
        <v>82.892708941496991</v>
      </c>
    </row>
    <row r="6093" spans="1:29" x14ac:dyDescent="0.3">
      <c r="A6093" t="str">
        <f t="shared" si="474"/>
        <v>SFFFCanterburyCultivarFourteen</v>
      </c>
      <c r="B6093" t="s">
        <v>186</v>
      </c>
      <c r="D6093" s="36">
        <v>45001</v>
      </c>
      <c r="E6093">
        <v>3</v>
      </c>
      <c r="I6093" t="s">
        <v>178</v>
      </c>
      <c r="K6093" t="s">
        <v>165</v>
      </c>
      <c r="Q6093" s="32">
        <v>187.99624474812029</v>
      </c>
      <c r="S6093" s="22" t="str">
        <f>IF(ISNUMBER(R6093),SUMIFS(R$1:$R6093,A$1:$A6093,A6093,K$1:$K6093,K6093,E$1:$E6093,E6093),"")</f>
        <v/>
      </c>
      <c r="AC6093" s="37">
        <v>78.331768645050118</v>
      </c>
    </row>
    <row r="6094" spans="1:29" x14ac:dyDescent="0.3">
      <c r="A6094" t="str">
        <f t="shared" si="474"/>
        <v>SFFFCanterburyCultivarFourteen</v>
      </c>
      <c r="B6094" t="s">
        <v>186</v>
      </c>
      <c r="D6094" s="36">
        <v>45001</v>
      </c>
      <c r="E6094">
        <v>4</v>
      </c>
      <c r="I6094" t="s">
        <v>178</v>
      </c>
      <c r="K6094" t="s">
        <v>165</v>
      </c>
      <c r="Q6094" s="32">
        <v>185.31127220183785</v>
      </c>
      <c r="S6094" s="22" t="str">
        <f>IF(ISNUMBER(R6094),SUMIFS(R$1:$R6094,A$1:$A6094,A6094,K$1:$K6094,K6094,E$1:$E6094,E6094),"")</f>
        <v/>
      </c>
      <c r="AC6094" s="37">
        <v>77.213030084099103</v>
      </c>
    </row>
    <row r="6095" spans="1:29" x14ac:dyDescent="0.3">
      <c r="A6095" t="str">
        <f t="shared" si="474"/>
        <v>SFFFCanterburyCultivarFourteen</v>
      </c>
      <c r="B6095" t="s">
        <v>186</v>
      </c>
      <c r="D6095" s="36">
        <v>45001</v>
      </c>
      <c r="E6095">
        <v>5</v>
      </c>
      <c r="I6095" t="s">
        <v>178</v>
      </c>
      <c r="K6095" t="s">
        <v>165</v>
      </c>
      <c r="Q6095" s="32">
        <v>166.9962358935974</v>
      </c>
      <c r="S6095" s="22" t="str">
        <f>IF(ISNUMBER(R6095),SUMIFS(R$1:$R6095,A$1:$A6095,A6095,K$1:$K6095,K6095,E$1:$E6095,E6095),"")</f>
        <v/>
      </c>
      <c r="AC6095" s="37">
        <v>69.581764955665577</v>
      </c>
    </row>
    <row r="6096" spans="1:29" x14ac:dyDescent="0.3">
      <c r="A6096" t="str">
        <f t="shared" si="474"/>
        <v>SFFFCanterburyCultivarFourteen</v>
      </c>
      <c r="B6096" t="s">
        <v>186</v>
      </c>
      <c r="D6096" s="36">
        <v>45050</v>
      </c>
      <c r="E6096">
        <v>1</v>
      </c>
      <c r="I6096" t="s">
        <v>178</v>
      </c>
      <c r="K6096" t="s">
        <v>165</v>
      </c>
      <c r="Q6096" s="32">
        <v>62.354835304054042</v>
      </c>
      <c r="S6096" s="22" t="str">
        <f>IF(ISNUMBER(R6096),SUMIFS(R$1:$R6096,A$1:$A6096,A6096,K$1:$K6096,K6096,E$1:$E6096,E6096),"")</f>
        <v/>
      </c>
      <c r="AC6096" s="37">
        <v>12.725476592664091</v>
      </c>
    </row>
    <row r="6097" spans="1:29" x14ac:dyDescent="0.3">
      <c r="A6097" t="str">
        <f t="shared" si="474"/>
        <v>SFFFCanterburyCultivarFourteen</v>
      </c>
      <c r="B6097" t="s">
        <v>186</v>
      </c>
      <c r="D6097" s="36">
        <v>45050</v>
      </c>
      <c r="E6097">
        <v>2</v>
      </c>
      <c r="I6097" t="s">
        <v>178</v>
      </c>
      <c r="K6097" t="s">
        <v>165</v>
      </c>
      <c r="Q6097" s="32">
        <v>180.82734703988106</v>
      </c>
      <c r="S6097" s="22" t="str">
        <f>IF(ISNUMBER(R6097),SUMIFS(R$1:$R6097,A$1:$A6097,A6097,K$1:$K6097,K6097,E$1:$E6097,E6097),"")</f>
        <v/>
      </c>
      <c r="AC6097" s="37">
        <v>36.903540212220626</v>
      </c>
    </row>
    <row r="6098" spans="1:29" x14ac:dyDescent="0.3">
      <c r="A6098" t="str">
        <f t="shared" si="474"/>
        <v>SFFFCanterburyCultivarFourteen</v>
      </c>
      <c r="B6098" t="s">
        <v>186</v>
      </c>
      <c r="D6098" s="36">
        <v>45050</v>
      </c>
      <c r="E6098">
        <v>3</v>
      </c>
      <c r="I6098" t="s">
        <v>178</v>
      </c>
      <c r="K6098" t="s">
        <v>165</v>
      </c>
      <c r="Q6098" s="32">
        <v>180.01763438051077</v>
      </c>
      <c r="S6098" s="22" t="str">
        <f>IF(ISNUMBER(R6098),SUMIFS(R$1:$R6098,A$1:$A6098,A6098,K$1:$K6098,K6098,E$1:$E6098,E6098),"")</f>
        <v/>
      </c>
      <c r="AC6098" s="37">
        <v>36.738292730716488</v>
      </c>
    </row>
    <row r="6099" spans="1:29" x14ac:dyDescent="0.3">
      <c r="A6099" t="str">
        <f t="shared" si="474"/>
        <v>SFFFCanterburyCultivarFourteen</v>
      </c>
      <c r="B6099" t="s">
        <v>186</v>
      </c>
      <c r="D6099" s="36">
        <v>45050</v>
      </c>
      <c r="E6099">
        <v>4</v>
      </c>
      <c r="I6099" t="s">
        <v>178</v>
      </c>
      <c r="K6099" t="s">
        <v>165</v>
      </c>
      <c r="Q6099" s="32">
        <v>93.671137167605224</v>
      </c>
      <c r="S6099" s="22" t="str">
        <f>IF(ISNUMBER(R6099),SUMIFS(R$1:$R6099,A$1:$A6099,A6099,K$1:$K6099,K6099,E$1:$E6099,E6099),"")</f>
        <v/>
      </c>
      <c r="AC6099" s="37">
        <v>19.11655860563372</v>
      </c>
    </row>
    <row r="6100" spans="1:29" x14ac:dyDescent="0.3">
      <c r="A6100" t="str">
        <f t="shared" si="474"/>
        <v>SFFFCanterburyCultivarFourteen</v>
      </c>
      <c r="B6100" t="s">
        <v>186</v>
      </c>
      <c r="D6100" s="36">
        <v>45050</v>
      </c>
      <c r="E6100">
        <v>5</v>
      </c>
      <c r="I6100" t="s">
        <v>178</v>
      </c>
      <c r="K6100" t="s">
        <v>165</v>
      </c>
      <c r="Q6100" s="32">
        <v>115.41689983212086</v>
      </c>
      <c r="S6100" s="22" t="str">
        <f>IF(ISNUMBER(R6100),SUMIFS(R$1:$R6100,A$1:$A6100,A6100,K$1:$K6100,K6100,E$1:$E6100,E6100),"")</f>
        <v/>
      </c>
      <c r="AC6100" s="37">
        <v>23.554469353494053</v>
      </c>
    </row>
    <row r="6101" spans="1:29" x14ac:dyDescent="0.3">
      <c r="A6101" t="str">
        <f t="shared" si="474"/>
        <v>SFFFCanterburyCultivarFifteen</v>
      </c>
      <c r="B6101" t="s">
        <v>186</v>
      </c>
      <c r="D6101" s="36">
        <v>44977</v>
      </c>
      <c r="E6101">
        <v>1</v>
      </c>
      <c r="I6101" t="s">
        <v>179</v>
      </c>
      <c r="K6101" t="s">
        <v>165</v>
      </c>
      <c r="Q6101" s="32">
        <v>233.18964089312922</v>
      </c>
      <c r="S6101" s="22" t="str">
        <f>IF(ISNUMBER(R6101),SUMIFS(R$1:$R6101,A$1:$A6101,A6101,K$1:$K6101,K6101,E$1:$E6101,E6101),"")</f>
        <v/>
      </c>
      <c r="AC6101" s="37">
        <v>39.523667947988002</v>
      </c>
    </row>
    <row r="6102" spans="1:29" x14ac:dyDescent="0.3">
      <c r="A6102" t="str">
        <f t="shared" si="474"/>
        <v>SFFFCanterburyCultivarFifteen</v>
      </c>
      <c r="B6102" t="s">
        <v>186</v>
      </c>
      <c r="D6102" s="36">
        <v>44977</v>
      </c>
      <c r="E6102">
        <v>2</v>
      </c>
      <c r="I6102" t="s">
        <v>179</v>
      </c>
      <c r="K6102" t="s">
        <v>165</v>
      </c>
      <c r="Q6102" s="32">
        <v>258.85103540414161</v>
      </c>
      <c r="S6102" s="22" t="str">
        <f>IF(ISNUMBER(R6102),SUMIFS(R$1:$R6102,A$1:$A6102,A6102,K$1:$K6102,K6102,E$1:$E6102,E6102),"")</f>
        <v/>
      </c>
      <c r="AC6102" s="37">
        <v>43.873056848159592</v>
      </c>
    </row>
    <row r="6103" spans="1:29" x14ac:dyDescent="0.3">
      <c r="A6103" t="str">
        <f t="shared" si="474"/>
        <v>SFFFCanterburyCultivarFifteen</v>
      </c>
      <c r="B6103" t="s">
        <v>186</v>
      </c>
      <c r="D6103" s="36">
        <v>44977</v>
      </c>
      <c r="E6103">
        <v>3</v>
      </c>
      <c r="I6103" t="s">
        <v>179</v>
      </c>
      <c r="K6103" t="s">
        <v>165</v>
      </c>
      <c r="Q6103" s="32">
        <v>267.55455140020212</v>
      </c>
      <c r="S6103" s="22" t="str">
        <f>IF(ISNUMBER(R6103),SUMIFS(R$1:$R6103,A$1:$A6103,A6103,K$1:$K6103,K6103,E$1:$E6103,E6103),"")</f>
        <v/>
      </c>
      <c r="AC6103" s="37">
        <v>45.348229050881713</v>
      </c>
    </row>
    <row r="6104" spans="1:29" x14ac:dyDescent="0.3">
      <c r="A6104" t="str">
        <f t="shared" si="474"/>
        <v>SFFFCanterburyCultivarFifteen</v>
      </c>
      <c r="B6104" t="s">
        <v>186</v>
      </c>
      <c r="D6104" s="36">
        <v>44977</v>
      </c>
      <c r="E6104">
        <v>4</v>
      </c>
      <c r="I6104" t="s">
        <v>179</v>
      </c>
      <c r="K6104" t="s">
        <v>165</v>
      </c>
      <c r="Q6104" s="32">
        <v>234.37228232511217</v>
      </c>
      <c r="S6104" s="22" t="str">
        <f>IF(ISNUMBER(R6104),SUMIFS(R$1:$R6104,A$1:$A6104,A6104,K$1:$K6104,K6104,E$1:$E6104,E6104),"")</f>
        <v/>
      </c>
      <c r="AC6104" s="37">
        <v>39.724115648324094</v>
      </c>
    </row>
    <row r="6105" spans="1:29" x14ac:dyDescent="0.3">
      <c r="A6105" t="str">
        <f t="shared" si="474"/>
        <v>SFFFCanterburyCultivarFifteen</v>
      </c>
      <c r="B6105" t="s">
        <v>186</v>
      </c>
      <c r="D6105" s="36">
        <v>44977</v>
      </c>
      <c r="E6105">
        <v>5</v>
      </c>
      <c r="I6105" t="s">
        <v>179</v>
      </c>
      <c r="K6105" t="s">
        <v>165</v>
      </c>
      <c r="Q6105" s="32">
        <v>169.05396402398401</v>
      </c>
      <c r="S6105" s="22" t="str">
        <f>IF(ISNUMBER(R6105),SUMIFS(R$1:$R6105,A$1:$A6105,A6105,K$1:$K6105,K6105,E$1:$E6105,E6105),"")</f>
        <v/>
      </c>
      <c r="AC6105" s="37">
        <v>28.653214241353222</v>
      </c>
    </row>
    <row r="6106" spans="1:29" x14ac:dyDescent="0.3">
      <c r="A6106" t="str">
        <f t="shared" si="474"/>
        <v>SFFFCanterburyCultivarFifteen</v>
      </c>
      <c r="B6106" t="s">
        <v>186</v>
      </c>
      <c r="D6106" s="36">
        <v>45001</v>
      </c>
      <c r="E6106">
        <v>1</v>
      </c>
      <c r="I6106" t="s">
        <v>179</v>
      </c>
      <c r="K6106" t="s">
        <v>165</v>
      </c>
      <c r="Q6106" s="32">
        <v>204.65840683186335</v>
      </c>
      <c r="S6106" s="22" t="str">
        <f>IF(ISNUMBER(R6106),SUMIFS(R$1:$R6106,A$1:$A6106,A6106,K$1:$K6106,K6106,E$1:$E6106,E6106),"")</f>
        <v/>
      </c>
      <c r="AC6106" s="37">
        <v>85.274336179943063</v>
      </c>
    </row>
    <row r="6107" spans="1:29" x14ac:dyDescent="0.3">
      <c r="A6107" t="str">
        <f t="shared" si="474"/>
        <v>SFFFCanterburyCultivarFifteen</v>
      </c>
      <c r="B6107" t="s">
        <v>186</v>
      </c>
      <c r="D6107" s="36">
        <v>45001</v>
      </c>
      <c r="E6107">
        <v>2</v>
      </c>
      <c r="I6107" t="s">
        <v>179</v>
      </c>
      <c r="K6107" t="s">
        <v>165</v>
      </c>
      <c r="Q6107" s="32">
        <v>252.21762270845647</v>
      </c>
      <c r="S6107" s="22" t="str">
        <f>IF(ISNUMBER(R6107),SUMIFS(R$1:$R6107,A$1:$A6107,A6107,K$1:$K6107,K6107,E$1:$E6107,E6107),"")</f>
        <v/>
      </c>
      <c r="AC6107" s="37">
        <v>105.09067612852353</v>
      </c>
    </row>
    <row r="6108" spans="1:29" x14ac:dyDescent="0.3">
      <c r="A6108" t="str">
        <f t="shared" ref="A6108:A6171" si="475">_xlfn.TEXTJOIN("",TRUE,B6108,"Cultivar",I6108)</f>
        <v>SFFFCanterburyCultivarFifteen</v>
      </c>
      <c r="B6108" t="s">
        <v>186</v>
      </c>
      <c r="D6108" s="36">
        <v>45001</v>
      </c>
      <c r="E6108">
        <v>3</v>
      </c>
      <c r="I6108" t="s">
        <v>179</v>
      </c>
      <c r="K6108" t="s">
        <v>165</v>
      </c>
      <c r="Q6108" s="32">
        <v>218.43819290465632</v>
      </c>
      <c r="S6108" s="22" t="str">
        <f>IF(ISNUMBER(R6108),SUMIFS(R$1:$R6108,A$1:$A6108,A6108,K$1:$K6108,K6108,E$1:$E6108,E6108),"")</f>
        <v/>
      </c>
      <c r="AC6108" s="37">
        <v>91.015913710273466</v>
      </c>
    </row>
    <row r="6109" spans="1:29" x14ac:dyDescent="0.3">
      <c r="A6109" t="str">
        <f t="shared" si="475"/>
        <v>SFFFCanterburyCultivarFifteen</v>
      </c>
      <c r="B6109" t="s">
        <v>186</v>
      </c>
      <c r="D6109" s="36">
        <v>45001</v>
      </c>
      <c r="E6109">
        <v>4</v>
      </c>
      <c r="I6109" t="s">
        <v>179</v>
      </c>
      <c r="K6109" t="s">
        <v>165</v>
      </c>
      <c r="Q6109" s="32">
        <v>218.63078917565718</v>
      </c>
      <c r="S6109" s="22" t="str">
        <f>IF(ISNUMBER(R6109),SUMIFS(R$1:$R6109,A$1:$A6109,A6109,K$1:$K6109,K6109,E$1:$E6109,E6109),"")</f>
        <v/>
      </c>
      <c r="AC6109" s="37">
        <v>91.096162156523818</v>
      </c>
    </row>
    <row r="6110" spans="1:29" x14ac:dyDescent="0.3">
      <c r="A6110" t="str">
        <f t="shared" si="475"/>
        <v>SFFFCanterburyCultivarFifteen</v>
      </c>
      <c r="B6110" t="s">
        <v>186</v>
      </c>
      <c r="D6110" s="36">
        <v>45001</v>
      </c>
      <c r="E6110">
        <v>5</v>
      </c>
      <c r="I6110" t="s">
        <v>179</v>
      </c>
      <c r="K6110" t="s">
        <v>165</v>
      </c>
      <c r="Q6110" s="32">
        <v>217.29529470864026</v>
      </c>
      <c r="S6110" s="22" t="str">
        <f>IF(ISNUMBER(R6110),SUMIFS(R$1:$R6110,A$1:$A6110,A6110,K$1:$K6110,K6110,E$1:$E6110,E6110),"")</f>
        <v/>
      </c>
      <c r="AC6110" s="37">
        <v>90.539706128600116</v>
      </c>
    </row>
    <row r="6111" spans="1:29" x14ac:dyDescent="0.3">
      <c r="A6111" t="str">
        <f t="shared" si="475"/>
        <v>SFFFCanterburyCultivarFifteen</v>
      </c>
      <c r="B6111" t="s">
        <v>186</v>
      </c>
      <c r="D6111" s="36">
        <v>45050</v>
      </c>
      <c r="E6111">
        <v>1</v>
      </c>
      <c r="I6111" t="s">
        <v>179</v>
      </c>
      <c r="K6111" t="s">
        <v>165</v>
      </c>
      <c r="Q6111" s="32">
        <v>312.80963773894968</v>
      </c>
      <c r="S6111" s="22" t="str">
        <f>IF(ISNUMBER(R6111),SUMIFS(R$1:$R6111,A$1:$A6111,A6111,K$1:$K6111,K6111,E$1:$E6111,E6111),"")</f>
        <v/>
      </c>
      <c r="AC6111" s="37">
        <v>63.838701579377485</v>
      </c>
    </row>
    <row r="6112" spans="1:29" x14ac:dyDescent="0.3">
      <c r="A6112" t="str">
        <f t="shared" si="475"/>
        <v>SFFFCanterburyCultivarFifteen</v>
      </c>
      <c r="B6112" t="s">
        <v>186</v>
      </c>
      <c r="D6112" s="36">
        <v>45050</v>
      </c>
      <c r="E6112">
        <v>2</v>
      </c>
      <c r="I6112" t="s">
        <v>179</v>
      </c>
      <c r="K6112" t="s">
        <v>165</v>
      </c>
      <c r="Q6112" s="32">
        <v>271.79212168486731</v>
      </c>
      <c r="S6112" s="22" t="str">
        <f>IF(ISNUMBER(R6112),SUMIFS(R$1:$R6112,A$1:$A6112,A6112,K$1:$K6112,K6112,E$1:$E6112,E6112),"")</f>
        <v/>
      </c>
      <c r="AC6112" s="37">
        <v>55.467779935687204</v>
      </c>
    </row>
    <row r="6113" spans="1:29" x14ac:dyDescent="0.3">
      <c r="A6113" t="str">
        <f t="shared" si="475"/>
        <v>SFFFCanterburyCultivarFifteen</v>
      </c>
      <c r="B6113" t="s">
        <v>186</v>
      </c>
      <c r="D6113" s="36">
        <v>45050</v>
      </c>
      <c r="E6113">
        <v>3</v>
      </c>
      <c r="I6113" t="s">
        <v>179</v>
      </c>
      <c r="K6113" t="s">
        <v>165</v>
      </c>
      <c r="Q6113" s="32">
        <v>278.85161630017598</v>
      </c>
      <c r="S6113" s="22" t="str">
        <f>IF(ISNUMBER(R6113),SUMIFS(R$1:$R6113,A$1:$A6113,A6113,K$1:$K6113,K6113,E$1:$E6113,E6113),"")</f>
        <v/>
      </c>
      <c r="AC6113" s="37">
        <v>56.908493122484892</v>
      </c>
    </row>
    <row r="6114" spans="1:29" x14ac:dyDescent="0.3">
      <c r="A6114" t="str">
        <f t="shared" si="475"/>
        <v>SFFFCanterburyCultivarFifteen</v>
      </c>
      <c r="B6114" t="s">
        <v>186</v>
      </c>
      <c r="D6114" s="36">
        <v>45050</v>
      </c>
      <c r="E6114">
        <v>4</v>
      </c>
      <c r="I6114" t="s">
        <v>179</v>
      </c>
      <c r="K6114" t="s">
        <v>165</v>
      </c>
      <c r="Q6114" s="32">
        <v>338.02681672455248</v>
      </c>
      <c r="S6114" s="22" t="str">
        <f>IF(ISNUMBER(R6114),SUMIFS(R$1:$R6114,A$1:$A6114,A6114,K$1:$K6114,K6114,E$1:$E6114,E6114),"")</f>
        <v/>
      </c>
      <c r="AC6114" s="37">
        <v>68.985064637663768</v>
      </c>
    </row>
    <row r="6115" spans="1:29" x14ac:dyDescent="0.3">
      <c r="A6115" t="str">
        <f t="shared" si="475"/>
        <v>SFFFCanterburyCultivarFifteen</v>
      </c>
      <c r="B6115" t="s">
        <v>186</v>
      </c>
      <c r="D6115" s="36">
        <v>45050</v>
      </c>
      <c r="E6115">
        <v>5</v>
      </c>
      <c r="I6115" t="s">
        <v>179</v>
      </c>
      <c r="K6115" t="s">
        <v>165</v>
      </c>
      <c r="Q6115" s="32">
        <v>475.53983369098694</v>
      </c>
      <c r="S6115" s="22" t="str">
        <f>IF(ISNUMBER(R6115),SUMIFS(R$1:$R6115,A$1:$A6115,A6115,K$1:$K6115,K6115,E$1:$E6115,E6115),"")</f>
        <v/>
      </c>
      <c r="AC6115" s="37">
        <v>97.048945651221828</v>
      </c>
    </row>
    <row r="6116" spans="1:29" x14ac:dyDescent="0.3">
      <c r="A6116" t="str">
        <f t="shared" si="475"/>
        <v>SFFFCanterburyCultivarSixteen</v>
      </c>
      <c r="B6116" t="s">
        <v>186</v>
      </c>
      <c r="D6116" s="36">
        <v>44977</v>
      </c>
      <c r="E6116">
        <v>1</v>
      </c>
      <c r="I6116" t="s">
        <v>180</v>
      </c>
      <c r="K6116" t="s">
        <v>165</v>
      </c>
      <c r="Q6116" s="32">
        <v>71.009271483661166</v>
      </c>
      <c r="S6116" s="22" t="str">
        <f>IF(ISNUMBER(R6116),SUMIFS(R$1:$R6116,A$1:$A6116,A6116,K$1:$K6116,K6116,E$1:$E6116,E6116),"")</f>
        <v/>
      </c>
      <c r="AC6116" s="37">
        <v>12.035469742993419</v>
      </c>
    </row>
    <row r="6117" spans="1:29" x14ac:dyDescent="0.3">
      <c r="A6117" t="str">
        <f t="shared" si="475"/>
        <v>SFFFCanterburyCultivarSixteen</v>
      </c>
      <c r="B6117" t="s">
        <v>186</v>
      </c>
      <c r="D6117" s="36">
        <v>44977</v>
      </c>
      <c r="E6117">
        <v>2</v>
      </c>
      <c r="I6117" t="s">
        <v>180</v>
      </c>
      <c r="K6117" t="s">
        <v>165</v>
      </c>
      <c r="Q6117" s="32">
        <v>175.57477637317956</v>
      </c>
      <c r="S6117" s="22" t="str">
        <f>IF(ISNUMBER(R6117),SUMIFS(R$1:$R6117,A$1:$A6117,A6117,K$1:$K6117,K6117,E$1:$E6117,E6117),"")</f>
        <v/>
      </c>
      <c r="AC6117" s="37">
        <v>29.758436673420267</v>
      </c>
    </row>
    <row r="6118" spans="1:29" x14ac:dyDescent="0.3">
      <c r="A6118" t="str">
        <f t="shared" si="475"/>
        <v>SFFFCanterburyCultivarSixteen</v>
      </c>
      <c r="B6118" t="s">
        <v>186</v>
      </c>
      <c r="D6118" s="36">
        <v>44977</v>
      </c>
      <c r="E6118">
        <v>3</v>
      </c>
      <c r="I6118" t="s">
        <v>180</v>
      </c>
      <c r="K6118" t="s">
        <v>165</v>
      </c>
      <c r="Q6118" s="32">
        <v>201.32636117041574</v>
      </c>
      <c r="S6118" s="22" t="str">
        <f>IF(ISNUMBER(R6118),SUMIFS(R$1:$R6118,A$1:$A6118,A6118,K$1:$K6118,K6118,E$1:$E6118,E6118),"")</f>
        <v/>
      </c>
      <c r="AC6118" s="37">
        <v>34.123112062782333</v>
      </c>
    </row>
    <row r="6119" spans="1:29" x14ac:dyDescent="0.3">
      <c r="A6119" t="str">
        <f t="shared" si="475"/>
        <v>SFFFCanterburyCultivarSixteen</v>
      </c>
      <c r="B6119" t="s">
        <v>186</v>
      </c>
      <c r="D6119" s="36">
        <v>44977</v>
      </c>
      <c r="E6119">
        <v>4</v>
      </c>
      <c r="I6119" t="s">
        <v>180</v>
      </c>
      <c r="K6119" t="s">
        <v>165</v>
      </c>
      <c r="Q6119" s="32">
        <v>111.7833114268052</v>
      </c>
      <c r="S6119" s="22" t="str">
        <f>IF(ISNUMBER(R6119),SUMIFS(R$1:$R6119,A$1:$A6119,A6119,K$1:$K6119,K6119,E$1:$E6119,E6119),"")</f>
        <v/>
      </c>
      <c r="AC6119" s="37">
        <v>18.946323970644951</v>
      </c>
    </row>
    <row r="6120" spans="1:29" x14ac:dyDescent="0.3">
      <c r="A6120" t="str">
        <f t="shared" si="475"/>
        <v>SFFFCanterburyCultivarSixteen</v>
      </c>
      <c r="B6120" t="s">
        <v>186</v>
      </c>
      <c r="D6120" s="36">
        <v>44977</v>
      </c>
      <c r="E6120">
        <v>5</v>
      </c>
      <c r="I6120" t="s">
        <v>180</v>
      </c>
      <c r="K6120" t="s">
        <v>165</v>
      </c>
      <c r="Q6120" s="32">
        <v>241.97127843878411</v>
      </c>
      <c r="S6120" s="22" t="str">
        <f>IF(ISNUMBER(R6120),SUMIFS(R$1:$R6120,A$1:$A6120,A6120,K$1:$K6120,K6120,E$1:$E6120,E6120),"")</f>
        <v/>
      </c>
      <c r="AC6120" s="37">
        <v>41.012081091319338</v>
      </c>
    </row>
    <row r="6121" spans="1:29" x14ac:dyDescent="0.3">
      <c r="A6121" t="str">
        <f t="shared" si="475"/>
        <v>SFFFCanterburyCultivarSixteen</v>
      </c>
      <c r="B6121" t="s">
        <v>186</v>
      </c>
      <c r="D6121" s="36">
        <v>45001</v>
      </c>
      <c r="E6121">
        <v>1</v>
      </c>
      <c r="I6121" t="s">
        <v>180</v>
      </c>
      <c r="K6121" t="s">
        <v>165</v>
      </c>
      <c r="Q6121" s="32">
        <v>312.2189150091229</v>
      </c>
      <c r="S6121" s="22" t="str">
        <f>IF(ISNUMBER(R6121),SUMIFS(R$1:$R6121,A$1:$A6121,A6121,K$1:$K6121,K6121,E$1:$E6121,E6121),"")</f>
        <v/>
      </c>
      <c r="AC6121" s="37">
        <v>130.09121458713454</v>
      </c>
    </row>
    <row r="6122" spans="1:29" x14ac:dyDescent="0.3">
      <c r="A6122" t="str">
        <f t="shared" si="475"/>
        <v>SFFFCanterburyCultivarSixteen</v>
      </c>
      <c r="B6122" t="s">
        <v>186</v>
      </c>
      <c r="D6122" s="36">
        <v>45001</v>
      </c>
      <c r="E6122">
        <v>2</v>
      </c>
      <c r="I6122" t="s">
        <v>180</v>
      </c>
      <c r="K6122" t="s">
        <v>165</v>
      </c>
      <c r="Q6122" s="32">
        <v>237.87110325571865</v>
      </c>
      <c r="S6122" s="22" t="str">
        <f>IF(ISNUMBER(R6122),SUMIFS(R$1:$R6122,A$1:$A6122,A6122,K$1:$K6122,K6122,E$1:$E6122,E6122),"")</f>
        <v/>
      </c>
      <c r="AC6122" s="37">
        <v>99.112959689882771</v>
      </c>
    </row>
    <row r="6123" spans="1:29" x14ac:dyDescent="0.3">
      <c r="A6123" t="str">
        <f t="shared" si="475"/>
        <v>SFFFCanterburyCultivarSixteen</v>
      </c>
      <c r="B6123" t="s">
        <v>186</v>
      </c>
      <c r="D6123" s="36">
        <v>45001</v>
      </c>
      <c r="E6123">
        <v>3</v>
      </c>
      <c r="I6123" t="s">
        <v>180</v>
      </c>
      <c r="K6123" t="s">
        <v>165</v>
      </c>
      <c r="Q6123" s="32">
        <v>302.7709190672154</v>
      </c>
      <c r="S6123" s="22" t="str">
        <f>IF(ISNUMBER(R6123),SUMIFS(R$1:$R6123,A$1:$A6123,A6123,K$1:$K6123,K6123,E$1:$E6123,E6123),"")</f>
        <v/>
      </c>
      <c r="AC6123" s="37">
        <v>126.15454961133975</v>
      </c>
    </row>
    <row r="6124" spans="1:29" x14ac:dyDescent="0.3">
      <c r="A6124" t="str">
        <f t="shared" si="475"/>
        <v>SFFFCanterburyCultivarSixteen</v>
      </c>
      <c r="B6124" t="s">
        <v>186</v>
      </c>
      <c r="D6124" s="36">
        <v>45001</v>
      </c>
      <c r="E6124">
        <v>4</v>
      </c>
      <c r="I6124" t="s">
        <v>180</v>
      </c>
      <c r="K6124" t="s">
        <v>165</v>
      </c>
      <c r="Q6124" s="32">
        <v>282.81844737540939</v>
      </c>
      <c r="S6124" s="22" t="str">
        <f>IF(ISNUMBER(R6124),SUMIFS(R$1:$R6124,A$1:$A6124,A6124,K$1:$K6124,K6124,E$1:$E6124,E6124),"")</f>
        <v/>
      </c>
      <c r="AC6124" s="37">
        <v>117.84101973975392</v>
      </c>
    </row>
    <row r="6125" spans="1:29" x14ac:dyDescent="0.3">
      <c r="A6125" t="str">
        <f t="shared" si="475"/>
        <v>SFFFCanterburyCultivarSixteen</v>
      </c>
      <c r="B6125" t="s">
        <v>186</v>
      </c>
      <c r="D6125" s="36">
        <v>45001</v>
      </c>
      <c r="E6125">
        <v>5</v>
      </c>
      <c r="I6125" t="s">
        <v>180</v>
      </c>
      <c r="K6125" t="s">
        <v>165</v>
      </c>
      <c r="Q6125" s="32">
        <v>263.81536945713754</v>
      </c>
      <c r="S6125" s="22" t="str">
        <f>IF(ISNUMBER(R6125),SUMIFS(R$1:$R6125,A$1:$A6125,A6125,K$1:$K6125,K6125,E$1:$E6125,E6125),"")</f>
        <v/>
      </c>
      <c r="AC6125" s="37">
        <v>109.92307060714063</v>
      </c>
    </row>
    <row r="6126" spans="1:29" x14ac:dyDescent="0.3">
      <c r="A6126" t="str">
        <f t="shared" si="475"/>
        <v>SFFFCanterburyCultivarSixteen</v>
      </c>
      <c r="B6126" t="s">
        <v>186</v>
      </c>
      <c r="D6126" s="36">
        <v>45050</v>
      </c>
      <c r="E6126">
        <v>1</v>
      </c>
      <c r="I6126" t="s">
        <v>180</v>
      </c>
      <c r="K6126" t="s">
        <v>165</v>
      </c>
      <c r="Q6126" s="32">
        <v>305.19339858928015</v>
      </c>
      <c r="S6126" s="22" t="str">
        <f>IF(ISNUMBER(R6126),SUMIFS(R$1:$R6126,A$1:$A6126,A6126,K$1:$K6126,K6126,E$1:$E6126,E6126),"")</f>
        <v/>
      </c>
      <c r="AC6126" s="37">
        <v>62.284367059036768</v>
      </c>
    </row>
    <row r="6127" spans="1:29" x14ac:dyDescent="0.3">
      <c r="A6127" t="str">
        <f t="shared" si="475"/>
        <v>SFFFCanterburyCultivarSixteen</v>
      </c>
      <c r="B6127" t="s">
        <v>186</v>
      </c>
      <c r="D6127" s="36">
        <v>45050</v>
      </c>
      <c r="E6127">
        <v>2</v>
      </c>
      <c r="I6127" t="s">
        <v>180</v>
      </c>
      <c r="K6127" t="s">
        <v>165</v>
      </c>
      <c r="Q6127" s="32">
        <v>294.37464453751096</v>
      </c>
      <c r="S6127" s="22" t="str">
        <f>IF(ISNUMBER(R6127),SUMIFS(R$1:$R6127,A$1:$A6127,A6127,K$1:$K6127,K6127,E$1:$E6127,E6127),"")</f>
        <v/>
      </c>
      <c r="AC6127" s="37">
        <v>60.076458068879788</v>
      </c>
    </row>
    <row r="6128" spans="1:29" x14ac:dyDescent="0.3">
      <c r="A6128" t="str">
        <f t="shared" si="475"/>
        <v>SFFFCanterburyCultivarSixteen</v>
      </c>
      <c r="B6128" t="s">
        <v>186</v>
      </c>
      <c r="D6128" s="36">
        <v>45050</v>
      </c>
      <c r="E6128">
        <v>3</v>
      </c>
      <c r="I6128" t="s">
        <v>180</v>
      </c>
      <c r="K6128" t="s">
        <v>165</v>
      </c>
      <c r="Q6128" s="32">
        <v>226.57061461954908</v>
      </c>
      <c r="S6128" s="22" t="str">
        <f>IF(ISNUMBER(R6128),SUMIFS(R$1:$R6128,A$1:$A6128,A6128,K$1:$K6128,K6128,E$1:$E6128,E6128),"")</f>
        <v/>
      </c>
      <c r="AC6128" s="37">
        <v>46.23890094276512</v>
      </c>
    </row>
    <row r="6129" spans="1:29" x14ac:dyDescent="0.3">
      <c r="A6129" t="str">
        <f t="shared" si="475"/>
        <v>SFFFCanterburyCultivarSixteen</v>
      </c>
      <c r="B6129" t="s">
        <v>186</v>
      </c>
      <c r="D6129" s="36">
        <v>45050</v>
      </c>
      <c r="E6129">
        <v>4</v>
      </c>
      <c r="I6129" t="s">
        <v>180</v>
      </c>
      <c r="K6129" t="s">
        <v>165</v>
      </c>
      <c r="Q6129" s="32">
        <v>218.86546536576961</v>
      </c>
      <c r="S6129" s="22" t="str">
        <f>IF(ISNUMBER(R6129),SUMIFS(R$1:$R6129,A$1:$A6129,A6129,K$1:$K6129,K6129,E$1:$E6129,E6129),"")</f>
        <v/>
      </c>
      <c r="AC6129" s="37">
        <v>44.666421503218288</v>
      </c>
    </row>
    <row r="6130" spans="1:29" x14ac:dyDescent="0.3">
      <c r="A6130" t="str">
        <f t="shared" si="475"/>
        <v>SFFFCanterburyCultivarSixteen</v>
      </c>
      <c r="B6130" t="s">
        <v>186</v>
      </c>
      <c r="D6130" s="36">
        <v>45050</v>
      </c>
      <c r="E6130">
        <v>5</v>
      </c>
      <c r="I6130" t="s">
        <v>180</v>
      </c>
      <c r="K6130" t="s">
        <v>165</v>
      </c>
      <c r="Q6130" s="32">
        <v>263.87077886794913</v>
      </c>
      <c r="S6130" s="22" t="str">
        <f>IF(ISNUMBER(R6130),SUMIFS(R$1:$R6130,A$1:$A6130,A6130,K$1:$K6130,K6130,E$1:$E6130,E6130),"")</f>
        <v/>
      </c>
      <c r="AC6130" s="37">
        <v>53.851179360805943</v>
      </c>
    </row>
    <row r="6131" spans="1:29" x14ac:dyDescent="0.3">
      <c r="A6131" t="str">
        <f t="shared" si="475"/>
        <v>SFFFCanterburyCultivarSeventeen</v>
      </c>
      <c r="B6131" t="s">
        <v>186</v>
      </c>
      <c r="D6131" s="36">
        <v>44977</v>
      </c>
      <c r="E6131">
        <v>1</v>
      </c>
      <c r="I6131" t="s">
        <v>181</v>
      </c>
      <c r="K6131" t="s">
        <v>165</v>
      </c>
      <c r="Q6131" s="32">
        <v>113.28205072878117</v>
      </c>
      <c r="S6131" s="22" t="str">
        <f>IF(ISNUMBER(R6131),SUMIFS(R$1:$R6131,A$1:$A6131,A6131,K$1:$K6131,K6131,E$1:$E6131,E6131),"")</f>
        <v/>
      </c>
      <c r="AC6131" s="37">
        <v>19.200347581149352</v>
      </c>
    </row>
    <row r="6132" spans="1:29" x14ac:dyDescent="0.3">
      <c r="A6132" t="str">
        <f t="shared" si="475"/>
        <v>SFFFCanterburyCultivarSeventeen</v>
      </c>
      <c r="B6132" t="s">
        <v>186</v>
      </c>
      <c r="D6132" s="36">
        <v>44977</v>
      </c>
      <c r="E6132">
        <v>2</v>
      </c>
      <c r="I6132" t="s">
        <v>181</v>
      </c>
      <c r="K6132" t="s">
        <v>165</v>
      </c>
      <c r="Q6132" s="32">
        <v>165.92264844151222</v>
      </c>
      <c r="S6132" s="22" t="str">
        <f>IF(ISNUMBER(R6132),SUMIFS(R$1:$R6132,A$1:$A6132,A6132,K$1:$K6132,K6132,E$1:$E6132,E6132),"")</f>
        <v/>
      </c>
      <c r="AC6132" s="37">
        <v>28.122482786696988</v>
      </c>
    </row>
    <row r="6133" spans="1:29" x14ac:dyDescent="0.3">
      <c r="A6133" t="str">
        <f t="shared" si="475"/>
        <v>SFFFCanterburyCultivarSeventeen</v>
      </c>
      <c r="B6133" t="s">
        <v>186</v>
      </c>
      <c r="D6133" s="36">
        <v>44977</v>
      </c>
      <c r="E6133">
        <v>3</v>
      </c>
      <c r="I6133" t="s">
        <v>181</v>
      </c>
      <c r="K6133" t="s">
        <v>165</v>
      </c>
      <c r="Q6133" s="32">
        <v>256.16997425163339</v>
      </c>
      <c r="S6133" s="22" t="str">
        <f>IF(ISNUMBER(R6133),SUMIFS(R$1:$R6133,A$1:$A6133,A6133,K$1:$K6133,K6133,E$1:$E6133,E6133),"")</f>
        <v/>
      </c>
      <c r="AC6133" s="37">
        <v>43.418639703666678</v>
      </c>
    </row>
    <row r="6134" spans="1:29" x14ac:dyDescent="0.3">
      <c r="A6134" t="str">
        <f t="shared" si="475"/>
        <v>SFFFCanterburyCultivarSeventeen</v>
      </c>
      <c r="B6134" t="s">
        <v>186</v>
      </c>
      <c r="D6134" s="36">
        <v>44977</v>
      </c>
      <c r="E6134">
        <v>4</v>
      </c>
      <c r="I6134" t="s">
        <v>181</v>
      </c>
      <c r="K6134" t="s">
        <v>165</v>
      </c>
      <c r="Q6134" s="32">
        <v>182.18623481781376</v>
      </c>
      <c r="S6134" s="22" t="str">
        <f>IF(ISNUMBER(R6134),SUMIFS(R$1:$R6134,A$1:$A6134,A6134,K$1:$K6134,K6134,E$1:$E6134,E6134),"")</f>
        <v/>
      </c>
      <c r="AC6134" s="37">
        <v>30.879022850476908</v>
      </c>
    </row>
    <row r="6135" spans="1:29" x14ac:dyDescent="0.3">
      <c r="A6135" t="str">
        <f t="shared" si="475"/>
        <v>SFFFCanterburyCultivarSeventeen</v>
      </c>
      <c r="B6135" t="s">
        <v>186</v>
      </c>
      <c r="D6135" s="36">
        <v>44977</v>
      </c>
      <c r="E6135">
        <v>5</v>
      </c>
      <c r="I6135" t="s">
        <v>181</v>
      </c>
      <c r="K6135" t="s">
        <v>165</v>
      </c>
      <c r="Q6135" s="32">
        <v>232.14285714285705</v>
      </c>
      <c r="S6135" s="22" t="str">
        <f>IF(ISNUMBER(R6135),SUMIFS(R$1:$R6135,A$1:$A6135,A6135,K$1:$K6135,K6135,E$1:$E6135,E6135),"")</f>
        <v/>
      </c>
      <c r="AC6135" s="37">
        <v>39.346246973365602</v>
      </c>
    </row>
    <row r="6136" spans="1:29" x14ac:dyDescent="0.3">
      <c r="A6136" t="str">
        <f t="shared" si="475"/>
        <v>SFFFCanterburyCultivarSeventeen</v>
      </c>
      <c r="B6136" t="s">
        <v>186</v>
      </c>
      <c r="D6136" s="36">
        <v>45001</v>
      </c>
      <c r="E6136">
        <v>1</v>
      </c>
      <c r="I6136" t="s">
        <v>181</v>
      </c>
      <c r="K6136" t="s">
        <v>165</v>
      </c>
      <c r="Q6136" s="32">
        <v>202.36099722876682</v>
      </c>
      <c r="S6136" s="22" t="str">
        <f>IF(ISNUMBER(R6136),SUMIFS(R$1:$R6136,A$1:$A6136,A6136,K$1:$K6136,K6136,E$1:$E6136,E6136),"")</f>
        <v/>
      </c>
      <c r="AC6136" s="37">
        <v>84.317082178652839</v>
      </c>
    </row>
    <row r="6137" spans="1:29" x14ac:dyDescent="0.3">
      <c r="A6137" t="str">
        <f t="shared" si="475"/>
        <v>SFFFCanterburyCultivarSeventeen</v>
      </c>
      <c r="B6137" t="s">
        <v>186</v>
      </c>
      <c r="D6137" s="36">
        <v>45001</v>
      </c>
      <c r="E6137">
        <v>2</v>
      </c>
      <c r="I6137" t="s">
        <v>181</v>
      </c>
      <c r="K6137" t="s">
        <v>165</v>
      </c>
      <c r="Q6137" s="32">
        <v>192.77634130575305</v>
      </c>
      <c r="S6137" s="22" t="str">
        <f>IF(ISNUMBER(R6137),SUMIFS(R$1:$R6137,A$1:$A6137,A6137,K$1:$K6137,K6137,E$1:$E6137,E6137),"")</f>
        <v/>
      </c>
      <c r="AC6137" s="37">
        <v>80.323475544063768</v>
      </c>
    </row>
    <row r="6138" spans="1:29" x14ac:dyDescent="0.3">
      <c r="A6138" t="str">
        <f t="shared" si="475"/>
        <v>SFFFCanterburyCultivarSeventeen</v>
      </c>
      <c r="B6138" t="s">
        <v>186</v>
      </c>
      <c r="D6138" s="36">
        <v>45001</v>
      </c>
      <c r="E6138">
        <v>3</v>
      </c>
      <c r="I6138" t="s">
        <v>181</v>
      </c>
      <c r="K6138" t="s">
        <v>165</v>
      </c>
      <c r="Q6138" s="32">
        <v>157.91814525892073</v>
      </c>
      <c r="S6138" s="22" t="str">
        <f>IF(ISNUMBER(R6138),SUMIFS(R$1:$R6138,A$1:$A6138,A6138,K$1:$K6138,K6138,E$1:$E6138,E6138),"")</f>
        <v/>
      </c>
      <c r="AC6138" s="37">
        <v>65.799227191216971</v>
      </c>
    </row>
    <row r="6139" spans="1:29" x14ac:dyDescent="0.3">
      <c r="A6139" t="str">
        <f t="shared" si="475"/>
        <v>SFFFCanterburyCultivarSeventeen</v>
      </c>
      <c r="B6139" t="s">
        <v>186</v>
      </c>
      <c r="D6139" s="36">
        <v>45001</v>
      </c>
      <c r="E6139">
        <v>4</v>
      </c>
      <c r="I6139" t="s">
        <v>181</v>
      </c>
      <c r="K6139" t="s">
        <v>165</v>
      </c>
      <c r="Q6139" s="32">
        <v>157.47119748632608</v>
      </c>
      <c r="S6139" s="22" t="str">
        <f>IF(ISNUMBER(R6139),SUMIFS(R$1:$R6139,A$1:$A6139,A6139,K$1:$K6139,K6139,E$1:$E6139,E6139),"")</f>
        <v/>
      </c>
      <c r="AC6139" s="37">
        <v>65.612998952635863</v>
      </c>
    </row>
    <row r="6140" spans="1:29" x14ac:dyDescent="0.3">
      <c r="A6140" t="str">
        <f t="shared" si="475"/>
        <v>SFFFCanterburyCultivarSeventeen</v>
      </c>
      <c r="B6140" t="s">
        <v>186</v>
      </c>
      <c r="D6140" s="36">
        <v>45001</v>
      </c>
      <c r="E6140">
        <v>5</v>
      </c>
      <c r="I6140" t="s">
        <v>181</v>
      </c>
      <c r="K6140" t="s">
        <v>165</v>
      </c>
      <c r="Q6140" s="32">
        <v>177.17661691542287</v>
      </c>
      <c r="S6140" s="22" t="str">
        <f>IF(ISNUMBER(R6140),SUMIFS(R$1:$R6140,A$1:$A6140,A6140,K$1:$K6140,K6140,E$1:$E6140,E6140),"")</f>
        <v/>
      </c>
      <c r="AC6140" s="37">
        <v>73.8235903814262</v>
      </c>
    </row>
    <row r="6141" spans="1:29" x14ac:dyDescent="0.3">
      <c r="A6141" t="str">
        <f t="shared" si="475"/>
        <v>SFFFCanterburyCultivarSeventeen</v>
      </c>
      <c r="B6141" t="s">
        <v>186</v>
      </c>
      <c r="D6141" s="36">
        <v>45050</v>
      </c>
      <c r="E6141">
        <v>1</v>
      </c>
      <c r="I6141" t="s">
        <v>181</v>
      </c>
      <c r="K6141" t="s">
        <v>165</v>
      </c>
      <c r="Q6141" s="32">
        <v>87.908150548354911</v>
      </c>
      <c r="S6141" s="22" t="str">
        <f>IF(ISNUMBER(R6141),SUMIFS(R$1:$R6141,A$1:$A6141,A6141,K$1:$K6141,K6141,E$1:$E6141,E6141),"")</f>
        <v/>
      </c>
      <c r="AC6141" s="37">
        <v>17.940438887419369</v>
      </c>
    </row>
    <row r="6142" spans="1:29" x14ac:dyDescent="0.3">
      <c r="A6142" t="str">
        <f t="shared" si="475"/>
        <v>SFFFCanterburyCultivarSeventeen</v>
      </c>
      <c r="B6142" t="s">
        <v>186</v>
      </c>
      <c r="D6142" s="36">
        <v>45050</v>
      </c>
      <c r="E6142">
        <v>2</v>
      </c>
      <c r="I6142" t="s">
        <v>181</v>
      </c>
      <c r="K6142" t="s">
        <v>165</v>
      </c>
      <c r="Q6142" s="32">
        <v>151.68084184536491</v>
      </c>
      <c r="S6142" s="22" t="str">
        <f>IF(ISNUMBER(R6142),SUMIFS(R$1:$R6142,A$1:$A6142,A6142,K$1:$K6142,K6142,E$1:$E6142,E6142),"")</f>
        <v/>
      </c>
      <c r="AC6142" s="37">
        <v>30.955273845992842</v>
      </c>
    </row>
    <row r="6143" spans="1:29" x14ac:dyDescent="0.3">
      <c r="A6143" t="str">
        <f t="shared" si="475"/>
        <v>SFFFCanterburyCultivarSeventeen</v>
      </c>
      <c r="B6143" t="s">
        <v>186</v>
      </c>
      <c r="D6143" s="36">
        <v>45050</v>
      </c>
      <c r="E6143">
        <v>3</v>
      </c>
      <c r="I6143" t="s">
        <v>181</v>
      </c>
      <c r="K6143" t="s">
        <v>165</v>
      </c>
      <c r="Q6143" s="32">
        <v>124.46487518052406</v>
      </c>
      <c r="S6143" s="22" t="str">
        <f>IF(ISNUMBER(R6143),SUMIFS(R$1:$R6143,A$1:$A6143,A6143,K$1:$K6143,K6143,E$1:$E6143,E6143),"")</f>
        <v/>
      </c>
      <c r="AC6143" s="37">
        <v>25.400994934800828</v>
      </c>
    </row>
    <row r="6144" spans="1:29" x14ac:dyDescent="0.3">
      <c r="A6144" t="str">
        <f t="shared" si="475"/>
        <v>SFFFCanterburyCultivarSeventeen</v>
      </c>
      <c r="B6144" t="s">
        <v>186</v>
      </c>
      <c r="D6144" s="36">
        <v>45050</v>
      </c>
      <c r="E6144">
        <v>4</v>
      </c>
      <c r="I6144" t="s">
        <v>181</v>
      </c>
      <c r="K6144" t="s">
        <v>165</v>
      </c>
      <c r="Q6144" s="32">
        <v>43.305527691251797</v>
      </c>
      <c r="S6144" s="22" t="str">
        <f>IF(ISNUMBER(R6144),SUMIFS(R$1:$R6144,A$1:$A6144,A6144,K$1:$K6144,K6144,E$1:$E6144,E6144),"")</f>
        <v/>
      </c>
      <c r="AC6144" s="37">
        <v>8.8378627941330201</v>
      </c>
    </row>
    <row r="6145" spans="1:29" x14ac:dyDescent="0.3">
      <c r="A6145" t="str">
        <f t="shared" si="475"/>
        <v>SFFFCanterburyCultivarSeventeen</v>
      </c>
      <c r="B6145" t="s">
        <v>186</v>
      </c>
      <c r="D6145" s="36">
        <v>45050</v>
      </c>
      <c r="E6145">
        <v>5</v>
      </c>
      <c r="I6145" t="s">
        <v>181</v>
      </c>
      <c r="K6145" t="s">
        <v>165</v>
      </c>
      <c r="Q6145" s="32">
        <v>67.818298144593726</v>
      </c>
      <c r="S6145" s="22" t="str">
        <f>IF(ISNUMBER(R6145),SUMIFS(R$1:$R6145,A$1:$A6145,A6145,K$1:$K6145,K6145,E$1:$E6145,E6145),"")</f>
        <v/>
      </c>
      <c r="AC6145" s="37">
        <v>13.84046900910076</v>
      </c>
    </row>
    <row r="6146" spans="1:29" x14ac:dyDescent="0.3">
      <c r="A6146" t="str">
        <f t="shared" si="475"/>
        <v>SFFFCanterburyCultivarEighteen</v>
      </c>
      <c r="B6146" t="s">
        <v>186</v>
      </c>
      <c r="D6146" s="36">
        <v>44977</v>
      </c>
      <c r="E6146">
        <v>1</v>
      </c>
      <c r="I6146" t="s">
        <v>182</v>
      </c>
      <c r="K6146" t="s">
        <v>165</v>
      </c>
      <c r="Q6146" s="32">
        <v>185.25656230234026</v>
      </c>
      <c r="S6146" s="22" t="str">
        <f>IF(ISNUMBER(R6146),SUMIFS(R$1:$R6146,A$1:$A6146,A6146,K$1:$K6146,K6146,E$1:$E6146,E6146),"")</f>
        <v/>
      </c>
      <c r="AC6146" s="37">
        <v>31.399417339379706</v>
      </c>
    </row>
    <row r="6147" spans="1:29" x14ac:dyDescent="0.3">
      <c r="A6147" t="str">
        <f t="shared" si="475"/>
        <v>SFFFCanterburyCultivarEighteen</v>
      </c>
      <c r="B6147" t="s">
        <v>186</v>
      </c>
      <c r="D6147" s="36">
        <v>44977</v>
      </c>
      <c r="E6147">
        <v>2</v>
      </c>
      <c r="I6147" t="s">
        <v>182</v>
      </c>
      <c r="K6147" t="s">
        <v>165</v>
      </c>
      <c r="Q6147" s="32">
        <v>163.51118760757313</v>
      </c>
      <c r="S6147" s="22" t="str">
        <f>IF(ISNUMBER(R6147),SUMIFS(R$1:$R6147,A$1:$A6147,A6147,K$1:$K6147,K6147,E$1:$E6147,E6147),"")</f>
        <v/>
      </c>
      <c r="AC6147" s="37">
        <v>27.713760611453072</v>
      </c>
    </row>
    <row r="6148" spans="1:29" x14ac:dyDescent="0.3">
      <c r="A6148" t="str">
        <f t="shared" si="475"/>
        <v>SFFFCanterburyCultivarEighteen</v>
      </c>
      <c r="B6148" t="s">
        <v>186</v>
      </c>
      <c r="D6148" s="36">
        <v>44977</v>
      </c>
      <c r="E6148">
        <v>3</v>
      </c>
      <c r="I6148" t="s">
        <v>182</v>
      </c>
      <c r="K6148" t="s">
        <v>165</v>
      </c>
      <c r="Q6148" s="32">
        <v>258.89713279678068</v>
      </c>
      <c r="S6148" s="22" t="str">
        <f>IF(ISNUMBER(R6148),SUMIFS(R$1:$R6148,A$1:$A6148,A6148,K$1:$K6148,K6148,E$1:$E6148,E6148),"")</f>
        <v/>
      </c>
      <c r="AC6148" s="37">
        <v>43.880869965556045</v>
      </c>
    </row>
    <row r="6149" spans="1:29" x14ac:dyDescent="0.3">
      <c r="A6149" t="str">
        <f t="shared" si="475"/>
        <v>SFFFCanterburyCultivarEighteen</v>
      </c>
      <c r="B6149" t="s">
        <v>186</v>
      </c>
      <c r="D6149" s="36">
        <v>44977</v>
      </c>
      <c r="E6149">
        <v>4</v>
      </c>
      <c r="I6149" t="s">
        <v>182</v>
      </c>
      <c r="K6149" t="s">
        <v>165</v>
      </c>
      <c r="Q6149" s="32">
        <v>188.92655605154548</v>
      </c>
      <c r="S6149" s="22" t="str">
        <f>IF(ISNUMBER(R6149),SUMIFS(R$1:$R6149,A$1:$A6149,A6149,K$1:$K6149,K6149,E$1:$E6149,E6149),"")</f>
        <v/>
      </c>
      <c r="AC6149" s="37">
        <v>32.021450178228051</v>
      </c>
    </row>
    <row r="6150" spans="1:29" x14ac:dyDescent="0.3">
      <c r="A6150" t="str">
        <f t="shared" si="475"/>
        <v>SFFFCanterburyCultivarEighteen</v>
      </c>
      <c r="B6150" t="s">
        <v>186</v>
      </c>
      <c r="D6150" s="36">
        <v>44977</v>
      </c>
      <c r="E6150">
        <v>5</v>
      </c>
      <c r="I6150" t="s">
        <v>182</v>
      </c>
      <c r="K6150" t="s">
        <v>165</v>
      </c>
      <c r="Q6150" s="32">
        <v>169.01996460706357</v>
      </c>
      <c r="S6150" s="22" t="str">
        <f>IF(ISNUMBER(R6150),SUMIFS(R$1:$R6150,A$1:$A6150,A6150,K$1:$K6150,K6150,E$1:$E6150,E6150),"")</f>
        <v/>
      </c>
      <c r="AC6150" s="37">
        <v>28.64745162831586</v>
      </c>
    </row>
    <row r="6151" spans="1:29" x14ac:dyDescent="0.3">
      <c r="A6151" t="str">
        <f t="shared" si="475"/>
        <v>SFFFCanterburyCultivarEighteen</v>
      </c>
      <c r="B6151" t="s">
        <v>186</v>
      </c>
      <c r="D6151" s="36">
        <v>45001</v>
      </c>
      <c r="E6151">
        <v>1</v>
      </c>
      <c r="I6151" t="s">
        <v>182</v>
      </c>
      <c r="K6151" t="s">
        <v>165</v>
      </c>
      <c r="Q6151" s="32">
        <v>137.38386824324323</v>
      </c>
      <c r="S6151" s="22" t="str">
        <f>IF(ISNUMBER(R6151),SUMIFS(R$1:$R6151,A$1:$A6151,A6151,K$1:$K6151,K6151,E$1:$E6151,E6151),"")</f>
        <v/>
      </c>
      <c r="AC6151" s="37">
        <v>57.243278434684676</v>
      </c>
    </row>
    <row r="6152" spans="1:29" x14ac:dyDescent="0.3">
      <c r="A6152" t="str">
        <f t="shared" si="475"/>
        <v>SFFFCanterburyCultivarEighteen</v>
      </c>
      <c r="B6152" t="s">
        <v>186</v>
      </c>
      <c r="D6152" s="36">
        <v>45001</v>
      </c>
      <c r="E6152">
        <v>2</v>
      </c>
      <c r="I6152" t="s">
        <v>182</v>
      </c>
      <c r="K6152" t="s">
        <v>165</v>
      </c>
      <c r="Q6152" s="32">
        <v>148.07200929152148</v>
      </c>
      <c r="S6152" s="22" t="str">
        <f>IF(ISNUMBER(R6152),SUMIFS(R$1:$R6152,A$1:$A6152,A6152,K$1:$K6152,K6152,E$1:$E6152,E6152),"")</f>
        <v/>
      </c>
      <c r="AC6152" s="37">
        <v>61.696670538133951</v>
      </c>
    </row>
    <row r="6153" spans="1:29" x14ac:dyDescent="0.3">
      <c r="A6153" t="str">
        <f t="shared" si="475"/>
        <v>SFFFCanterburyCultivarEighteen</v>
      </c>
      <c r="B6153" t="s">
        <v>186</v>
      </c>
      <c r="D6153" s="36">
        <v>45001</v>
      </c>
      <c r="E6153">
        <v>3</v>
      </c>
      <c r="I6153" t="s">
        <v>182</v>
      </c>
      <c r="K6153" t="s">
        <v>165</v>
      </c>
      <c r="Q6153" s="32">
        <v>166.56901041666666</v>
      </c>
      <c r="S6153" s="22" t="str">
        <f>IF(ISNUMBER(R6153),SUMIFS(R$1:$R6153,A$1:$A6153,A6153,K$1:$K6153,K6153,E$1:$E6153,E6153),"")</f>
        <v/>
      </c>
      <c r="AC6153" s="37">
        <v>69.403754340277771</v>
      </c>
    </row>
    <row r="6154" spans="1:29" x14ac:dyDescent="0.3">
      <c r="A6154" t="str">
        <f t="shared" si="475"/>
        <v>SFFFCanterburyCultivarEighteen</v>
      </c>
      <c r="B6154" t="s">
        <v>186</v>
      </c>
      <c r="D6154" s="36">
        <v>45001</v>
      </c>
      <c r="E6154">
        <v>4</v>
      </c>
      <c r="I6154" t="s">
        <v>182</v>
      </c>
      <c r="K6154" t="s">
        <v>165</v>
      </c>
      <c r="Q6154" s="32">
        <v>183.16205968016703</v>
      </c>
      <c r="S6154" s="22" t="str">
        <f>IF(ISNUMBER(R6154),SUMIFS(R$1:$R6154,A$1:$A6154,A6154,K$1:$K6154,K6154,E$1:$E6154,E6154),"")</f>
        <v/>
      </c>
      <c r="AC6154" s="37">
        <v>76.317524866736264</v>
      </c>
    </row>
    <row r="6155" spans="1:29" x14ac:dyDescent="0.3">
      <c r="A6155" t="str">
        <f t="shared" si="475"/>
        <v>SFFFCanterburyCultivarEighteen</v>
      </c>
      <c r="B6155" t="s">
        <v>186</v>
      </c>
      <c r="D6155" s="36">
        <v>45001</v>
      </c>
      <c r="E6155">
        <v>5</v>
      </c>
      <c r="I6155" t="s">
        <v>182</v>
      </c>
      <c r="K6155" t="s">
        <v>165</v>
      </c>
      <c r="Q6155" s="32">
        <v>153.30188679245279</v>
      </c>
      <c r="S6155" s="22" t="str">
        <f>IF(ISNUMBER(R6155),SUMIFS(R$1:$R6155,A$1:$A6155,A6155,K$1:$K6155,K6155,E$1:$E6155,E6155),"")</f>
        <v/>
      </c>
      <c r="AC6155" s="37">
        <v>63.875786163522001</v>
      </c>
    </row>
    <row r="6156" spans="1:29" x14ac:dyDescent="0.3">
      <c r="A6156" t="str">
        <f t="shared" si="475"/>
        <v>SFFFCanterburyCultivarEighteen</v>
      </c>
      <c r="B6156" t="s">
        <v>186</v>
      </c>
      <c r="D6156" s="36">
        <v>45050</v>
      </c>
      <c r="E6156">
        <v>1</v>
      </c>
      <c r="I6156" t="s">
        <v>182</v>
      </c>
      <c r="K6156" t="s">
        <v>165</v>
      </c>
      <c r="Q6156" s="32">
        <v>43.393487799657528</v>
      </c>
      <c r="S6156" s="22" t="str">
        <f>IF(ISNUMBER(R6156),SUMIFS(R$1:$R6156,A$1:$A6156,A6156,K$1:$K6156,K6156,E$1:$E6156,E6156),"")</f>
        <v/>
      </c>
      <c r="AC6156" s="37">
        <v>8.8558138366648009</v>
      </c>
    </row>
    <row r="6157" spans="1:29" x14ac:dyDescent="0.3">
      <c r="A6157" t="str">
        <f t="shared" si="475"/>
        <v>SFFFCanterburyCultivarEighteen</v>
      </c>
      <c r="B6157" t="s">
        <v>186</v>
      </c>
      <c r="D6157" s="36">
        <v>45050</v>
      </c>
      <c r="E6157">
        <v>2</v>
      </c>
      <c r="I6157" t="s">
        <v>182</v>
      </c>
      <c r="K6157" t="s">
        <v>165</v>
      </c>
      <c r="Q6157" s="32">
        <v>72.049162958253888</v>
      </c>
      <c r="S6157" s="22" t="str">
        <f>IF(ISNUMBER(R6157),SUMIFS(R$1:$R6157,A$1:$A6157,A6157,K$1:$K6157,K6157,E$1:$E6157,E6157),"")</f>
        <v/>
      </c>
      <c r="AC6157" s="37">
        <v>14.703910807806915</v>
      </c>
    </row>
    <row r="6158" spans="1:29" x14ac:dyDescent="0.3">
      <c r="A6158" t="str">
        <f t="shared" si="475"/>
        <v>SFFFCanterburyCultivarEighteen</v>
      </c>
      <c r="B6158" t="s">
        <v>186</v>
      </c>
      <c r="D6158" s="36">
        <v>45050</v>
      </c>
      <c r="E6158">
        <v>3</v>
      </c>
      <c r="I6158" t="s">
        <v>182</v>
      </c>
      <c r="K6158" t="s">
        <v>165</v>
      </c>
      <c r="Q6158" s="32">
        <v>32.552083333333329</v>
      </c>
      <c r="S6158" s="22" t="str">
        <f>IF(ISNUMBER(R6158),SUMIFS(R$1:$R6158,A$1:$A6158,A6158,K$1:$K6158,K6158,E$1:$E6158,E6158),"")</f>
        <v/>
      </c>
      <c r="AC6158" s="37">
        <v>6.6432823129251686</v>
      </c>
    </row>
    <row r="6159" spans="1:29" x14ac:dyDescent="0.3">
      <c r="A6159" t="str">
        <f t="shared" si="475"/>
        <v>SFFFCanterburyCultivarEighteen</v>
      </c>
      <c r="B6159" t="s">
        <v>186</v>
      </c>
      <c r="D6159" s="36">
        <v>45050</v>
      </c>
      <c r="E6159">
        <v>4</v>
      </c>
      <c r="I6159" t="s">
        <v>182</v>
      </c>
      <c r="K6159" t="s">
        <v>165</v>
      </c>
      <c r="Q6159" s="32">
        <v>106.021636267253</v>
      </c>
      <c r="S6159" s="22" t="str">
        <f>IF(ISNUMBER(R6159),SUMIFS(R$1:$R6159,A$1:$A6159,A6159,K$1:$K6159,K6159,E$1:$E6159,E6159),"")</f>
        <v/>
      </c>
      <c r="AC6159" s="37">
        <v>21.637068625970002</v>
      </c>
    </row>
    <row r="6160" spans="1:29" x14ac:dyDescent="0.3">
      <c r="A6160" t="str">
        <f t="shared" si="475"/>
        <v>SFFFCanterburyCultivarEighteen</v>
      </c>
      <c r="B6160" t="s">
        <v>186</v>
      </c>
      <c r="D6160" s="36">
        <v>45050</v>
      </c>
      <c r="E6160">
        <v>5</v>
      </c>
      <c r="I6160" t="s">
        <v>182</v>
      </c>
      <c r="K6160" t="s">
        <v>165</v>
      </c>
      <c r="Q6160" s="32">
        <v>106.84676958261863</v>
      </c>
      <c r="S6160" s="22" t="str">
        <f>IF(ISNUMBER(R6160),SUMIFS(R$1:$R6160,A$1:$A6160,A6160,K$1:$K6160,K6160,E$1:$E6160,E6160),"")</f>
        <v/>
      </c>
      <c r="AC6160" s="37">
        <v>21.805463180126253</v>
      </c>
    </row>
    <row r="6161" spans="1:29" x14ac:dyDescent="0.3">
      <c r="A6161" t="str">
        <f t="shared" si="475"/>
        <v>SFFFCanterburyCultivarNineteen</v>
      </c>
      <c r="B6161" t="s">
        <v>186</v>
      </c>
      <c r="D6161" s="36">
        <v>44977</v>
      </c>
      <c r="E6161">
        <v>1</v>
      </c>
      <c r="I6161" t="s">
        <v>183</v>
      </c>
      <c r="K6161" t="s">
        <v>165</v>
      </c>
      <c r="Q6161" s="32">
        <v>195.51685951044411</v>
      </c>
      <c r="S6161" s="22" t="str">
        <f>IF(ISNUMBER(R6161),SUMIFS(R$1:$R6161,A$1:$A6161,A6161,K$1:$K6161,K6161,E$1:$E6161,E6161),"")</f>
        <v/>
      </c>
      <c r="AC6161" s="37">
        <v>33.138450764482052</v>
      </c>
    </row>
    <row r="6162" spans="1:29" x14ac:dyDescent="0.3">
      <c r="A6162" t="str">
        <f t="shared" si="475"/>
        <v>SFFFCanterburyCultivarNineteen</v>
      </c>
      <c r="B6162" t="s">
        <v>186</v>
      </c>
      <c r="D6162" s="36">
        <v>44977</v>
      </c>
      <c r="E6162">
        <v>2</v>
      </c>
      <c r="I6162" t="s">
        <v>183</v>
      </c>
      <c r="K6162" t="s">
        <v>165</v>
      </c>
      <c r="Q6162" s="32">
        <v>186.19124494045528</v>
      </c>
      <c r="S6162" s="22" t="str">
        <f>IF(ISNUMBER(R6162),SUMIFS(R$1:$R6162,A$1:$A6162,A6162,K$1:$K6162,K6162,E$1:$E6162,E6162),"")</f>
        <v/>
      </c>
      <c r="AC6162" s="37">
        <v>31.557838125500894</v>
      </c>
    </row>
    <row r="6163" spans="1:29" x14ac:dyDescent="0.3">
      <c r="A6163" t="str">
        <f t="shared" si="475"/>
        <v>SFFFCanterburyCultivarNineteen</v>
      </c>
      <c r="B6163" t="s">
        <v>186</v>
      </c>
      <c r="D6163" s="36">
        <v>44977</v>
      </c>
      <c r="E6163">
        <v>3</v>
      </c>
      <c r="I6163" t="s">
        <v>183</v>
      </c>
      <c r="K6163" t="s">
        <v>165</v>
      </c>
      <c r="Q6163" s="32">
        <v>312.11101852709112</v>
      </c>
      <c r="S6163" s="22" t="str">
        <f>IF(ISNUMBER(R6163),SUMIFS(R$1:$R6163,A$1:$A6163,A6163,K$1:$K6163,K6163,E$1:$E6163,E6163),"")</f>
        <v/>
      </c>
      <c r="AC6163" s="37">
        <v>52.900172631710362</v>
      </c>
    </row>
    <row r="6164" spans="1:29" x14ac:dyDescent="0.3">
      <c r="A6164" t="str">
        <f t="shared" si="475"/>
        <v>SFFFCanterburyCultivarNineteen</v>
      </c>
      <c r="B6164" t="s">
        <v>186</v>
      </c>
      <c r="D6164" s="36">
        <v>44977</v>
      </c>
      <c r="E6164">
        <v>4</v>
      </c>
      <c r="I6164" t="s">
        <v>183</v>
      </c>
      <c r="K6164" t="s">
        <v>165</v>
      </c>
      <c r="Q6164" s="32">
        <v>275.98141227893518</v>
      </c>
      <c r="S6164" s="22" t="str">
        <f>IF(ISNUMBER(R6164),SUMIFS(R$1:$R6164,A$1:$A6164,A6164,K$1:$K6164,K6164,E$1:$E6164,E6164),"")</f>
        <v/>
      </c>
      <c r="AC6164" s="37">
        <v>46.776510555751727</v>
      </c>
    </row>
    <row r="6165" spans="1:29" x14ac:dyDescent="0.3">
      <c r="A6165" t="str">
        <f t="shared" si="475"/>
        <v>SFFFCanterburyCultivarNineteen</v>
      </c>
      <c r="B6165" t="s">
        <v>186</v>
      </c>
      <c r="D6165" s="36">
        <v>44977</v>
      </c>
      <c r="E6165">
        <v>5</v>
      </c>
      <c r="I6165" t="s">
        <v>183</v>
      </c>
      <c r="K6165" t="s">
        <v>165</v>
      </c>
      <c r="Q6165" s="32">
        <v>276.69419214092528</v>
      </c>
      <c r="S6165" s="22" t="str">
        <f>IF(ISNUMBER(R6165),SUMIFS(R$1:$R6165,A$1:$A6165,A6165,K$1:$K6165,K6165,E$1:$E6165,E6165),"")</f>
        <v/>
      </c>
      <c r="AC6165" s="37">
        <v>46.89732070185174</v>
      </c>
    </row>
    <row r="6166" spans="1:29" x14ac:dyDescent="0.3">
      <c r="A6166" t="str">
        <f t="shared" si="475"/>
        <v>SFFFCanterburyCultivarNineteen</v>
      </c>
      <c r="B6166" t="s">
        <v>186</v>
      </c>
      <c r="D6166" s="36">
        <v>45001</v>
      </c>
      <c r="E6166">
        <v>1</v>
      </c>
      <c r="I6166" t="s">
        <v>183</v>
      </c>
      <c r="K6166" t="s">
        <v>165</v>
      </c>
      <c r="Q6166" s="32">
        <v>364.51583669400526</v>
      </c>
      <c r="S6166" s="22" t="str">
        <f>IF(ISNUMBER(R6166),SUMIFS(R$1:$R6166,A$1:$A6166,A6166,K$1:$K6166,K6166,E$1:$E6166,E6166),"")</f>
        <v/>
      </c>
      <c r="AC6166" s="37">
        <v>151.8815986225022</v>
      </c>
    </row>
    <row r="6167" spans="1:29" x14ac:dyDescent="0.3">
      <c r="A6167" t="str">
        <f t="shared" si="475"/>
        <v>SFFFCanterburyCultivarNineteen</v>
      </c>
      <c r="B6167" t="s">
        <v>186</v>
      </c>
      <c r="D6167" s="36">
        <v>45001</v>
      </c>
      <c r="E6167">
        <v>2</v>
      </c>
      <c r="I6167" t="s">
        <v>183</v>
      </c>
      <c r="K6167" t="s">
        <v>165</v>
      </c>
      <c r="Q6167" s="32">
        <v>195.38894755367826</v>
      </c>
      <c r="S6167" s="22" t="str">
        <f>IF(ISNUMBER(R6167),SUMIFS(R$1:$R6167,A$1:$A6167,A6167,K$1:$K6167,K6167,E$1:$E6167,E6167),"")</f>
        <v/>
      </c>
      <c r="AC6167" s="37">
        <v>81.412061480699279</v>
      </c>
    </row>
    <row r="6168" spans="1:29" x14ac:dyDescent="0.3">
      <c r="A6168" t="str">
        <f t="shared" si="475"/>
        <v>SFFFCanterburyCultivarNineteen</v>
      </c>
      <c r="B6168" t="s">
        <v>186</v>
      </c>
      <c r="D6168" s="36">
        <v>45001</v>
      </c>
      <c r="E6168">
        <v>3</v>
      </c>
      <c r="I6168" t="s">
        <v>183</v>
      </c>
      <c r="K6168" t="s">
        <v>165</v>
      </c>
      <c r="Q6168" s="32">
        <v>283.1012233219468</v>
      </c>
      <c r="S6168" s="22" t="str">
        <f>IF(ISNUMBER(R6168),SUMIFS(R$1:$R6168,A$1:$A6168,A6168,K$1:$K6168,K6168,E$1:$E6168,E6168),"")</f>
        <v/>
      </c>
      <c r="AC6168" s="37">
        <v>117.95884305081115</v>
      </c>
    </row>
    <row r="6169" spans="1:29" x14ac:dyDescent="0.3">
      <c r="A6169" t="str">
        <f t="shared" si="475"/>
        <v>SFFFCanterburyCultivarNineteen</v>
      </c>
      <c r="B6169" t="s">
        <v>186</v>
      </c>
      <c r="D6169" s="36">
        <v>45001</v>
      </c>
      <c r="E6169">
        <v>4</v>
      </c>
      <c r="I6169" t="s">
        <v>183</v>
      </c>
      <c r="K6169" t="s">
        <v>165</v>
      </c>
      <c r="Q6169" s="32">
        <v>260.40599067676135</v>
      </c>
      <c r="S6169" s="22" t="str">
        <f>IF(ISNUMBER(R6169),SUMIFS(R$1:$R6169,A$1:$A6169,A6169,K$1:$K6169,K6169,E$1:$E6169,E6169),"")</f>
        <v/>
      </c>
      <c r="AC6169" s="37">
        <v>108.50249611531723</v>
      </c>
    </row>
    <row r="6170" spans="1:29" x14ac:dyDescent="0.3">
      <c r="A6170" t="str">
        <f t="shared" si="475"/>
        <v>SFFFCanterburyCultivarNineteen</v>
      </c>
      <c r="B6170" t="s">
        <v>186</v>
      </c>
      <c r="D6170" s="36">
        <v>45001</v>
      </c>
      <c r="E6170">
        <v>5</v>
      </c>
      <c r="I6170" t="s">
        <v>183</v>
      </c>
      <c r="K6170" t="s">
        <v>165</v>
      </c>
      <c r="Q6170" s="32">
        <v>306.24801435481635</v>
      </c>
      <c r="S6170" s="22" t="str">
        <f>IF(ISNUMBER(R6170),SUMIFS(R$1:$R6170,A$1:$A6170,A6170,K$1:$K6170,K6170,E$1:$E6170,E6170),"")</f>
        <v/>
      </c>
      <c r="AC6170" s="37">
        <v>127.60333931450681</v>
      </c>
    </row>
    <row r="6171" spans="1:29" x14ac:dyDescent="0.3">
      <c r="A6171" t="str">
        <f t="shared" si="475"/>
        <v>SFFFCanterburyCultivarNineteen</v>
      </c>
      <c r="B6171" t="s">
        <v>186</v>
      </c>
      <c r="D6171" s="36">
        <v>45050</v>
      </c>
      <c r="E6171">
        <v>1</v>
      </c>
      <c r="I6171" t="s">
        <v>183</v>
      </c>
      <c r="K6171" t="s">
        <v>165</v>
      </c>
      <c r="Q6171" s="32">
        <v>206.98347742940626</v>
      </c>
      <c r="S6171" s="22" t="str">
        <f>IF(ISNUMBER(R6171),SUMIFS(R$1:$R6171,A$1:$A6171,A6171,K$1:$K6171,K6171,E$1:$E6171,E6171),"")</f>
        <v/>
      </c>
      <c r="AC6171" s="37">
        <v>42.24152600600128</v>
      </c>
    </row>
    <row r="6172" spans="1:29" x14ac:dyDescent="0.3">
      <c r="A6172" t="str">
        <f t="shared" ref="A6172:A6235" si="476">_xlfn.TEXTJOIN("",TRUE,B6172,"Cultivar",I6172)</f>
        <v>SFFFCanterburyCultivarNineteen</v>
      </c>
      <c r="B6172" t="s">
        <v>186</v>
      </c>
      <c r="D6172" s="36">
        <v>45050</v>
      </c>
      <c r="E6172">
        <v>2</v>
      </c>
      <c r="I6172" t="s">
        <v>183</v>
      </c>
      <c r="K6172" t="s">
        <v>165</v>
      </c>
      <c r="Q6172" s="32">
        <v>191.17288466227745</v>
      </c>
      <c r="S6172" s="22" t="str">
        <f>IF(ISNUMBER(R6172),SUMIFS(R$1:$R6172,A$1:$A6172,A6172,K$1:$K6172,K6172,E$1:$E6172,E6172),"")</f>
        <v/>
      </c>
      <c r="AC6172" s="37">
        <v>39.01487442087295</v>
      </c>
    </row>
    <row r="6173" spans="1:29" x14ac:dyDescent="0.3">
      <c r="A6173" t="str">
        <f t="shared" si="476"/>
        <v>SFFFCanterburyCultivarNineteen</v>
      </c>
      <c r="B6173" t="s">
        <v>186</v>
      </c>
      <c r="D6173" s="36">
        <v>45050</v>
      </c>
      <c r="E6173">
        <v>3</v>
      </c>
      <c r="I6173" t="s">
        <v>183</v>
      </c>
      <c r="K6173" t="s">
        <v>165</v>
      </c>
      <c r="Q6173" s="32">
        <v>203.10061018873279</v>
      </c>
      <c r="S6173" s="22" t="str">
        <f>IF(ISNUMBER(R6173),SUMIFS(R$1:$R6173,A$1:$A6173,A6173,K$1:$K6173,K6173,E$1:$E6173,E6173),"")</f>
        <v/>
      </c>
      <c r="AC6173" s="37">
        <v>41.449104120149549</v>
      </c>
    </row>
    <row r="6174" spans="1:29" x14ac:dyDescent="0.3">
      <c r="A6174" t="str">
        <f t="shared" si="476"/>
        <v>SFFFCanterburyCultivarNineteen</v>
      </c>
      <c r="B6174" t="s">
        <v>186</v>
      </c>
      <c r="D6174" s="36">
        <v>45050</v>
      </c>
      <c r="E6174">
        <v>4</v>
      </c>
      <c r="I6174" t="s">
        <v>183</v>
      </c>
      <c r="K6174" t="s">
        <v>165</v>
      </c>
      <c r="Q6174" s="32">
        <v>244.82850722074855</v>
      </c>
      <c r="S6174" s="22" t="str">
        <f>IF(ISNUMBER(R6174),SUMIFS(R$1:$R6174,A$1:$A6174,A6174,K$1:$K6174,K6174,E$1:$E6174,E6174),"")</f>
        <v/>
      </c>
      <c r="AC6174" s="37">
        <v>49.965001473622152</v>
      </c>
    </row>
    <row r="6175" spans="1:29" x14ac:dyDescent="0.3">
      <c r="A6175" t="str">
        <f t="shared" si="476"/>
        <v>SFFFCanterburyCultivarNineteen</v>
      </c>
      <c r="B6175" t="s">
        <v>186</v>
      </c>
      <c r="D6175" s="36">
        <v>45050</v>
      </c>
      <c r="E6175">
        <v>5</v>
      </c>
      <c r="I6175" t="s">
        <v>183</v>
      </c>
      <c r="K6175" t="s">
        <v>165</v>
      </c>
      <c r="Q6175" s="32">
        <v>181.8335698415888</v>
      </c>
      <c r="S6175" s="22" t="str">
        <f>IF(ISNUMBER(R6175),SUMIFS(R$1:$R6175,A$1:$A6175,A6175,K$1:$K6175,K6175,E$1:$E6175,E6175),"")</f>
        <v/>
      </c>
      <c r="AC6175" s="37">
        <v>37.108891804405879</v>
      </c>
    </row>
    <row r="6176" spans="1:29" x14ac:dyDescent="0.3">
      <c r="A6176" t="str">
        <f t="shared" si="476"/>
        <v>SFFFCanterburyCultivarTwenty</v>
      </c>
      <c r="B6176" t="s">
        <v>186</v>
      </c>
      <c r="D6176" s="36">
        <v>44977</v>
      </c>
      <c r="E6176">
        <v>1</v>
      </c>
      <c r="I6176" t="s">
        <v>184</v>
      </c>
      <c r="K6176" t="s">
        <v>165</v>
      </c>
      <c r="Q6176" s="32">
        <v>268.51679394052275</v>
      </c>
      <c r="S6176" s="22" t="str">
        <f>IF(ISNUMBER(R6176),SUMIFS(R$1:$R6176,A$1:$A6176,A6176,K$1:$K6176,K6176,E$1:$E6176,E6176),"")</f>
        <v/>
      </c>
      <c r="AC6176" s="37">
        <v>45.511321006868265</v>
      </c>
    </row>
    <row r="6177" spans="1:29" x14ac:dyDescent="0.3">
      <c r="A6177" t="str">
        <f t="shared" si="476"/>
        <v>SFFFCanterburyCultivarTwenty</v>
      </c>
      <c r="B6177" t="s">
        <v>186</v>
      </c>
      <c r="D6177" s="36">
        <v>44977</v>
      </c>
      <c r="E6177">
        <v>2</v>
      </c>
      <c r="I6177" t="s">
        <v>184</v>
      </c>
      <c r="K6177" t="s">
        <v>165</v>
      </c>
      <c r="Q6177" s="32">
        <v>219.67261034785147</v>
      </c>
      <c r="S6177" s="22" t="str">
        <f>IF(ISNUMBER(R6177),SUMIFS(R$1:$R6177,A$1:$A6177,A6177,K$1:$K6177,K6177,E$1:$E6177,E6177),"")</f>
        <v/>
      </c>
      <c r="AC6177" s="37">
        <v>37.232645821669742</v>
      </c>
    </row>
    <row r="6178" spans="1:29" x14ac:dyDescent="0.3">
      <c r="A6178" t="str">
        <f t="shared" si="476"/>
        <v>SFFFCanterburyCultivarTwenty</v>
      </c>
      <c r="B6178" t="s">
        <v>186</v>
      </c>
      <c r="D6178" s="36">
        <v>44977</v>
      </c>
      <c r="E6178">
        <v>3</v>
      </c>
      <c r="I6178" t="s">
        <v>184</v>
      </c>
      <c r="K6178" t="s">
        <v>165</v>
      </c>
      <c r="Q6178" s="32">
        <v>146.48299030354593</v>
      </c>
      <c r="S6178" s="22" t="str">
        <f>IF(ISNUMBER(R6178),SUMIFS(R$1:$R6178,A$1:$A6178,A6178,K$1:$K6178,K6178,E$1:$E6178,E6178),"")</f>
        <v/>
      </c>
      <c r="AC6178" s="37">
        <v>24.827625475177275</v>
      </c>
    </row>
    <row r="6179" spans="1:29" x14ac:dyDescent="0.3">
      <c r="A6179" t="str">
        <f t="shared" si="476"/>
        <v>SFFFCanterburyCultivarTwenty</v>
      </c>
      <c r="B6179" t="s">
        <v>186</v>
      </c>
      <c r="D6179" s="36">
        <v>44977</v>
      </c>
      <c r="E6179">
        <v>4</v>
      </c>
      <c r="I6179" t="s">
        <v>184</v>
      </c>
      <c r="K6179" t="s">
        <v>165</v>
      </c>
      <c r="Q6179" s="32">
        <v>198.82195334595016</v>
      </c>
      <c r="S6179" s="22" t="str">
        <f>IF(ISNUMBER(R6179),SUMIFS(R$1:$R6179,A$1:$A6179,A6179,K$1:$K6179,K6179,E$1:$E6179,E6179),"")</f>
        <v/>
      </c>
      <c r="AC6179" s="37">
        <v>33.698636160330537</v>
      </c>
    </row>
    <row r="6180" spans="1:29" x14ac:dyDescent="0.3">
      <c r="A6180" t="str">
        <f t="shared" si="476"/>
        <v>SFFFCanterburyCultivarTwenty</v>
      </c>
      <c r="B6180" t="s">
        <v>186</v>
      </c>
      <c r="D6180" s="36">
        <v>44977</v>
      </c>
      <c r="E6180">
        <v>5</v>
      </c>
      <c r="I6180" t="s">
        <v>184</v>
      </c>
      <c r="K6180" t="s">
        <v>165</v>
      </c>
      <c r="Q6180" s="32">
        <v>267.28110599078337</v>
      </c>
      <c r="S6180" s="22" t="str">
        <f>IF(ISNUMBER(R6180),SUMIFS(R$1:$R6180,A$1:$A6180,A6180,K$1:$K6180,K6180,E$1:$E6180,E6180),"")</f>
        <v/>
      </c>
      <c r="AC6180" s="37">
        <v>45.301882371319216</v>
      </c>
    </row>
    <row r="6181" spans="1:29" x14ac:dyDescent="0.3">
      <c r="A6181" t="str">
        <f t="shared" si="476"/>
        <v>SFFFCanterburyCultivarTwenty</v>
      </c>
      <c r="B6181" t="s">
        <v>186</v>
      </c>
      <c r="D6181" s="36">
        <v>45001</v>
      </c>
      <c r="E6181">
        <v>1</v>
      </c>
      <c r="I6181" t="s">
        <v>184</v>
      </c>
      <c r="K6181" t="s">
        <v>165</v>
      </c>
      <c r="Q6181" s="32">
        <v>230.55397006595641</v>
      </c>
      <c r="S6181" s="22" t="str">
        <f>IF(ISNUMBER(R6181),SUMIFS(R$1:$R6181,A$1:$A6181,A6181,K$1:$K6181,K6181,E$1:$E6181,E6181),"")</f>
        <v/>
      </c>
      <c r="AC6181" s="37">
        <v>96.0641541941485</v>
      </c>
    </row>
    <row r="6182" spans="1:29" x14ac:dyDescent="0.3">
      <c r="A6182" t="str">
        <f t="shared" si="476"/>
        <v>SFFFCanterburyCultivarTwenty</v>
      </c>
      <c r="B6182" t="s">
        <v>186</v>
      </c>
      <c r="D6182" s="36">
        <v>45001</v>
      </c>
      <c r="E6182">
        <v>2</v>
      </c>
      <c r="I6182" t="s">
        <v>184</v>
      </c>
      <c r="K6182" t="s">
        <v>165</v>
      </c>
      <c r="Q6182" s="32">
        <v>254.41247582205028</v>
      </c>
      <c r="S6182" s="22" t="str">
        <f>IF(ISNUMBER(R6182),SUMIFS(R$1:$R6182,A$1:$A6182,A6182,K$1:$K6182,K6182,E$1:$E6182,E6182),"")</f>
        <v/>
      </c>
      <c r="AC6182" s="37">
        <v>106.00519825918762</v>
      </c>
    </row>
    <row r="6183" spans="1:29" x14ac:dyDescent="0.3">
      <c r="A6183" t="str">
        <f t="shared" si="476"/>
        <v>SFFFCanterburyCultivarTwenty</v>
      </c>
      <c r="B6183" t="s">
        <v>186</v>
      </c>
      <c r="D6183" s="36">
        <v>45001</v>
      </c>
      <c r="E6183">
        <v>3</v>
      </c>
      <c r="I6183" t="s">
        <v>184</v>
      </c>
      <c r="K6183" t="s">
        <v>165</v>
      </c>
      <c r="Q6183" s="32">
        <v>126.15359877946635</v>
      </c>
      <c r="S6183" s="22" t="str">
        <f>IF(ISNUMBER(R6183),SUMIFS(R$1:$R6183,A$1:$A6183,A6183,K$1:$K6183,K6183,E$1:$E6183,E6183),"")</f>
        <v/>
      </c>
      <c r="AC6183" s="37">
        <v>52.563999491444314</v>
      </c>
    </row>
    <row r="6184" spans="1:29" x14ac:dyDescent="0.3">
      <c r="A6184" t="str">
        <f t="shared" si="476"/>
        <v>SFFFCanterburyCultivarTwenty</v>
      </c>
      <c r="B6184" t="s">
        <v>186</v>
      </c>
      <c r="D6184" s="36">
        <v>45001</v>
      </c>
      <c r="E6184">
        <v>4</v>
      </c>
      <c r="I6184" t="s">
        <v>184</v>
      </c>
      <c r="K6184" t="s">
        <v>165</v>
      </c>
      <c r="Q6184" s="32">
        <v>218.34115649655445</v>
      </c>
      <c r="S6184" s="22" t="str">
        <f>IF(ISNUMBER(R6184),SUMIFS(R$1:$R6184,A$1:$A6184,A6184,K$1:$K6184,K6184,E$1:$E6184,E6184),"")</f>
        <v/>
      </c>
      <c r="AC6184" s="37">
        <v>90.975481873564362</v>
      </c>
    </row>
    <row r="6185" spans="1:29" x14ac:dyDescent="0.3">
      <c r="A6185" t="str">
        <f t="shared" si="476"/>
        <v>SFFFCanterburyCultivarTwenty</v>
      </c>
      <c r="B6185" t="s">
        <v>186</v>
      </c>
      <c r="D6185" s="36">
        <v>45001</v>
      </c>
      <c r="E6185">
        <v>5</v>
      </c>
      <c r="I6185" t="s">
        <v>184</v>
      </c>
      <c r="K6185" t="s">
        <v>165</v>
      </c>
      <c r="Q6185" s="32">
        <v>203.76191029514294</v>
      </c>
      <c r="S6185" s="22" t="str">
        <f>IF(ISNUMBER(R6185),SUMIFS(R$1:$R6185,A$1:$A6185,A6185,K$1:$K6185,K6185,E$1:$E6185,E6185),"")</f>
        <v/>
      </c>
      <c r="AC6185" s="37">
        <v>84.900795956309551</v>
      </c>
    </row>
    <row r="6186" spans="1:29" x14ac:dyDescent="0.3">
      <c r="A6186" t="str">
        <f t="shared" si="476"/>
        <v>SFFFCanterburyCultivarTwenty</v>
      </c>
      <c r="B6186" t="s">
        <v>186</v>
      </c>
      <c r="D6186" s="36">
        <v>45050</v>
      </c>
      <c r="E6186">
        <v>1</v>
      </c>
      <c r="I6186" t="s">
        <v>184</v>
      </c>
      <c r="K6186" t="s">
        <v>165</v>
      </c>
      <c r="Q6186" s="32">
        <v>209.49988035415171</v>
      </c>
      <c r="S6186" s="22" t="str">
        <f>IF(ISNUMBER(R6186),SUMIFS(R$1:$R6186,A$1:$A6186,A6186,K$1:$K6186,K6186,E$1:$E6186,E6186),"")</f>
        <v/>
      </c>
      <c r="AC6186" s="37">
        <v>42.755077623296266</v>
      </c>
    </row>
    <row r="6187" spans="1:29" x14ac:dyDescent="0.3">
      <c r="A6187" t="str">
        <f t="shared" si="476"/>
        <v>SFFFCanterburyCultivarTwenty</v>
      </c>
      <c r="B6187" t="s">
        <v>186</v>
      </c>
      <c r="D6187" s="36">
        <v>45050</v>
      </c>
      <c r="E6187">
        <v>2</v>
      </c>
      <c r="I6187" t="s">
        <v>184</v>
      </c>
      <c r="K6187" t="s">
        <v>165</v>
      </c>
      <c r="Q6187" s="32">
        <v>240.81929650730734</v>
      </c>
      <c r="S6187" s="22" t="str">
        <f>IF(ISNUMBER(R6187),SUMIFS(R$1:$R6187,A$1:$A6187,A6187,K$1:$K6187,K6187,E$1:$E6187,E6187),"")</f>
        <v/>
      </c>
      <c r="AC6187" s="37">
        <v>49.146795205572928</v>
      </c>
    </row>
    <row r="6188" spans="1:29" x14ac:dyDescent="0.3">
      <c r="A6188" t="str">
        <f t="shared" si="476"/>
        <v>SFFFCanterburyCultivarTwenty</v>
      </c>
      <c r="B6188" t="s">
        <v>186</v>
      </c>
      <c r="D6188" s="36">
        <v>45050</v>
      </c>
      <c r="E6188">
        <v>3</v>
      </c>
      <c r="I6188" t="s">
        <v>184</v>
      </c>
      <c r="K6188" t="s">
        <v>165</v>
      </c>
      <c r="Q6188" s="32">
        <v>203.74739732504111</v>
      </c>
      <c r="S6188" s="22" t="str">
        <f>IF(ISNUMBER(R6188),SUMIFS(R$1:$R6188,A$1:$A6188,A6188,K$1:$K6188,K6188,E$1:$E6188,E6188),"")</f>
        <v/>
      </c>
      <c r="AC6188" s="37">
        <v>41.581101494906349</v>
      </c>
    </row>
    <row r="6189" spans="1:29" x14ac:dyDescent="0.3">
      <c r="A6189" t="str">
        <f t="shared" si="476"/>
        <v>SFFFCanterburyCultivarTwenty</v>
      </c>
      <c r="B6189" t="s">
        <v>186</v>
      </c>
      <c r="D6189" s="36">
        <v>45050</v>
      </c>
      <c r="E6189">
        <v>4</v>
      </c>
      <c r="I6189" t="s">
        <v>184</v>
      </c>
      <c r="K6189" t="s">
        <v>165</v>
      </c>
      <c r="Q6189" s="32">
        <v>340.71328391103981</v>
      </c>
      <c r="S6189" s="22" t="str">
        <f>IF(ISNUMBER(R6189),SUMIFS(R$1:$R6189,A$1:$A6189,A6189,K$1:$K6189,K6189,E$1:$E6189,E6189),"")</f>
        <v/>
      </c>
      <c r="AC6189" s="37">
        <v>69.533323247150975</v>
      </c>
    </row>
    <row r="6190" spans="1:29" x14ac:dyDescent="0.3">
      <c r="A6190" t="str">
        <f t="shared" si="476"/>
        <v>SFFFCanterburyCultivarTwenty</v>
      </c>
      <c r="B6190" t="s">
        <v>186</v>
      </c>
      <c r="D6190" s="36">
        <v>45050</v>
      </c>
      <c r="E6190">
        <v>5</v>
      </c>
      <c r="I6190" t="s">
        <v>184</v>
      </c>
      <c r="K6190" t="s">
        <v>165</v>
      </c>
      <c r="Q6190" s="32">
        <v>273.9552834708544</v>
      </c>
      <c r="S6190" s="22" t="str">
        <f>IF(ISNUMBER(R6190),SUMIFS(R$1:$R6190,A$1:$A6190,A6190,K$1:$K6190,K6190,E$1:$E6190,E6190),"")</f>
        <v/>
      </c>
      <c r="AC6190" s="37">
        <v>55.909241524664161</v>
      </c>
    </row>
    <row r="6191" spans="1:29" x14ac:dyDescent="0.3">
      <c r="A6191" t="str">
        <f t="shared" si="476"/>
        <v>SFFFSouthlandCultivarOne</v>
      </c>
      <c r="B6191" t="s">
        <v>187</v>
      </c>
      <c r="D6191" s="36">
        <v>44945</v>
      </c>
      <c r="E6191">
        <v>1</v>
      </c>
      <c r="I6191" t="s">
        <v>164</v>
      </c>
      <c r="K6191" t="s">
        <v>165</v>
      </c>
      <c r="Q6191" s="32">
        <v>195.2465931213498</v>
      </c>
      <c r="S6191" s="22"/>
      <c r="AC6191" s="37">
        <v>38.283645710068583</v>
      </c>
    </row>
    <row r="6192" spans="1:29" x14ac:dyDescent="0.3">
      <c r="A6192" t="str">
        <f t="shared" si="476"/>
        <v xml:space="preserve">SFFFSouthlandCultivarOne </v>
      </c>
      <c r="B6192" t="s">
        <v>187</v>
      </c>
      <c r="D6192" s="36">
        <v>44945</v>
      </c>
      <c r="E6192">
        <v>2</v>
      </c>
      <c r="I6192" t="s">
        <v>188</v>
      </c>
      <c r="K6192" t="s">
        <v>165</v>
      </c>
      <c r="Q6192" s="32">
        <v>215.44324107501001</v>
      </c>
      <c r="S6192" s="22"/>
      <c r="AC6192" s="37">
        <v>42.243772759805886</v>
      </c>
    </row>
    <row r="6193" spans="1:29" x14ac:dyDescent="0.3">
      <c r="A6193" t="str">
        <f t="shared" si="476"/>
        <v>SFFFSouthlandCultivarOne</v>
      </c>
      <c r="B6193" t="s">
        <v>187</v>
      </c>
      <c r="D6193" s="36">
        <v>44945</v>
      </c>
      <c r="E6193">
        <v>3</v>
      </c>
      <c r="I6193" t="s">
        <v>164</v>
      </c>
      <c r="K6193" t="s">
        <v>165</v>
      </c>
      <c r="Q6193" s="32">
        <v>360.32146652497335</v>
      </c>
      <c r="S6193" s="22"/>
      <c r="AC6193" s="37">
        <v>70.651267946073204</v>
      </c>
    </row>
    <row r="6194" spans="1:29" x14ac:dyDescent="0.3">
      <c r="A6194" t="str">
        <f t="shared" si="476"/>
        <v>SFFFSouthlandCultivarOne</v>
      </c>
      <c r="B6194" t="s">
        <v>187</v>
      </c>
      <c r="D6194" s="36">
        <v>44945</v>
      </c>
      <c r="E6194">
        <v>4</v>
      </c>
      <c r="I6194" t="s">
        <v>164</v>
      </c>
      <c r="K6194" t="s">
        <v>165</v>
      </c>
      <c r="Q6194" s="32">
        <v>243.42982540291638</v>
      </c>
      <c r="S6194" s="22"/>
      <c r="AC6194" s="37">
        <v>47.731338314297325</v>
      </c>
    </row>
    <row r="6195" spans="1:29" x14ac:dyDescent="0.3">
      <c r="A6195" t="str">
        <f t="shared" si="476"/>
        <v>SFFFSouthlandCultivarOne</v>
      </c>
      <c r="B6195" t="s">
        <v>187</v>
      </c>
      <c r="D6195" s="36">
        <v>44945</v>
      </c>
      <c r="E6195">
        <v>5</v>
      </c>
      <c r="I6195" t="s">
        <v>164</v>
      </c>
      <c r="K6195" t="s">
        <v>165</v>
      </c>
      <c r="Q6195" s="32">
        <v>264.67473357015979</v>
      </c>
      <c r="S6195" s="22"/>
      <c r="AC6195" s="37">
        <v>51.897006582384272</v>
      </c>
    </row>
    <row r="6196" spans="1:29" x14ac:dyDescent="0.3">
      <c r="A6196" t="str">
        <f t="shared" si="476"/>
        <v>SFFFSouthlandCultivarOne</v>
      </c>
      <c r="B6196" t="s">
        <v>187</v>
      </c>
      <c r="D6196" s="36">
        <v>44972</v>
      </c>
      <c r="E6196">
        <v>1</v>
      </c>
      <c r="I6196" t="s">
        <v>164</v>
      </c>
      <c r="K6196" t="s">
        <v>165</v>
      </c>
      <c r="Q6196" s="32">
        <v>227.45418848167537</v>
      </c>
      <c r="S6196" s="22"/>
      <c r="AC6196" s="37">
        <v>84.242292030250141</v>
      </c>
    </row>
    <row r="6197" spans="1:29" x14ac:dyDescent="0.3">
      <c r="A6197" t="str">
        <f t="shared" si="476"/>
        <v xml:space="preserve">SFFFSouthlandCultivarOne </v>
      </c>
      <c r="B6197" t="s">
        <v>187</v>
      </c>
      <c r="D6197" s="36">
        <v>44972</v>
      </c>
      <c r="E6197">
        <v>2</v>
      </c>
      <c r="I6197" t="s">
        <v>188</v>
      </c>
      <c r="K6197" t="s">
        <v>165</v>
      </c>
      <c r="Q6197" s="32">
        <v>179.75308641975309</v>
      </c>
      <c r="S6197" s="22"/>
      <c r="AC6197" s="37">
        <v>66.575217192501142</v>
      </c>
    </row>
    <row r="6198" spans="1:29" x14ac:dyDescent="0.3">
      <c r="A6198" t="str">
        <f t="shared" si="476"/>
        <v>SFFFSouthlandCultivarOne</v>
      </c>
      <c r="B6198" t="s">
        <v>187</v>
      </c>
      <c r="D6198" s="36">
        <v>44972</v>
      </c>
      <c r="E6198">
        <v>3</v>
      </c>
      <c r="I6198" t="s">
        <v>164</v>
      </c>
      <c r="K6198" t="s">
        <v>165</v>
      </c>
      <c r="Q6198" s="32">
        <v>223.98687396457245</v>
      </c>
      <c r="S6198" s="22"/>
      <c r="AC6198" s="37">
        <v>82.958101468360169</v>
      </c>
    </row>
    <row r="6199" spans="1:29" x14ac:dyDescent="0.3">
      <c r="A6199" t="str">
        <f t="shared" si="476"/>
        <v>SFFFSouthlandCultivarOne</v>
      </c>
      <c r="B6199" t="s">
        <v>187</v>
      </c>
      <c r="D6199" s="36">
        <v>44972</v>
      </c>
      <c r="E6199">
        <v>4</v>
      </c>
      <c r="I6199" t="s">
        <v>164</v>
      </c>
      <c r="K6199" t="s">
        <v>165</v>
      </c>
      <c r="Q6199" s="32">
        <v>101.40559535072305</v>
      </c>
      <c r="S6199" s="22"/>
      <c r="AC6199" s="37">
        <v>37.557627907675204</v>
      </c>
    </row>
    <row r="6200" spans="1:29" x14ac:dyDescent="0.3">
      <c r="A6200" t="str">
        <f t="shared" si="476"/>
        <v>SFFFSouthlandCultivarOne</v>
      </c>
      <c r="B6200" t="s">
        <v>187</v>
      </c>
      <c r="D6200" s="36">
        <v>44972</v>
      </c>
      <c r="E6200">
        <v>5</v>
      </c>
      <c r="I6200" t="s">
        <v>164</v>
      </c>
      <c r="K6200" t="s">
        <v>165</v>
      </c>
      <c r="Q6200" s="32">
        <v>149.73793757212721</v>
      </c>
      <c r="S6200" s="22"/>
      <c r="AC6200" s="37">
        <v>55.45849539708415</v>
      </c>
    </row>
    <row r="6201" spans="1:29" x14ac:dyDescent="0.3">
      <c r="A6201" t="str">
        <f t="shared" si="476"/>
        <v>SFFFSouthlandCultivarOne</v>
      </c>
      <c r="B6201" t="s">
        <v>187</v>
      </c>
      <c r="D6201" s="36">
        <v>45012</v>
      </c>
      <c r="E6201">
        <v>1</v>
      </c>
      <c r="I6201" t="s">
        <v>164</v>
      </c>
      <c r="K6201" t="s">
        <v>165</v>
      </c>
      <c r="Q6201" s="32">
        <v>231.68615272195831</v>
      </c>
      <c r="S6201" s="22"/>
      <c r="AC6201" s="37">
        <v>57.921538180489577</v>
      </c>
    </row>
    <row r="6202" spans="1:29" x14ac:dyDescent="0.3">
      <c r="A6202" t="str">
        <f t="shared" si="476"/>
        <v xml:space="preserve">SFFFSouthlandCultivarOne </v>
      </c>
      <c r="B6202" t="s">
        <v>187</v>
      </c>
      <c r="D6202" s="36">
        <v>45012</v>
      </c>
      <c r="E6202">
        <v>2</v>
      </c>
      <c r="I6202" t="s">
        <v>188</v>
      </c>
      <c r="K6202" t="s">
        <v>165</v>
      </c>
      <c r="Q6202" s="32">
        <v>202.20926465824428</v>
      </c>
      <c r="S6202" s="22"/>
      <c r="AC6202" s="37">
        <v>50.55231616456107</v>
      </c>
    </row>
    <row r="6203" spans="1:29" x14ac:dyDescent="0.3">
      <c r="A6203" t="str">
        <f t="shared" si="476"/>
        <v>SFFFSouthlandCultivarOne</v>
      </c>
      <c r="B6203" t="s">
        <v>187</v>
      </c>
      <c r="D6203" s="36">
        <v>45012</v>
      </c>
      <c r="E6203">
        <v>3</v>
      </c>
      <c r="I6203" t="s">
        <v>164</v>
      </c>
      <c r="K6203" t="s">
        <v>165</v>
      </c>
      <c r="Q6203" s="32">
        <v>258.73131229235878</v>
      </c>
      <c r="S6203" s="22"/>
      <c r="AC6203" s="37">
        <v>64.682828073089695</v>
      </c>
    </row>
    <row r="6204" spans="1:29" x14ac:dyDescent="0.3">
      <c r="A6204" t="str">
        <f t="shared" si="476"/>
        <v>SFFFSouthlandCultivarOne</v>
      </c>
      <c r="B6204" t="s">
        <v>187</v>
      </c>
      <c r="D6204" s="36">
        <v>45012</v>
      </c>
      <c r="E6204">
        <v>4</v>
      </c>
      <c r="I6204" t="s">
        <v>164</v>
      </c>
      <c r="K6204" t="s">
        <v>165</v>
      </c>
      <c r="Q6204" s="32">
        <v>181.69066076042816</v>
      </c>
      <c r="S6204" s="22"/>
      <c r="AC6204" s="37">
        <v>45.42266519010704</v>
      </c>
    </row>
    <row r="6205" spans="1:29" x14ac:dyDescent="0.3">
      <c r="A6205" t="str">
        <f t="shared" si="476"/>
        <v>SFFFSouthlandCultivarOne</v>
      </c>
      <c r="B6205" t="s">
        <v>187</v>
      </c>
      <c r="D6205" s="36">
        <v>45012</v>
      </c>
      <c r="E6205">
        <v>5</v>
      </c>
      <c r="I6205" t="s">
        <v>164</v>
      </c>
      <c r="K6205" t="s">
        <v>165</v>
      </c>
      <c r="Q6205" s="32">
        <v>208.87656033287098</v>
      </c>
      <c r="S6205" s="22"/>
      <c r="AC6205" s="37">
        <v>52.219140083217745</v>
      </c>
    </row>
    <row r="6206" spans="1:29" x14ac:dyDescent="0.3">
      <c r="A6206" t="str">
        <f t="shared" si="476"/>
        <v>SFFFSouthlandCultivarOne</v>
      </c>
      <c r="B6206" t="s">
        <v>187</v>
      </c>
      <c r="D6206" s="36">
        <v>45053</v>
      </c>
      <c r="E6206">
        <v>1</v>
      </c>
      <c r="I6206" t="s">
        <v>164</v>
      </c>
      <c r="K6206" t="s">
        <v>165</v>
      </c>
      <c r="Q6206" s="32">
        <v>257.74718818197078</v>
      </c>
      <c r="S6206" s="22"/>
      <c r="AC6206" s="37">
        <v>62.865167849261169</v>
      </c>
    </row>
    <row r="6207" spans="1:29" x14ac:dyDescent="0.3">
      <c r="A6207" t="str">
        <f t="shared" si="476"/>
        <v xml:space="preserve">SFFFSouthlandCultivarOne </v>
      </c>
      <c r="B6207" t="s">
        <v>187</v>
      </c>
      <c r="D6207" s="36">
        <v>45053</v>
      </c>
      <c r="E6207">
        <v>2</v>
      </c>
      <c r="I6207" t="s">
        <v>188</v>
      </c>
      <c r="K6207" t="s">
        <v>165</v>
      </c>
      <c r="Q6207" s="32">
        <v>277.99669785360487</v>
      </c>
      <c r="S6207" s="22"/>
      <c r="AC6207" s="37">
        <v>67.804072647220707</v>
      </c>
    </row>
    <row r="6208" spans="1:29" x14ac:dyDescent="0.3">
      <c r="A6208" t="str">
        <f t="shared" si="476"/>
        <v>SFFFSouthlandCultivarOne</v>
      </c>
      <c r="B6208" t="s">
        <v>187</v>
      </c>
      <c r="D6208" s="36">
        <v>45053</v>
      </c>
      <c r="E6208">
        <v>3</v>
      </c>
      <c r="I6208" t="s">
        <v>164</v>
      </c>
      <c r="K6208" t="s">
        <v>165</v>
      </c>
      <c r="Q6208" s="32">
        <v>276.85912813301354</v>
      </c>
      <c r="S6208" s="22"/>
      <c r="AC6208" s="37">
        <v>67.526616617808173</v>
      </c>
    </row>
    <row r="6209" spans="1:29" x14ac:dyDescent="0.3">
      <c r="A6209" t="str">
        <f t="shared" si="476"/>
        <v>SFFFSouthlandCultivarOne</v>
      </c>
      <c r="B6209" t="s">
        <v>187</v>
      </c>
      <c r="D6209" s="36">
        <v>45053</v>
      </c>
      <c r="E6209">
        <v>4</v>
      </c>
      <c r="I6209" t="s">
        <v>164</v>
      </c>
      <c r="K6209" t="s">
        <v>165</v>
      </c>
      <c r="Q6209" s="32">
        <v>233.7698203952807</v>
      </c>
      <c r="S6209" s="22"/>
      <c r="AC6209" s="37">
        <v>57.017029364702609</v>
      </c>
    </row>
    <row r="6210" spans="1:29" x14ac:dyDescent="0.3">
      <c r="A6210" t="str">
        <f t="shared" si="476"/>
        <v>SFFFSouthlandCultivarOne</v>
      </c>
      <c r="B6210" t="s">
        <v>187</v>
      </c>
      <c r="D6210" s="36">
        <v>45053</v>
      </c>
      <c r="E6210">
        <v>5</v>
      </c>
      <c r="I6210" t="s">
        <v>164</v>
      </c>
      <c r="K6210" t="s">
        <v>165</v>
      </c>
      <c r="Q6210" s="32">
        <v>293.81004028509449</v>
      </c>
      <c r="S6210" s="22"/>
      <c r="AC6210" s="37">
        <v>71.660985435388895</v>
      </c>
    </row>
    <row r="6211" spans="1:29" x14ac:dyDescent="0.3">
      <c r="A6211" t="str">
        <f t="shared" si="476"/>
        <v>SFFFSouthlandCultivarTwo</v>
      </c>
      <c r="B6211" t="s">
        <v>187</v>
      </c>
      <c r="D6211" s="36">
        <v>44945</v>
      </c>
      <c r="E6211">
        <v>1</v>
      </c>
      <c r="I6211" t="s">
        <v>166</v>
      </c>
      <c r="K6211" t="s">
        <v>165</v>
      </c>
      <c r="Q6211" s="32">
        <v>212.48899647887328</v>
      </c>
      <c r="S6211" s="22"/>
      <c r="AC6211" s="37">
        <v>41.664509113504565</v>
      </c>
    </row>
    <row r="6212" spans="1:29" x14ac:dyDescent="0.3">
      <c r="A6212" t="str">
        <f t="shared" si="476"/>
        <v>SFFFSouthlandCultivarTwo</v>
      </c>
      <c r="B6212" t="s">
        <v>187</v>
      </c>
      <c r="D6212" s="36">
        <v>44945</v>
      </c>
      <c r="E6212">
        <v>2</v>
      </c>
      <c r="I6212" t="s">
        <v>166</v>
      </c>
      <c r="K6212" t="s">
        <v>165</v>
      </c>
      <c r="Q6212" s="32">
        <v>251.71855733662142</v>
      </c>
      <c r="S6212" s="22"/>
      <c r="AC6212" s="37">
        <v>49.356579869925767</v>
      </c>
    </row>
    <row r="6213" spans="1:29" x14ac:dyDescent="0.3">
      <c r="A6213" t="str">
        <f t="shared" si="476"/>
        <v>SFFFSouthlandCultivarTwo</v>
      </c>
      <c r="B6213" t="s">
        <v>187</v>
      </c>
      <c r="D6213" s="36">
        <v>44945</v>
      </c>
      <c r="E6213">
        <v>3</v>
      </c>
      <c r="I6213" t="s">
        <v>166</v>
      </c>
      <c r="K6213" t="s">
        <v>165</v>
      </c>
      <c r="Q6213" s="32">
        <v>291.29492269118253</v>
      </c>
      <c r="S6213" s="22"/>
      <c r="AC6213" s="37">
        <v>57.116651508075009</v>
      </c>
    </row>
    <row r="6214" spans="1:29" x14ac:dyDescent="0.3">
      <c r="A6214" t="str">
        <f t="shared" si="476"/>
        <v>SFFFSouthlandCultivarTwo</v>
      </c>
      <c r="B6214" t="s">
        <v>187</v>
      </c>
      <c r="D6214" s="36">
        <v>44945</v>
      </c>
      <c r="E6214">
        <v>4</v>
      </c>
      <c r="I6214" t="s">
        <v>166</v>
      </c>
      <c r="K6214" t="s">
        <v>165</v>
      </c>
      <c r="Q6214" s="32">
        <v>229.36484344034875</v>
      </c>
      <c r="S6214" s="22"/>
      <c r="AC6214" s="37">
        <v>44.973498713793873</v>
      </c>
    </row>
    <row r="6215" spans="1:29" x14ac:dyDescent="0.3">
      <c r="A6215" t="str">
        <f t="shared" si="476"/>
        <v>SFFFSouthlandCultivarTwo</v>
      </c>
      <c r="B6215" t="s">
        <v>187</v>
      </c>
      <c r="D6215" s="36">
        <v>44945</v>
      </c>
      <c r="E6215">
        <v>5</v>
      </c>
      <c r="I6215" t="s">
        <v>166</v>
      </c>
      <c r="K6215" t="s">
        <v>165</v>
      </c>
      <c r="Q6215" s="32">
        <v>284.19392709328235</v>
      </c>
      <c r="S6215" s="22"/>
      <c r="AC6215" s="37">
        <v>55.72429943005536</v>
      </c>
    </row>
    <row r="6216" spans="1:29" x14ac:dyDescent="0.3">
      <c r="A6216" t="str">
        <f t="shared" si="476"/>
        <v>SFFFSouthlandCultivarTwo</v>
      </c>
      <c r="B6216" t="s">
        <v>187</v>
      </c>
      <c r="D6216" s="36">
        <v>44972</v>
      </c>
      <c r="E6216">
        <v>1</v>
      </c>
      <c r="I6216" t="s">
        <v>166</v>
      </c>
      <c r="K6216" t="s">
        <v>165</v>
      </c>
      <c r="Q6216" s="32">
        <v>211.63310961968676</v>
      </c>
      <c r="S6216" s="22"/>
      <c r="AC6216" s="37">
        <v>78.38263319247659</v>
      </c>
    </row>
    <row r="6217" spans="1:29" x14ac:dyDescent="0.3">
      <c r="A6217" t="str">
        <f t="shared" si="476"/>
        <v>SFFFSouthlandCultivarTwo</v>
      </c>
      <c r="B6217" t="s">
        <v>187</v>
      </c>
      <c r="D6217" s="36">
        <v>44972</v>
      </c>
      <c r="E6217">
        <v>2</v>
      </c>
      <c r="I6217" t="s">
        <v>166</v>
      </c>
      <c r="K6217" t="s">
        <v>165</v>
      </c>
      <c r="Q6217" s="32">
        <v>152.04388459975621</v>
      </c>
      <c r="S6217" s="22"/>
      <c r="AC6217" s="37">
        <v>56.31254985176156</v>
      </c>
    </row>
    <row r="6218" spans="1:29" x14ac:dyDescent="0.3">
      <c r="A6218" t="str">
        <f t="shared" si="476"/>
        <v>SFFFSouthlandCultivarTwo</v>
      </c>
      <c r="B6218" t="s">
        <v>187</v>
      </c>
      <c r="D6218" s="36">
        <v>44972</v>
      </c>
      <c r="E6218">
        <v>3</v>
      </c>
      <c r="I6218" t="s">
        <v>166</v>
      </c>
      <c r="K6218" t="s">
        <v>165</v>
      </c>
      <c r="Q6218" s="32">
        <v>229.39403453689161</v>
      </c>
      <c r="S6218" s="22"/>
      <c r="AC6218" s="37">
        <v>84.960753532182082</v>
      </c>
    </row>
    <row r="6219" spans="1:29" x14ac:dyDescent="0.3">
      <c r="A6219" t="str">
        <f t="shared" si="476"/>
        <v>SFFFSouthlandCultivarTwo</v>
      </c>
      <c r="B6219" t="s">
        <v>187</v>
      </c>
      <c r="D6219" s="36">
        <v>44972</v>
      </c>
      <c r="E6219">
        <v>4</v>
      </c>
      <c r="I6219" t="s">
        <v>166</v>
      </c>
      <c r="K6219" t="s">
        <v>165</v>
      </c>
      <c r="Q6219" s="32">
        <v>168.67580980484195</v>
      </c>
      <c r="S6219" s="22"/>
      <c r="AC6219" s="37">
        <v>62.472522149941462</v>
      </c>
    </row>
    <row r="6220" spans="1:29" x14ac:dyDescent="0.3">
      <c r="A6220" t="str">
        <f t="shared" si="476"/>
        <v>SFFFSouthlandCultivarTwo</v>
      </c>
      <c r="B6220" t="s">
        <v>187</v>
      </c>
      <c r="D6220" s="36">
        <v>44972</v>
      </c>
      <c r="E6220">
        <v>5</v>
      </c>
      <c r="I6220" t="s">
        <v>166</v>
      </c>
      <c r="K6220" t="s">
        <v>165</v>
      </c>
      <c r="Q6220" s="32">
        <v>122.25683137476992</v>
      </c>
      <c r="S6220" s="22"/>
      <c r="AC6220" s="37">
        <v>45.280307916581449</v>
      </c>
    </row>
    <row r="6221" spans="1:29" x14ac:dyDescent="0.3">
      <c r="A6221" t="str">
        <f t="shared" si="476"/>
        <v>SFFFSouthlandCultivarTwo</v>
      </c>
      <c r="B6221" t="s">
        <v>187</v>
      </c>
      <c r="D6221" s="36">
        <v>45012</v>
      </c>
      <c r="E6221">
        <v>1</v>
      </c>
      <c r="I6221" t="s">
        <v>166</v>
      </c>
      <c r="K6221" t="s">
        <v>165</v>
      </c>
      <c r="Q6221" s="32">
        <v>238.86278195488725</v>
      </c>
      <c r="S6221" s="22"/>
      <c r="AC6221" s="37">
        <v>59.715695488721813</v>
      </c>
    </row>
    <row r="6222" spans="1:29" x14ac:dyDescent="0.3">
      <c r="A6222" t="str">
        <f t="shared" si="476"/>
        <v>SFFFSouthlandCultivarTwo</v>
      </c>
      <c r="B6222" t="s">
        <v>187</v>
      </c>
      <c r="D6222" s="36">
        <v>45012</v>
      </c>
      <c r="E6222">
        <v>2</v>
      </c>
      <c r="I6222" t="s">
        <v>166</v>
      </c>
      <c r="K6222" t="s">
        <v>165</v>
      </c>
      <c r="Q6222" s="32">
        <v>221.11764705882351</v>
      </c>
      <c r="S6222" s="22"/>
      <c r="AC6222" s="37">
        <v>55.279411764705877</v>
      </c>
    </row>
    <row r="6223" spans="1:29" x14ac:dyDescent="0.3">
      <c r="A6223" t="str">
        <f t="shared" si="476"/>
        <v>SFFFSouthlandCultivarTwo</v>
      </c>
      <c r="B6223" t="s">
        <v>187</v>
      </c>
      <c r="D6223" s="36">
        <v>45012</v>
      </c>
      <c r="E6223">
        <v>3</v>
      </c>
      <c r="I6223" t="s">
        <v>166</v>
      </c>
      <c r="K6223" t="s">
        <v>165</v>
      </c>
      <c r="Q6223" s="32">
        <v>287.59292178409828</v>
      </c>
      <c r="S6223" s="22"/>
      <c r="AC6223" s="37">
        <v>71.89823044602457</v>
      </c>
    </row>
    <row r="6224" spans="1:29" x14ac:dyDescent="0.3">
      <c r="A6224" t="str">
        <f t="shared" si="476"/>
        <v>SFFFSouthlandCultivarTwo</v>
      </c>
      <c r="B6224" t="s">
        <v>187</v>
      </c>
      <c r="D6224" s="36">
        <v>45012</v>
      </c>
      <c r="E6224">
        <v>4</v>
      </c>
      <c r="I6224" t="s">
        <v>166</v>
      </c>
      <c r="K6224" t="s">
        <v>165</v>
      </c>
      <c r="Q6224" s="32">
        <v>267.8863307336664</v>
      </c>
      <c r="S6224" s="22"/>
      <c r="AC6224" s="37">
        <v>66.971582683416599</v>
      </c>
    </row>
    <row r="6225" spans="1:29" x14ac:dyDescent="0.3">
      <c r="A6225" t="str">
        <f t="shared" si="476"/>
        <v>SFFFSouthlandCultivarTwo</v>
      </c>
      <c r="B6225" t="s">
        <v>187</v>
      </c>
      <c r="D6225" s="36">
        <v>45012</v>
      </c>
      <c r="E6225">
        <v>5</v>
      </c>
      <c r="I6225" t="s">
        <v>166</v>
      </c>
      <c r="K6225" t="s">
        <v>165</v>
      </c>
      <c r="Q6225" s="32">
        <v>200.88652482269501</v>
      </c>
      <c r="S6225" s="22"/>
      <c r="AC6225" s="37">
        <v>50.221631205673752</v>
      </c>
    </row>
    <row r="6226" spans="1:29" x14ac:dyDescent="0.3">
      <c r="A6226" t="str">
        <f t="shared" si="476"/>
        <v>SFFFSouthlandCultivarTwo</v>
      </c>
      <c r="B6226" t="s">
        <v>187</v>
      </c>
      <c r="D6226" s="36">
        <v>45053</v>
      </c>
      <c r="E6226">
        <v>1</v>
      </c>
      <c r="I6226" t="s">
        <v>166</v>
      </c>
      <c r="K6226" t="s">
        <v>165</v>
      </c>
      <c r="Q6226" s="32">
        <v>232.8947368421052</v>
      </c>
      <c r="S6226" s="22"/>
      <c r="AC6226" s="37">
        <v>56.803594351732976</v>
      </c>
    </row>
    <row r="6227" spans="1:29" x14ac:dyDescent="0.3">
      <c r="A6227" t="str">
        <f t="shared" si="476"/>
        <v>SFFFSouthlandCultivarTwo</v>
      </c>
      <c r="B6227" t="s">
        <v>187</v>
      </c>
      <c r="D6227" s="36">
        <v>45053</v>
      </c>
      <c r="E6227">
        <v>2</v>
      </c>
      <c r="I6227" t="s">
        <v>166</v>
      </c>
      <c r="K6227" t="s">
        <v>165</v>
      </c>
      <c r="Q6227" s="32">
        <v>256.03005635566689</v>
      </c>
      <c r="S6227" s="22"/>
      <c r="AC6227" s="37">
        <v>62.446355208699238</v>
      </c>
    </row>
    <row r="6228" spans="1:29" x14ac:dyDescent="0.3">
      <c r="A6228" t="str">
        <f t="shared" si="476"/>
        <v>SFFFSouthlandCultivarTwo</v>
      </c>
      <c r="B6228" t="s">
        <v>187</v>
      </c>
      <c r="D6228" s="36">
        <v>45053</v>
      </c>
      <c r="E6228">
        <v>3</v>
      </c>
      <c r="I6228" t="s">
        <v>166</v>
      </c>
      <c r="K6228" t="s">
        <v>165</v>
      </c>
      <c r="Q6228" s="32">
        <v>260.75371461774716</v>
      </c>
      <c r="S6228" s="22"/>
      <c r="AC6228" s="37">
        <v>63.59846697993833</v>
      </c>
    </row>
    <row r="6229" spans="1:29" x14ac:dyDescent="0.3">
      <c r="A6229" t="str">
        <f t="shared" si="476"/>
        <v>SFFFSouthlandCultivarTwo</v>
      </c>
      <c r="B6229" t="s">
        <v>187</v>
      </c>
      <c r="D6229" s="36">
        <v>45053</v>
      </c>
      <c r="E6229">
        <v>4</v>
      </c>
      <c r="I6229" t="s">
        <v>166</v>
      </c>
      <c r="K6229" t="s">
        <v>165</v>
      </c>
      <c r="Q6229" s="32">
        <v>251.10356536502542</v>
      </c>
      <c r="S6229" s="22"/>
      <c r="AC6229" s="37">
        <v>61.244772040250098</v>
      </c>
    </row>
    <row r="6230" spans="1:29" x14ac:dyDescent="0.3">
      <c r="A6230" t="str">
        <f t="shared" si="476"/>
        <v>SFFFSouthlandCultivarTwo</v>
      </c>
      <c r="B6230" t="s">
        <v>187</v>
      </c>
      <c r="D6230" s="36">
        <v>45053</v>
      </c>
      <c r="E6230">
        <v>5</v>
      </c>
      <c r="I6230" t="s">
        <v>166</v>
      </c>
      <c r="K6230" t="s">
        <v>165</v>
      </c>
      <c r="Q6230" s="32">
        <v>210.25015733165509</v>
      </c>
      <c r="S6230" s="22"/>
      <c r="AC6230" s="37">
        <v>51.280526178452462</v>
      </c>
    </row>
    <row r="6231" spans="1:29" x14ac:dyDescent="0.3">
      <c r="A6231" t="str">
        <f t="shared" si="476"/>
        <v>SFFFSouthlandCultivarThree</v>
      </c>
      <c r="B6231" t="s">
        <v>187</v>
      </c>
      <c r="D6231" s="36">
        <v>44945</v>
      </c>
      <c r="E6231">
        <v>1</v>
      </c>
      <c r="I6231" t="s">
        <v>167</v>
      </c>
      <c r="K6231" t="s">
        <v>165</v>
      </c>
      <c r="Q6231" s="32">
        <v>311.9207038391225</v>
      </c>
      <c r="S6231" s="22"/>
      <c r="AC6231" s="37">
        <v>61.160922321396569</v>
      </c>
    </row>
    <row r="6232" spans="1:29" x14ac:dyDescent="0.3">
      <c r="A6232" t="str">
        <f t="shared" si="476"/>
        <v>SFFFSouthlandCultivarThree</v>
      </c>
      <c r="B6232" t="s">
        <v>187</v>
      </c>
      <c r="D6232" s="36">
        <v>44945</v>
      </c>
      <c r="E6232">
        <v>2</v>
      </c>
      <c r="I6232" t="s">
        <v>167</v>
      </c>
      <c r="K6232" t="s">
        <v>165</v>
      </c>
      <c r="Q6232" s="32">
        <v>228.67938225976764</v>
      </c>
      <c r="S6232" s="22"/>
      <c r="AC6232" s="37">
        <v>44.839094560738751</v>
      </c>
    </row>
    <row r="6233" spans="1:29" x14ac:dyDescent="0.3">
      <c r="A6233" t="str">
        <f t="shared" si="476"/>
        <v>SFFFSouthlandCultivarThree</v>
      </c>
      <c r="B6233" t="s">
        <v>187</v>
      </c>
      <c r="D6233" s="36">
        <v>44945</v>
      </c>
      <c r="E6233">
        <v>3</v>
      </c>
      <c r="I6233" t="s">
        <v>167</v>
      </c>
      <c r="K6233" t="s">
        <v>165</v>
      </c>
      <c r="Q6233" s="32">
        <v>266.11643145161281</v>
      </c>
      <c r="S6233" s="22"/>
      <c r="AC6233" s="37">
        <v>52.179692441492712</v>
      </c>
    </row>
    <row r="6234" spans="1:29" x14ac:dyDescent="0.3">
      <c r="A6234" t="str">
        <f t="shared" si="476"/>
        <v>SFFFSouthlandCultivarThree</v>
      </c>
      <c r="B6234" t="s">
        <v>187</v>
      </c>
      <c r="D6234" s="36">
        <v>44945</v>
      </c>
      <c r="E6234">
        <v>4</v>
      </c>
      <c r="I6234" t="s">
        <v>167</v>
      </c>
      <c r="K6234" t="s">
        <v>165</v>
      </c>
      <c r="Q6234" s="32">
        <v>291.64632395175181</v>
      </c>
      <c r="S6234" s="22"/>
      <c r="AC6234" s="37">
        <v>57.185553716029766</v>
      </c>
    </row>
    <row r="6235" spans="1:29" x14ac:dyDescent="0.3">
      <c r="A6235" t="str">
        <f t="shared" si="476"/>
        <v>SFFFSouthlandCultivarThree</v>
      </c>
      <c r="B6235" t="s">
        <v>187</v>
      </c>
      <c r="D6235" s="36">
        <v>44945</v>
      </c>
      <c r="E6235">
        <v>5</v>
      </c>
      <c r="I6235" t="s">
        <v>167</v>
      </c>
      <c r="K6235" t="s">
        <v>165</v>
      </c>
      <c r="Q6235" s="32">
        <v>267.93478260869557</v>
      </c>
      <c r="S6235" s="22"/>
      <c r="AC6235" s="37">
        <v>52.536231884057955</v>
      </c>
    </row>
    <row r="6236" spans="1:29" x14ac:dyDescent="0.3">
      <c r="A6236" t="str">
        <f t="shared" ref="A6236:A6299" si="477">_xlfn.TEXTJOIN("",TRUE,B6236,"Cultivar",I6236)</f>
        <v>SFFFSouthlandCultivarThree</v>
      </c>
      <c r="B6236" t="s">
        <v>187</v>
      </c>
      <c r="D6236" s="36">
        <v>44972</v>
      </c>
      <c r="E6236">
        <v>1</v>
      </c>
      <c r="I6236" t="s">
        <v>167</v>
      </c>
      <c r="K6236" t="s">
        <v>165</v>
      </c>
      <c r="Q6236" s="32">
        <v>203.59824583543667</v>
      </c>
      <c r="S6236" s="22"/>
      <c r="AC6236" s="37">
        <v>75.406757716828395</v>
      </c>
    </row>
    <row r="6237" spans="1:29" x14ac:dyDescent="0.3">
      <c r="A6237" t="str">
        <f t="shared" si="477"/>
        <v>SFFFSouthlandCultivarThree</v>
      </c>
      <c r="B6237" t="s">
        <v>187</v>
      </c>
      <c r="D6237" s="36">
        <v>44972</v>
      </c>
      <c r="E6237">
        <v>2</v>
      </c>
      <c r="I6237" t="s">
        <v>167</v>
      </c>
      <c r="K6237" t="s">
        <v>165</v>
      </c>
      <c r="Q6237" s="32">
        <v>204.79058561897702</v>
      </c>
      <c r="S6237" s="22"/>
      <c r="AC6237" s="37">
        <v>75.848365044065559</v>
      </c>
    </row>
    <row r="6238" spans="1:29" x14ac:dyDescent="0.3">
      <c r="A6238" t="str">
        <f t="shared" si="477"/>
        <v>SFFFSouthlandCultivarThree</v>
      </c>
      <c r="B6238" t="s">
        <v>187</v>
      </c>
      <c r="D6238" s="36">
        <v>44972</v>
      </c>
      <c r="E6238">
        <v>3</v>
      </c>
      <c r="I6238" t="s">
        <v>167</v>
      </c>
      <c r="K6238" t="s">
        <v>165</v>
      </c>
      <c r="Q6238" s="32">
        <v>230.28710334406401</v>
      </c>
      <c r="S6238" s="22"/>
      <c r="AC6238" s="37">
        <v>85.29151975706074</v>
      </c>
    </row>
    <row r="6239" spans="1:29" x14ac:dyDescent="0.3">
      <c r="A6239" t="str">
        <f t="shared" si="477"/>
        <v>SFFFSouthlandCultivarThree</v>
      </c>
      <c r="B6239" t="s">
        <v>187</v>
      </c>
      <c r="D6239" s="36">
        <v>44972</v>
      </c>
      <c r="E6239">
        <v>4</v>
      </c>
      <c r="I6239" t="s">
        <v>167</v>
      </c>
      <c r="K6239" t="s">
        <v>165</v>
      </c>
      <c r="Q6239" s="32">
        <v>197.8862973760933</v>
      </c>
      <c r="S6239" s="22"/>
      <c r="AC6239" s="37">
        <v>73.291221250404931</v>
      </c>
    </row>
    <row r="6240" spans="1:29" x14ac:dyDescent="0.3">
      <c r="A6240" t="str">
        <f t="shared" si="477"/>
        <v>SFFFSouthlandCultivarThree</v>
      </c>
      <c r="B6240" t="s">
        <v>187</v>
      </c>
      <c r="D6240" s="36">
        <v>44972</v>
      </c>
      <c r="E6240">
        <v>5</v>
      </c>
      <c r="I6240" t="s">
        <v>167</v>
      </c>
      <c r="K6240" t="s">
        <v>165</v>
      </c>
      <c r="Q6240" s="32">
        <v>152.74409916794019</v>
      </c>
      <c r="S6240" s="22"/>
      <c r="AC6240" s="37">
        <v>56.571888580718593</v>
      </c>
    </row>
    <row r="6241" spans="1:29" x14ac:dyDescent="0.3">
      <c r="A6241" t="str">
        <f t="shared" si="477"/>
        <v>SFFFSouthlandCultivarThree</v>
      </c>
      <c r="B6241" t="s">
        <v>187</v>
      </c>
      <c r="D6241" s="36">
        <v>45012</v>
      </c>
      <c r="E6241">
        <v>1</v>
      </c>
      <c r="I6241" t="s">
        <v>167</v>
      </c>
      <c r="K6241" t="s">
        <v>165</v>
      </c>
      <c r="Q6241" s="32">
        <v>317.77340634802488</v>
      </c>
      <c r="S6241" s="22"/>
      <c r="AC6241" s="37">
        <v>79.443351587006219</v>
      </c>
    </row>
    <row r="6242" spans="1:29" x14ac:dyDescent="0.3">
      <c r="A6242" t="str">
        <f t="shared" si="477"/>
        <v>SFFFSouthlandCultivarThree</v>
      </c>
      <c r="B6242" t="s">
        <v>187</v>
      </c>
      <c r="D6242" s="36">
        <v>45012</v>
      </c>
      <c r="E6242">
        <v>2</v>
      </c>
      <c r="I6242" t="s">
        <v>167</v>
      </c>
      <c r="K6242" t="s">
        <v>165</v>
      </c>
      <c r="Q6242" s="32">
        <v>267.66115504433259</v>
      </c>
      <c r="S6242" s="22"/>
      <c r="AC6242" s="37">
        <v>66.915288761083147</v>
      </c>
    </row>
    <row r="6243" spans="1:29" x14ac:dyDescent="0.3">
      <c r="A6243" t="str">
        <f t="shared" si="477"/>
        <v>SFFFSouthlandCultivarThree</v>
      </c>
      <c r="B6243" t="s">
        <v>187</v>
      </c>
      <c r="D6243" s="36">
        <v>45012</v>
      </c>
      <c r="E6243">
        <v>3</v>
      </c>
      <c r="I6243" t="s">
        <v>167</v>
      </c>
      <c r="K6243" t="s">
        <v>165</v>
      </c>
      <c r="Q6243" s="32">
        <v>231.24018838304551</v>
      </c>
      <c r="S6243" s="22"/>
      <c r="AC6243" s="37">
        <v>57.810047095761377</v>
      </c>
    </row>
    <row r="6244" spans="1:29" x14ac:dyDescent="0.3">
      <c r="A6244" t="str">
        <f t="shared" si="477"/>
        <v>SFFFSouthlandCultivarThree</v>
      </c>
      <c r="B6244" t="s">
        <v>187</v>
      </c>
      <c r="D6244" s="36">
        <v>45012</v>
      </c>
      <c r="E6244">
        <v>4</v>
      </c>
      <c r="I6244" t="s">
        <v>167</v>
      </c>
      <c r="K6244" t="s">
        <v>165</v>
      </c>
      <c r="Q6244" s="32">
        <v>258.05578576608298</v>
      </c>
      <c r="S6244" s="22"/>
      <c r="AC6244" s="37">
        <v>64.513946441520744</v>
      </c>
    </row>
    <row r="6245" spans="1:29" x14ac:dyDescent="0.3">
      <c r="A6245" t="str">
        <f t="shared" si="477"/>
        <v>SFFFSouthlandCultivarThree</v>
      </c>
      <c r="B6245" t="s">
        <v>187</v>
      </c>
      <c r="D6245" s="36">
        <v>45012</v>
      </c>
      <c r="E6245">
        <v>5</v>
      </c>
      <c r="I6245" t="s">
        <v>167</v>
      </c>
      <c r="K6245" t="s">
        <v>165</v>
      </c>
      <c r="Q6245" s="32">
        <v>210.43605501902252</v>
      </c>
      <c r="S6245" s="22"/>
      <c r="AC6245" s="37">
        <v>52.60901375475563</v>
      </c>
    </row>
    <row r="6246" spans="1:29" x14ac:dyDescent="0.3">
      <c r="A6246" t="str">
        <f t="shared" si="477"/>
        <v>SFFFSouthlandCultivarThree</v>
      </c>
      <c r="B6246" t="s">
        <v>187</v>
      </c>
      <c r="D6246" s="36">
        <v>45053</v>
      </c>
      <c r="E6246">
        <v>1</v>
      </c>
      <c r="I6246" t="s">
        <v>167</v>
      </c>
      <c r="K6246" t="s">
        <v>165</v>
      </c>
      <c r="Q6246" s="32">
        <v>292.68571428571425</v>
      </c>
      <c r="S6246" s="22"/>
      <c r="AC6246" s="37">
        <v>71.386759581881535</v>
      </c>
    </row>
    <row r="6247" spans="1:29" x14ac:dyDescent="0.3">
      <c r="A6247" t="str">
        <f t="shared" si="477"/>
        <v>SFFFSouthlandCultivarThree</v>
      </c>
      <c r="B6247" t="s">
        <v>187</v>
      </c>
      <c r="D6247" s="36">
        <v>45053</v>
      </c>
      <c r="E6247">
        <v>2</v>
      </c>
      <c r="I6247" t="s">
        <v>167</v>
      </c>
      <c r="K6247" t="s">
        <v>165</v>
      </c>
      <c r="Q6247" s="32">
        <v>251.15483319076139</v>
      </c>
      <c r="S6247" s="22"/>
      <c r="AC6247" s="37">
        <v>61.257276387990579</v>
      </c>
    </row>
    <row r="6248" spans="1:29" x14ac:dyDescent="0.3">
      <c r="A6248" t="str">
        <f t="shared" si="477"/>
        <v>SFFFSouthlandCultivarThree</v>
      </c>
      <c r="B6248" t="s">
        <v>187</v>
      </c>
      <c r="D6248" s="36">
        <v>45053</v>
      </c>
      <c r="E6248">
        <v>3</v>
      </c>
      <c r="I6248" t="s">
        <v>167</v>
      </c>
      <c r="K6248" t="s">
        <v>165</v>
      </c>
      <c r="Q6248" s="32">
        <v>234.28571428571422</v>
      </c>
      <c r="S6248" s="22"/>
      <c r="AC6248" s="37">
        <v>57.142857142857125</v>
      </c>
    </row>
    <row r="6249" spans="1:29" x14ac:dyDescent="0.3">
      <c r="A6249" t="str">
        <f t="shared" si="477"/>
        <v>SFFFSouthlandCultivarThree</v>
      </c>
      <c r="B6249" t="s">
        <v>187</v>
      </c>
      <c r="D6249" s="36">
        <v>45053</v>
      </c>
      <c r="E6249">
        <v>4</v>
      </c>
      <c r="I6249" t="s">
        <v>167</v>
      </c>
      <c r="K6249" t="s">
        <v>165</v>
      </c>
      <c r="Q6249" s="32">
        <v>243.50369458128074</v>
      </c>
      <c r="S6249" s="22"/>
      <c r="AC6249" s="37">
        <v>59.39114501982457</v>
      </c>
    </row>
    <row r="6250" spans="1:29" x14ac:dyDescent="0.3">
      <c r="A6250" t="str">
        <f t="shared" si="477"/>
        <v>SFFFSouthlandCultivarThree</v>
      </c>
      <c r="B6250" t="s">
        <v>187</v>
      </c>
      <c r="D6250" s="36">
        <v>45053</v>
      </c>
      <c r="E6250">
        <v>5</v>
      </c>
      <c r="I6250" t="s">
        <v>167</v>
      </c>
      <c r="K6250" t="s">
        <v>165</v>
      </c>
      <c r="Q6250" s="32">
        <v>247.97591743119264</v>
      </c>
      <c r="S6250" s="22"/>
      <c r="AC6250" s="37">
        <v>60.481931080778693</v>
      </c>
    </row>
    <row r="6251" spans="1:29" x14ac:dyDescent="0.3">
      <c r="A6251" t="str">
        <f t="shared" si="477"/>
        <v>SFFFSouthlandCultivarFour</v>
      </c>
      <c r="B6251" t="s">
        <v>187</v>
      </c>
      <c r="D6251" s="36">
        <v>44945</v>
      </c>
      <c r="E6251">
        <v>1</v>
      </c>
      <c r="I6251" t="s">
        <v>168</v>
      </c>
      <c r="K6251" t="s">
        <v>165</v>
      </c>
      <c r="Q6251" s="32">
        <v>164.10314924691917</v>
      </c>
      <c r="S6251" s="22"/>
      <c r="AC6251" s="37">
        <v>32.177088087631212</v>
      </c>
    </row>
    <row r="6252" spans="1:29" x14ac:dyDescent="0.3">
      <c r="A6252" t="str">
        <f t="shared" si="477"/>
        <v>SFFFSouthlandCultivarFour</v>
      </c>
      <c r="B6252" t="s">
        <v>187</v>
      </c>
      <c r="D6252" s="36">
        <v>44945</v>
      </c>
      <c r="E6252">
        <v>2</v>
      </c>
      <c r="I6252" t="s">
        <v>168</v>
      </c>
      <c r="K6252" t="s">
        <v>165</v>
      </c>
      <c r="Q6252" s="32">
        <v>177.02205882352942</v>
      </c>
      <c r="S6252" s="22"/>
      <c r="AC6252" s="37">
        <v>34.710207612456749</v>
      </c>
    </row>
    <row r="6253" spans="1:29" x14ac:dyDescent="0.3">
      <c r="A6253" t="str">
        <f t="shared" si="477"/>
        <v>SFFFSouthlandCultivarFour</v>
      </c>
      <c r="B6253" t="s">
        <v>187</v>
      </c>
      <c r="D6253" s="36">
        <v>44945</v>
      </c>
      <c r="E6253">
        <v>3</v>
      </c>
      <c r="I6253" t="s">
        <v>168</v>
      </c>
      <c r="K6253" t="s">
        <v>165</v>
      </c>
      <c r="Q6253" s="32">
        <v>246.890943877551</v>
      </c>
      <c r="S6253" s="22"/>
      <c r="AC6253" s="37">
        <v>48.409988995598233</v>
      </c>
    </row>
    <row r="6254" spans="1:29" x14ac:dyDescent="0.3">
      <c r="A6254" t="str">
        <f t="shared" si="477"/>
        <v>SFFFSouthlandCultivarFour</v>
      </c>
      <c r="B6254" t="s">
        <v>187</v>
      </c>
      <c r="D6254" s="36">
        <v>44945</v>
      </c>
      <c r="E6254">
        <v>4</v>
      </c>
      <c r="I6254" t="s">
        <v>168</v>
      </c>
      <c r="K6254" t="s">
        <v>165</v>
      </c>
      <c r="Q6254" s="32">
        <v>206.71384190541943</v>
      </c>
      <c r="S6254" s="22"/>
      <c r="AC6254" s="37">
        <v>40.532125863807735</v>
      </c>
    </row>
    <row r="6255" spans="1:29" x14ac:dyDescent="0.3">
      <c r="A6255" t="str">
        <f t="shared" si="477"/>
        <v>SFFFSouthlandCultivarFour</v>
      </c>
      <c r="B6255" t="s">
        <v>187</v>
      </c>
      <c r="D6255" s="36">
        <v>44945</v>
      </c>
      <c r="E6255">
        <v>5</v>
      </c>
      <c r="I6255" t="s">
        <v>168</v>
      </c>
      <c r="K6255" t="s">
        <v>165</v>
      </c>
      <c r="Q6255" s="32">
        <v>218.34739889106328</v>
      </c>
      <c r="S6255" s="22"/>
      <c r="AC6255" s="37">
        <v>42.813215468835935</v>
      </c>
    </row>
    <row r="6256" spans="1:29" x14ac:dyDescent="0.3">
      <c r="A6256" t="str">
        <f t="shared" si="477"/>
        <v>SFFFSouthlandCultivarFour</v>
      </c>
      <c r="B6256" t="s">
        <v>187</v>
      </c>
      <c r="D6256" s="36">
        <v>44972</v>
      </c>
      <c r="E6256">
        <v>1</v>
      </c>
      <c r="I6256" t="s">
        <v>168</v>
      </c>
      <c r="K6256" t="s">
        <v>165</v>
      </c>
      <c r="Q6256" s="32">
        <v>229.57065989580582</v>
      </c>
      <c r="S6256" s="22"/>
      <c r="AC6256" s="37">
        <v>85.026170331779937</v>
      </c>
    </row>
    <row r="6257" spans="1:29" x14ac:dyDescent="0.3">
      <c r="A6257" t="str">
        <f t="shared" si="477"/>
        <v>SFFFSouthlandCultivarFour</v>
      </c>
      <c r="B6257" t="s">
        <v>187</v>
      </c>
      <c r="D6257" s="36">
        <v>44972</v>
      </c>
      <c r="E6257">
        <v>2</v>
      </c>
      <c r="I6257" t="s">
        <v>168</v>
      </c>
      <c r="K6257" t="s">
        <v>165</v>
      </c>
      <c r="Q6257" s="32">
        <v>240.43321299638993</v>
      </c>
      <c r="S6257" s="22"/>
      <c r="AC6257" s="37">
        <v>89.049338146811081</v>
      </c>
    </row>
    <row r="6258" spans="1:29" x14ac:dyDescent="0.3">
      <c r="A6258" t="str">
        <f t="shared" si="477"/>
        <v>SFFFSouthlandCultivarFour</v>
      </c>
      <c r="B6258" t="s">
        <v>187</v>
      </c>
      <c r="D6258" s="36">
        <v>44972</v>
      </c>
      <c r="E6258">
        <v>3</v>
      </c>
      <c r="I6258" t="s">
        <v>168</v>
      </c>
      <c r="K6258" t="s">
        <v>165</v>
      </c>
      <c r="Q6258" s="32">
        <v>151.07629712060088</v>
      </c>
      <c r="S6258" s="22"/>
      <c r="AC6258" s="37">
        <v>55.954184118741068</v>
      </c>
    </row>
    <row r="6259" spans="1:29" x14ac:dyDescent="0.3">
      <c r="A6259" t="str">
        <f t="shared" si="477"/>
        <v>SFFFSouthlandCultivarFour</v>
      </c>
      <c r="B6259" t="s">
        <v>187</v>
      </c>
      <c r="D6259" s="36">
        <v>44972</v>
      </c>
      <c r="E6259">
        <v>4</v>
      </c>
      <c r="I6259" t="s">
        <v>168</v>
      </c>
      <c r="K6259" t="s">
        <v>165</v>
      </c>
      <c r="Q6259" s="32">
        <v>223.49651825279588</v>
      </c>
      <c r="S6259" s="22"/>
      <c r="AC6259" s="37">
        <v>82.776488241776249</v>
      </c>
    </row>
    <row r="6260" spans="1:29" x14ac:dyDescent="0.3">
      <c r="A6260" t="str">
        <f t="shared" si="477"/>
        <v>SFFFSouthlandCultivarFour</v>
      </c>
      <c r="B6260" t="s">
        <v>187</v>
      </c>
      <c r="D6260" s="36">
        <v>44972</v>
      </c>
      <c r="E6260">
        <v>5</v>
      </c>
      <c r="I6260" t="s">
        <v>168</v>
      </c>
      <c r="K6260" t="s">
        <v>165</v>
      </c>
      <c r="Q6260" s="32">
        <v>219.86040609137058</v>
      </c>
      <c r="S6260" s="22"/>
      <c r="AC6260" s="37">
        <v>81.429780033840956</v>
      </c>
    </row>
    <row r="6261" spans="1:29" x14ac:dyDescent="0.3">
      <c r="A6261" t="str">
        <f t="shared" si="477"/>
        <v>SFFFSouthlandCultivarFour</v>
      </c>
      <c r="B6261" t="s">
        <v>187</v>
      </c>
      <c r="D6261" s="36">
        <v>45012</v>
      </c>
      <c r="E6261">
        <v>1</v>
      </c>
      <c r="I6261" t="s">
        <v>168</v>
      </c>
      <c r="K6261" t="s">
        <v>165</v>
      </c>
      <c r="Q6261" s="32">
        <v>173.02686994609161</v>
      </c>
      <c r="S6261" s="22"/>
      <c r="AC6261" s="37">
        <v>43.256717486522902</v>
      </c>
    </row>
    <row r="6262" spans="1:29" x14ac:dyDescent="0.3">
      <c r="A6262" t="str">
        <f t="shared" si="477"/>
        <v>SFFFSouthlandCultivarFour</v>
      </c>
      <c r="B6262" t="s">
        <v>187</v>
      </c>
      <c r="D6262" s="36">
        <v>45012</v>
      </c>
      <c r="E6262">
        <v>2</v>
      </c>
      <c r="I6262" t="s">
        <v>168</v>
      </c>
      <c r="K6262" t="s">
        <v>165</v>
      </c>
      <c r="Q6262" s="32">
        <v>168.53642619838632</v>
      </c>
      <c r="S6262" s="22"/>
      <c r="AC6262" s="37">
        <v>42.134106549596581</v>
      </c>
    </row>
    <row r="6263" spans="1:29" x14ac:dyDescent="0.3">
      <c r="A6263" t="str">
        <f t="shared" si="477"/>
        <v>SFFFSouthlandCultivarFour</v>
      </c>
      <c r="B6263" t="s">
        <v>187</v>
      </c>
      <c r="D6263" s="36">
        <v>45012</v>
      </c>
      <c r="E6263">
        <v>3</v>
      </c>
      <c r="I6263" t="s">
        <v>168</v>
      </c>
      <c r="K6263" t="s">
        <v>165</v>
      </c>
      <c r="Q6263" s="32">
        <v>174.02574457344772</v>
      </c>
      <c r="S6263" s="22"/>
      <c r="AC6263" s="37">
        <v>43.506436143361931</v>
      </c>
    </row>
    <row r="6264" spans="1:29" x14ac:dyDescent="0.3">
      <c r="A6264" t="str">
        <f t="shared" si="477"/>
        <v>SFFFSouthlandCultivarFour</v>
      </c>
      <c r="B6264" t="s">
        <v>187</v>
      </c>
      <c r="D6264" s="36">
        <v>45012</v>
      </c>
      <c r="E6264">
        <v>4</v>
      </c>
      <c r="I6264" t="s">
        <v>168</v>
      </c>
      <c r="K6264" t="s">
        <v>165</v>
      </c>
      <c r="Q6264" s="32">
        <v>230.66546762589928</v>
      </c>
      <c r="S6264" s="22"/>
      <c r="AC6264" s="37">
        <v>57.666366906474821</v>
      </c>
    </row>
    <row r="6265" spans="1:29" x14ac:dyDescent="0.3">
      <c r="A6265" t="str">
        <f t="shared" si="477"/>
        <v>SFFFSouthlandCultivarFour</v>
      </c>
      <c r="B6265" t="s">
        <v>187</v>
      </c>
      <c r="D6265" s="36">
        <v>45012</v>
      </c>
      <c r="E6265">
        <v>5</v>
      </c>
      <c r="I6265" t="s">
        <v>168</v>
      </c>
      <c r="K6265" t="s">
        <v>165</v>
      </c>
      <c r="Q6265" s="32">
        <v>184.22764227642276</v>
      </c>
      <c r="S6265" s="22"/>
      <c r="AC6265" s="37">
        <v>46.056910569105689</v>
      </c>
    </row>
    <row r="6266" spans="1:29" x14ac:dyDescent="0.3">
      <c r="A6266" t="str">
        <f t="shared" si="477"/>
        <v>SFFFSouthlandCultivarFour</v>
      </c>
      <c r="B6266" t="s">
        <v>187</v>
      </c>
      <c r="D6266" s="36">
        <v>45053</v>
      </c>
      <c r="E6266">
        <v>1</v>
      </c>
      <c r="I6266" t="s">
        <v>168</v>
      </c>
      <c r="K6266" t="s">
        <v>165</v>
      </c>
      <c r="Q6266" s="32">
        <v>113.14619232907168</v>
      </c>
      <c r="S6266" s="22"/>
      <c r="AC6266" s="37">
        <v>27.596632275383339</v>
      </c>
    </row>
    <row r="6267" spans="1:29" x14ac:dyDescent="0.3">
      <c r="A6267" t="str">
        <f t="shared" si="477"/>
        <v>SFFFSouthlandCultivarFour</v>
      </c>
      <c r="B6267" t="s">
        <v>187</v>
      </c>
      <c r="D6267" s="36">
        <v>45053</v>
      </c>
      <c r="E6267">
        <v>2</v>
      </c>
      <c r="I6267" t="s">
        <v>168</v>
      </c>
      <c r="K6267" t="s">
        <v>165</v>
      </c>
      <c r="Q6267" s="32">
        <v>111.94978301301921</v>
      </c>
      <c r="S6267" s="22"/>
      <c r="AC6267" s="37">
        <v>27.304825125126637</v>
      </c>
    </row>
    <row r="6268" spans="1:29" x14ac:dyDescent="0.3">
      <c r="A6268" t="str">
        <f t="shared" si="477"/>
        <v>SFFFSouthlandCultivarFour</v>
      </c>
      <c r="B6268" t="s">
        <v>187</v>
      </c>
      <c r="D6268" s="36">
        <v>45053</v>
      </c>
      <c r="E6268">
        <v>3</v>
      </c>
      <c r="I6268" t="s">
        <v>168</v>
      </c>
      <c r="K6268" t="s">
        <v>165</v>
      </c>
      <c r="Q6268" s="32">
        <v>116.98128299472083</v>
      </c>
      <c r="S6268" s="22"/>
      <c r="AC6268" s="37">
        <v>28.532020242614834</v>
      </c>
    </row>
    <row r="6269" spans="1:29" x14ac:dyDescent="0.3">
      <c r="A6269" t="str">
        <f t="shared" si="477"/>
        <v>SFFFSouthlandCultivarFour</v>
      </c>
      <c r="B6269" t="s">
        <v>187</v>
      </c>
      <c r="D6269" s="36">
        <v>45053</v>
      </c>
      <c r="E6269">
        <v>4</v>
      </c>
      <c r="I6269" t="s">
        <v>168</v>
      </c>
      <c r="K6269" t="s">
        <v>165</v>
      </c>
      <c r="Q6269" s="32">
        <v>89.244317326509076</v>
      </c>
      <c r="S6269" s="22"/>
      <c r="AC6269" s="37">
        <v>21.766906665002214</v>
      </c>
    </row>
    <row r="6270" spans="1:29" x14ac:dyDescent="0.3">
      <c r="A6270" t="str">
        <f t="shared" si="477"/>
        <v>SFFFSouthlandCultivarFour</v>
      </c>
      <c r="B6270" t="s">
        <v>187</v>
      </c>
      <c r="D6270" s="36">
        <v>45053</v>
      </c>
      <c r="E6270">
        <v>5</v>
      </c>
      <c r="I6270" t="s">
        <v>168</v>
      </c>
      <c r="K6270" t="s">
        <v>165</v>
      </c>
      <c r="Q6270" s="32">
        <v>115.64255936197208</v>
      </c>
      <c r="S6270" s="22"/>
      <c r="AC6270" s="37">
        <v>28.205502283407824</v>
      </c>
    </row>
    <row r="6271" spans="1:29" x14ac:dyDescent="0.3">
      <c r="A6271" t="str">
        <f t="shared" si="477"/>
        <v>SFFFSouthlandCultivarFive</v>
      </c>
      <c r="B6271" t="s">
        <v>187</v>
      </c>
      <c r="D6271" s="36">
        <v>44945</v>
      </c>
      <c r="E6271">
        <v>1</v>
      </c>
      <c r="I6271" t="s">
        <v>169</v>
      </c>
      <c r="K6271" t="s">
        <v>165</v>
      </c>
      <c r="Q6271" s="32">
        <v>227.10535588442559</v>
      </c>
      <c r="S6271" s="22"/>
      <c r="AC6271" s="37">
        <v>44.530461938122663</v>
      </c>
    </row>
    <row r="6272" spans="1:29" x14ac:dyDescent="0.3">
      <c r="A6272" t="str">
        <f t="shared" si="477"/>
        <v>SFFFSouthlandCultivarFive</v>
      </c>
      <c r="B6272" t="s">
        <v>187</v>
      </c>
      <c r="D6272" s="36">
        <v>44945</v>
      </c>
      <c r="E6272">
        <v>2</v>
      </c>
      <c r="I6272" t="s">
        <v>169</v>
      </c>
      <c r="K6272" t="s">
        <v>165</v>
      </c>
      <c r="Q6272" s="32">
        <v>304.05173297785075</v>
      </c>
      <c r="S6272" s="22"/>
      <c r="AC6272" s="37">
        <v>59.617986858402105</v>
      </c>
    </row>
    <row r="6273" spans="1:29" x14ac:dyDescent="0.3">
      <c r="A6273" t="str">
        <f t="shared" si="477"/>
        <v>SFFFSouthlandCultivarFive</v>
      </c>
      <c r="B6273" t="s">
        <v>187</v>
      </c>
      <c r="D6273" s="36">
        <v>44945</v>
      </c>
      <c r="E6273">
        <v>3</v>
      </c>
      <c r="I6273" t="s">
        <v>169</v>
      </c>
      <c r="K6273" t="s">
        <v>165</v>
      </c>
      <c r="Q6273" s="32">
        <v>301.34454580007593</v>
      </c>
      <c r="S6273" s="22"/>
      <c r="AC6273" s="37">
        <v>59.08716584315215</v>
      </c>
    </row>
    <row r="6274" spans="1:29" x14ac:dyDescent="0.3">
      <c r="A6274" t="str">
        <f t="shared" si="477"/>
        <v>SFFFSouthlandCultivarFive</v>
      </c>
      <c r="B6274" t="s">
        <v>187</v>
      </c>
      <c r="D6274" s="36">
        <v>44945</v>
      </c>
      <c r="E6274">
        <v>4</v>
      </c>
      <c r="I6274" t="s">
        <v>169</v>
      </c>
      <c r="K6274" t="s">
        <v>165</v>
      </c>
      <c r="Q6274" s="32">
        <v>246.30097879282215</v>
      </c>
      <c r="S6274" s="22"/>
      <c r="AC6274" s="37">
        <v>48.294309567220033</v>
      </c>
    </row>
    <row r="6275" spans="1:29" x14ac:dyDescent="0.3">
      <c r="A6275" t="str">
        <f t="shared" si="477"/>
        <v>SFFFSouthlandCultivarFive</v>
      </c>
      <c r="B6275" t="s">
        <v>187</v>
      </c>
      <c r="D6275" s="36">
        <v>44945</v>
      </c>
      <c r="E6275">
        <v>5</v>
      </c>
      <c r="I6275" t="s">
        <v>169</v>
      </c>
      <c r="K6275" t="s">
        <v>165</v>
      </c>
      <c r="Q6275" s="32">
        <v>242.7734375</v>
      </c>
      <c r="S6275" s="22"/>
      <c r="AC6275" s="37">
        <v>47.602634803921568</v>
      </c>
    </row>
    <row r="6276" spans="1:29" x14ac:dyDescent="0.3">
      <c r="A6276" t="str">
        <f t="shared" si="477"/>
        <v>SFFFSouthlandCultivarFive</v>
      </c>
      <c r="B6276" t="s">
        <v>187</v>
      </c>
      <c r="D6276" s="36">
        <v>44972</v>
      </c>
      <c r="E6276">
        <v>1</v>
      </c>
      <c r="I6276" t="s">
        <v>169</v>
      </c>
      <c r="K6276" t="s">
        <v>165</v>
      </c>
      <c r="Q6276" s="32">
        <v>205.29916089018599</v>
      </c>
      <c r="S6276" s="22"/>
      <c r="AC6276" s="37">
        <v>76.03672625562443</v>
      </c>
    </row>
    <row r="6277" spans="1:29" x14ac:dyDescent="0.3">
      <c r="A6277" t="str">
        <f t="shared" si="477"/>
        <v>SFFFSouthlandCultivarFive</v>
      </c>
      <c r="B6277" t="s">
        <v>187</v>
      </c>
      <c r="D6277" s="36">
        <v>44972</v>
      </c>
      <c r="E6277">
        <v>2</v>
      </c>
      <c r="I6277" t="s">
        <v>169</v>
      </c>
      <c r="K6277" t="s">
        <v>165</v>
      </c>
      <c r="Q6277" s="32">
        <v>188.24120383514963</v>
      </c>
      <c r="S6277" s="22"/>
      <c r="AC6277" s="37">
        <v>69.718964383388752</v>
      </c>
    </row>
    <row r="6278" spans="1:29" x14ac:dyDescent="0.3">
      <c r="A6278" t="str">
        <f t="shared" si="477"/>
        <v>SFFFSouthlandCultivarFive</v>
      </c>
      <c r="B6278" t="s">
        <v>187</v>
      </c>
      <c r="D6278" s="36">
        <v>44972</v>
      </c>
      <c r="E6278">
        <v>3</v>
      </c>
      <c r="I6278" t="s">
        <v>169</v>
      </c>
      <c r="K6278" t="s">
        <v>165</v>
      </c>
      <c r="Q6278" s="32">
        <v>190.61355311355308</v>
      </c>
      <c r="S6278" s="22"/>
      <c r="AC6278" s="37">
        <v>70.597612264278922</v>
      </c>
    </row>
    <row r="6279" spans="1:29" x14ac:dyDescent="0.3">
      <c r="A6279" t="str">
        <f t="shared" si="477"/>
        <v>SFFFSouthlandCultivarFive</v>
      </c>
      <c r="B6279" t="s">
        <v>187</v>
      </c>
      <c r="D6279" s="36">
        <v>44972</v>
      </c>
      <c r="E6279">
        <v>4</v>
      </c>
      <c r="I6279" t="s">
        <v>169</v>
      </c>
      <c r="K6279" t="s">
        <v>165</v>
      </c>
      <c r="Q6279" s="32">
        <v>174.77377654662973</v>
      </c>
      <c r="S6279" s="22"/>
      <c r="AC6279" s="37">
        <v>64.731028350603609</v>
      </c>
    </row>
    <row r="6280" spans="1:29" x14ac:dyDescent="0.3">
      <c r="A6280" t="str">
        <f t="shared" si="477"/>
        <v>SFFFSouthlandCultivarFive</v>
      </c>
      <c r="B6280" t="s">
        <v>187</v>
      </c>
      <c r="D6280" s="36">
        <v>44972</v>
      </c>
      <c r="E6280">
        <v>5</v>
      </c>
      <c r="I6280" t="s">
        <v>169</v>
      </c>
      <c r="K6280" t="s">
        <v>165</v>
      </c>
      <c r="Q6280" s="32">
        <v>156.69479196974103</v>
      </c>
      <c r="S6280" s="22"/>
      <c r="AC6280" s="37">
        <v>58.035108136941119</v>
      </c>
    </row>
    <row r="6281" spans="1:29" x14ac:dyDescent="0.3">
      <c r="A6281" t="str">
        <f t="shared" si="477"/>
        <v>SFFFSouthlandCultivarFive</v>
      </c>
      <c r="B6281" t="s">
        <v>187</v>
      </c>
      <c r="D6281" s="36">
        <v>45012</v>
      </c>
      <c r="E6281">
        <v>1</v>
      </c>
      <c r="I6281" t="s">
        <v>169</v>
      </c>
      <c r="K6281" t="s">
        <v>165</v>
      </c>
      <c r="Q6281" s="32">
        <v>163.47464558342421</v>
      </c>
      <c r="S6281" s="22"/>
      <c r="AC6281" s="37">
        <v>40.868661395856051</v>
      </c>
    </row>
    <row r="6282" spans="1:29" x14ac:dyDescent="0.3">
      <c r="A6282" t="str">
        <f t="shared" si="477"/>
        <v>SFFFSouthlandCultivarFive</v>
      </c>
      <c r="B6282" t="s">
        <v>187</v>
      </c>
      <c r="D6282" s="36">
        <v>45012</v>
      </c>
      <c r="E6282">
        <v>2</v>
      </c>
      <c r="I6282" t="s">
        <v>169</v>
      </c>
      <c r="K6282" t="s">
        <v>165</v>
      </c>
      <c r="Q6282" s="32">
        <v>150.81695174878735</v>
      </c>
      <c r="S6282" s="22"/>
      <c r="AC6282" s="37">
        <v>37.704237937196837</v>
      </c>
    </row>
    <row r="6283" spans="1:29" x14ac:dyDescent="0.3">
      <c r="A6283" t="str">
        <f t="shared" si="477"/>
        <v>SFFFSouthlandCultivarFive</v>
      </c>
      <c r="B6283" t="s">
        <v>187</v>
      </c>
      <c r="D6283" s="36">
        <v>45012</v>
      </c>
      <c r="E6283">
        <v>3</v>
      </c>
      <c r="I6283" t="s">
        <v>169</v>
      </c>
      <c r="K6283" t="s">
        <v>165</v>
      </c>
      <c r="Q6283" s="32">
        <v>200.57896205357142</v>
      </c>
      <c r="S6283" s="22"/>
      <c r="AC6283" s="37">
        <v>50.144740513392854</v>
      </c>
    </row>
    <row r="6284" spans="1:29" x14ac:dyDescent="0.3">
      <c r="A6284" t="str">
        <f t="shared" si="477"/>
        <v>SFFFSouthlandCultivarFive</v>
      </c>
      <c r="B6284" t="s">
        <v>187</v>
      </c>
      <c r="D6284" s="36">
        <v>45012</v>
      </c>
      <c r="E6284">
        <v>4</v>
      </c>
      <c r="I6284" t="s">
        <v>169</v>
      </c>
      <c r="K6284" t="s">
        <v>165</v>
      </c>
      <c r="Q6284" s="32">
        <v>156.08465608465605</v>
      </c>
      <c r="S6284" s="22"/>
      <c r="AC6284" s="37">
        <v>39.021164021164012</v>
      </c>
    </row>
    <row r="6285" spans="1:29" x14ac:dyDescent="0.3">
      <c r="A6285" t="str">
        <f t="shared" si="477"/>
        <v>SFFFSouthlandCultivarFive</v>
      </c>
      <c r="B6285" t="s">
        <v>187</v>
      </c>
      <c r="D6285" s="36">
        <v>45012</v>
      </c>
      <c r="E6285">
        <v>5</v>
      </c>
      <c r="I6285" t="s">
        <v>169</v>
      </c>
      <c r="K6285" t="s">
        <v>165</v>
      </c>
      <c r="Q6285" s="32">
        <v>126.41797151039536</v>
      </c>
      <c r="S6285" s="22"/>
      <c r="AC6285" s="37">
        <v>31.60449287759884</v>
      </c>
    </row>
    <row r="6286" spans="1:29" x14ac:dyDescent="0.3">
      <c r="A6286" t="str">
        <f t="shared" si="477"/>
        <v>SFFFSouthlandCultivarFive</v>
      </c>
      <c r="B6286" t="s">
        <v>187</v>
      </c>
      <c r="D6286" s="36">
        <v>45053</v>
      </c>
      <c r="E6286">
        <v>1</v>
      </c>
      <c r="I6286" t="s">
        <v>169</v>
      </c>
      <c r="K6286" t="s">
        <v>165</v>
      </c>
      <c r="Q6286" s="32">
        <v>103.42364532019704</v>
      </c>
      <c r="S6286" s="22"/>
      <c r="AC6286" s="37">
        <v>25.22527934638952</v>
      </c>
    </row>
    <row r="6287" spans="1:29" x14ac:dyDescent="0.3">
      <c r="A6287" t="str">
        <f t="shared" si="477"/>
        <v>SFFFSouthlandCultivarFive</v>
      </c>
      <c r="B6287" t="s">
        <v>187</v>
      </c>
      <c r="D6287" s="36">
        <v>45053</v>
      </c>
      <c r="E6287">
        <v>2</v>
      </c>
      <c r="I6287" t="s">
        <v>169</v>
      </c>
      <c r="K6287" t="s">
        <v>165</v>
      </c>
      <c r="Q6287" s="32">
        <v>82.115848084434433</v>
      </c>
      <c r="S6287" s="22"/>
      <c r="AC6287" s="37">
        <v>20.028255630349861</v>
      </c>
    </row>
    <row r="6288" spans="1:29" x14ac:dyDescent="0.3">
      <c r="A6288" t="str">
        <f t="shared" si="477"/>
        <v>SFFFSouthlandCultivarFive</v>
      </c>
      <c r="B6288" t="s">
        <v>187</v>
      </c>
      <c r="D6288" s="36">
        <v>45053</v>
      </c>
      <c r="E6288">
        <v>3</v>
      </c>
      <c r="I6288" t="s">
        <v>169</v>
      </c>
      <c r="K6288" t="s">
        <v>165</v>
      </c>
      <c r="Q6288" s="32">
        <v>107.17194382115846</v>
      </c>
      <c r="S6288" s="22"/>
      <c r="AC6288" s="37">
        <v>26.13949849296548</v>
      </c>
    </row>
    <row r="6289" spans="1:29" x14ac:dyDescent="0.3">
      <c r="A6289" t="str">
        <f t="shared" si="477"/>
        <v>SFFFSouthlandCultivarFive</v>
      </c>
      <c r="B6289" t="s">
        <v>187</v>
      </c>
      <c r="D6289" s="36">
        <v>45053</v>
      </c>
      <c r="E6289">
        <v>4</v>
      </c>
      <c r="I6289" t="s">
        <v>169</v>
      </c>
      <c r="K6289" t="s">
        <v>165</v>
      </c>
      <c r="Q6289" s="32">
        <v>109.09822866344605</v>
      </c>
      <c r="S6289" s="22"/>
      <c r="AC6289" s="37">
        <v>26.609324064255134</v>
      </c>
    </row>
    <row r="6290" spans="1:29" x14ac:dyDescent="0.3">
      <c r="A6290" t="str">
        <f t="shared" si="477"/>
        <v>SFFFSouthlandCultivarFive</v>
      </c>
      <c r="B6290" t="s">
        <v>187</v>
      </c>
      <c r="D6290" s="36">
        <v>45053</v>
      </c>
      <c r="E6290">
        <v>5</v>
      </c>
      <c r="I6290" t="s">
        <v>169</v>
      </c>
      <c r="K6290" t="s">
        <v>165</v>
      </c>
      <c r="Q6290" s="32">
        <v>75.785822675048763</v>
      </c>
      <c r="S6290" s="22"/>
      <c r="AC6290" s="37">
        <v>18.484346993914333</v>
      </c>
    </row>
    <row r="6291" spans="1:29" x14ac:dyDescent="0.3">
      <c r="A6291" t="str">
        <f t="shared" si="477"/>
        <v>SFFFSouthlandCultivarSix</v>
      </c>
      <c r="B6291" t="s">
        <v>187</v>
      </c>
      <c r="D6291" s="36">
        <v>44945</v>
      </c>
      <c r="E6291">
        <v>1</v>
      </c>
      <c r="I6291" t="s">
        <v>170</v>
      </c>
      <c r="K6291" t="s">
        <v>165</v>
      </c>
      <c r="Q6291" s="32">
        <v>214.43937418513684</v>
      </c>
      <c r="S6291" s="22"/>
      <c r="AC6291" s="37">
        <v>42.046936114732709</v>
      </c>
    </row>
    <row r="6292" spans="1:29" x14ac:dyDescent="0.3">
      <c r="A6292" t="str">
        <f t="shared" si="477"/>
        <v>SFFFSouthlandCultivarSix</v>
      </c>
      <c r="B6292" t="s">
        <v>187</v>
      </c>
      <c r="D6292" s="36">
        <v>44945</v>
      </c>
      <c r="E6292">
        <v>2</v>
      </c>
      <c r="I6292" t="s">
        <v>170</v>
      </c>
      <c r="K6292" t="s">
        <v>165</v>
      </c>
      <c r="Q6292" s="32">
        <v>266.83718861209957</v>
      </c>
      <c r="S6292" s="22"/>
      <c r="AC6292" s="37">
        <v>52.321017374921489</v>
      </c>
    </row>
    <row r="6293" spans="1:29" x14ac:dyDescent="0.3">
      <c r="A6293" t="str">
        <f t="shared" si="477"/>
        <v>SFFFSouthlandCultivarSix</v>
      </c>
      <c r="B6293" t="s">
        <v>187</v>
      </c>
      <c r="D6293" s="36">
        <v>44945</v>
      </c>
      <c r="E6293">
        <v>3</v>
      </c>
      <c r="I6293" t="s">
        <v>170</v>
      </c>
      <c r="K6293" t="s">
        <v>165</v>
      </c>
      <c r="Q6293" s="32">
        <v>198.51190476190482</v>
      </c>
      <c r="S6293" s="22"/>
      <c r="AC6293" s="37">
        <v>38.923902894491142</v>
      </c>
    </row>
    <row r="6294" spans="1:29" x14ac:dyDescent="0.3">
      <c r="A6294" t="str">
        <f t="shared" si="477"/>
        <v>SFFFSouthlandCultivarSix</v>
      </c>
      <c r="B6294" t="s">
        <v>187</v>
      </c>
      <c r="D6294" s="36">
        <v>44945</v>
      </c>
      <c r="E6294">
        <v>4</v>
      </c>
      <c r="I6294" t="s">
        <v>170</v>
      </c>
      <c r="K6294" t="s">
        <v>165</v>
      </c>
      <c r="Q6294" s="32">
        <v>146.95260005842829</v>
      </c>
      <c r="S6294" s="22"/>
      <c r="AC6294" s="37">
        <v>28.814235305574176</v>
      </c>
    </row>
    <row r="6295" spans="1:29" x14ac:dyDescent="0.3">
      <c r="A6295" t="str">
        <f t="shared" si="477"/>
        <v>SFFFSouthlandCultivarSix</v>
      </c>
      <c r="B6295" t="s">
        <v>187</v>
      </c>
      <c r="D6295" s="36">
        <v>44945</v>
      </c>
      <c r="E6295">
        <v>5</v>
      </c>
      <c r="I6295" t="s">
        <v>170</v>
      </c>
      <c r="K6295" t="s">
        <v>165</v>
      </c>
      <c r="Q6295" s="32">
        <v>290.84231703613722</v>
      </c>
      <c r="S6295" s="22"/>
      <c r="AC6295" s="37">
        <v>57.027905301203376</v>
      </c>
    </row>
    <row r="6296" spans="1:29" x14ac:dyDescent="0.3">
      <c r="A6296" t="str">
        <f t="shared" si="477"/>
        <v>SFFFSouthlandCultivarSix</v>
      </c>
      <c r="B6296" t="s">
        <v>187</v>
      </c>
      <c r="D6296" s="36">
        <v>44972</v>
      </c>
      <c r="E6296">
        <v>1</v>
      </c>
      <c r="I6296" t="s">
        <v>170</v>
      </c>
      <c r="K6296" t="s">
        <v>165</v>
      </c>
      <c r="Q6296" s="32">
        <v>206.52297305371332</v>
      </c>
      <c r="S6296" s="22"/>
      <c r="AC6296" s="37">
        <v>76.48999001989381</v>
      </c>
    </row>
    <row r="6297" spans="1:29" x14ac:dyDescent="0.3">
      <c r="A6297" t="str">
        <f t="shared" si="477"/>
        <v>SFFFSouthlandCultivarSix</v>
      </c>
      <c r="B6297" t="s">
        <v>187</v>
      </c>
      <c r="D6297" s="36">
        <v>44972</v>
      </c>
      <c r="E6297">
        <v>2</v>
      </c>
      <c r="I6297" t="s">
        <v>170</v>
      </c>
      <c r="K6297" t="s">
        <v>165</v>
      </c>
      <c r="Q6297" s="32">
        <v>198.7173252279635</v>
      </c>
      <c r="S6297" s="22"/>
      <c r="AC6297" s="37">
        <v>73.599009343690184</v>
      </c>
    </row>
    <row r="6298" spans="1:29" x14ac:dyDescent="0.3">
      <c r="A6298" t="str">
        <f t="shared" si="477"/>
        <v>SFFFSouthlandCultivarSix</v>
      </c>
      <c r="B6298" t="s">
        <v>187</v>
      </c>
      <c r="D6298" s="36">
        <v>44972</v>
      </c>
      <c r="E6298">
        <v>3</v>
      </c>
      <c r="I6298" t="s">
        <v>170</v>
      </c>
      <c r="K6298" t="s">
        <v>165</v>
      </c>
      <c r="Q6298" s="32">
        <v>212.48938879456696</v>
      </c>
      <c r="S6298" s="22"/>
      <c r="AC6298" s="37">
        <v>78.69977362761739</v>
      </c>
    </row>
    <row r="6299" spans="1:29" x14ac:dyDescent="0.3">
      <c r="A6299" t="str">
        <f t="shared" si="477"/>
        <v>SFFFSouthlandCultivarSix</v>
      </c>
      <c r="B6299" t="s">
        <v>187</v>
      </c>
      <c r="D6299" s="36">
        <v>44972</v>
      </c>
      <c r="E6299">
        <v>4</v>
      </c>
      <c r="I6299" t="s">
        <v>170</v>
      </c>
      <c r="K6299" t="s">
        <v>165</v>
      </c>
      <c r="Q6299" s="32">
        <v>198.87633356480015</v>
      </c>
      <c r="S6299" s="22"/>
      <c r="AC6299" s="37">
        <v>73.657901320296347</v>
      </c>
    </row>
    <row r="6300" spans="1:29" x14ac:dyDescent="0.3">
      <c r="A6300" t="str">
        <f t="shared" ref="A6300:A6363" si="478">_xlfn.TEXTJOIN("",TRUE,B6300,"Cultivar",I6300)</f>
        <v>SFFFSouthlandCultivarSix</v>
      </c>
      <c r="B6300" t="s">
        <v>187</v>
      </c>
      <c r="D6300" s="36">
        <v>44972</v>
      </c>
      <c r="E6300">
        <v>5</v>
      </c>
      <c r="I6300" t="s">
        <v>170</v>
      </c>
      <c r="K6300" t="s">
        <v>165</v>
      </c>
      <c r="Q6300" s="32">
        <v>177.07865168539325</v>
      </c>
      <c r="S6300" s="22"/>
      <c r="AC6300" s="37">
        <v>65.584685809404903</v>
      </c>
    </row>
    <row r="6301" spans="1:29" x14ac:dyDescent="0.3">
      <c r="A6301" t="str">
        <f t="shared" si="478"/>
        <v>SFFFSouthlandCultivarSix</v>
      </c>
      <c r="B6301" t="s">
        <v>187</v>
      </c>
      <c r="D6301" s="36">
        <v>45012</v>
      </c>
      <c r="E6301">
        <v>1</v>
      </c>
      <c r="I6301" t="s">
        <v>170</v>
      </c>
      <c r="K6301" t="s">
        <v>165</v>
      </c>
      <c r="Q6301" s="32">
        <v>142.36957581667477</v>
      </c>
      <c r="S6301" s="22"/>
      <c r="AC6301" s="37">
        <v>35.592393954168692</v>
      </c>
    </row>
    <row r="6302" spans="1:29" x14ac:dyDescent="0.3">
      <c r="A6302" t="str">
        <f t="shared" si="478"/>
        <v>SFFFSouthlandCultivarSix</v>
      </c>
      <c r="B6302" t="s">
        <v>187</v>
      </c>
      <c r="D6302" s="36">
        <v>45012</v>
      </c>
      <c r="E6302">
        <v>2</v>
      </c>
      <c r="I6302" t="s">
        <v>170</v>
      </c>
      <c r="K6302" t="s">
        <v>165</v>
      </c>
      <c r="Q6302" s="32">
        <v>203.31595220626764</v>
      </c>
      <c r="S6302" s="22"/>
      <c r="AC6302" s="37">
        <v>50.82898805156691</v>
      </c>
    </row>
    <row r="6303" spans="1:29" x14ac:dyDescent="0.3">
      <c r="A6303" t="str">
        <f t="shared" si="478"/>
        <v>SFFFSouthlandCultivarSix</v>
      </c>
      <c r="B6303" t="s">
        <v>187</v>
      </c>
      <c r="D6303" s="36">
        <v>45012</v>
      </c>
      <c r="E6303">
        <v>3</v>
      </c>
      <c r="I6303" t="s">
        <v>170</v>
      </c>
      <c r="K6303" t="s">
        <v>165</v>
      </c>
      <c r="Q6303" s="32">
        <v>176.37923988557412</v>
      </c>
      <c r="S6303" s="22"/>
      <c r="AC6303" s="37">
        <v>44.094809971393531</v>
      </c>
    </row>
    <row r="6304" spans="1:29" x14ac:dyDescent="0.3">
      <c r="A6304" t="str">
        <f t="shared" si="478"/>
        <v>SFFFSouthlandCultivarSix</v>
      </c>
      <c r="B6304" t="s">
        <v>187</v>
      </c>
      <c r="D6304" s="36">
        <v>45012</v>
      </c>
      <c r="E6304">
        <v>4</v>
      </c>
      <c r="I6304" t="s">
        <v>170</v>
      </c>
      <c r="K6304" t="s">
        <v>165</v>
      </c>
      <c r="Q6304" s="32">
        <v>151.72346328969832</v>
      </c>
      <c r="S6304" s="22"/>
      <c r="AC6304" s="37">
        <v>37.930865822424579</v>
      </c>
    </row>
    <row r="6305" spans="1:29" x14ac:dyDescent="0.3">
      <c r="A6305" t="str">
        <f t="shared" si="478"/>
        <v>SFFFSouthlandCultivarSix</v>
      </c>
      <c r="B6305" t="s">
        <v>187</v>
      </c>
      <c r="D6305" s="36">
        <v>45012</v>
      </c>
      <c r="E6305">
        <v>5</v>
      </c>
      <c r="I6305" t="s">
        <v>170</v>
      </c>
      <c r="K6305" t="s">
        <v>165</v>
      </c>
      <c r="Q6305" s="32">
        <v>141.84920066809835</v>
      </c>
      <c r="S6305" s="22"/>
      <c r="AC6305" s="37">
        <v>35.462300167024587</v>
      </c>
    </row>
    <row r="6306" spans="1:29" x14ac:dyDescent="0.3">
      <c r="A6306" t="str">
        <f t="shared" si="478"/>
        <v>SFFFSouthlandCultivarSix</v>
      </c>
      <c r="B6306" t="s">
        <v>187</v>
      </c>
      <c r="D6306" s="36">
        <v>45053</v>
      </c>
      <c r="E6306">
        <v>1</v>
      </c>
      <c r="I6306" t="s">
        <v>170</v>
      </c>
      <c r="K6306" t="s">
        <v>165</v>
      </c>
      <c r="Q6306" s="32">
        <v>134.27850356294533</v>
      </c>
      <c r="S6306" s="22"/>
      <c r="AC6306" s="37">
        <v>32.750854527547645</v>
      </c>
    </row>
    <row r="6307" spans="1:29" x14ac:dyDescent="0.3">
      <c r="A6307" t="str">
        <f t="shared" si="478"/>
        <v>SFFFSouthlandCultivarSix</v>
      </c>
      <c r="B6307" t="s">
        <v>187</v>
      </c>
      <c r="D6307" s="36">
        <v>45053</v>
      </c>
      <c r="E6307">
        <v>2</v>
      </c>
      <c r="I6307" t="s">
        <v>170</v>
      </c>
      <c r="K6307" t="s">
        <v>165</v>
      </c>
      <c r="Q6307" s="32">
        <v>136.58196467307093</v>
      </c>
      <c r="S6307" s="22"/>
      <c r="AC6307" s="37">
        <v>33.312674310505109</v>
      </c>
    </row>
    <row r="6308" spans="1:29" x14ac:dyDescent="0.3">
      <c r="A6308" t="str">
        <f t="shared" si="478"/>
        <v>SFFFSouthlandCultivarSix</v>
      </c>
      <c r="B6308" t="s">
        <v>187</v>
      </c>
      <c r="D6308" s="36">
        <v>45053</v>
      </c>
      <c r="E6308">
        <v>3</v>
      </c>
      <c r="I6308" t="s">
        <v>170</v>
      </c>
      <c r="K6308" t="s">
        <v>165</v>
      </c>
      <c r="Q6308" s="32">
        <v>145.26593406593409</v>
      </c>
      <c r="S6308" s="22"/>
      <c r="AC6308" s="37">
        <v>35.430715625837578</v>
      </c>
    </row>
    <row r="6309" spans="1:29" x14ac:dyDescent="0.3">
      <c r="A6309" t="str">
        <f t="shared" si="478"/>
        <v>SFFFSouthlandCultivarSix</v>
      </c>
      <c r="B6309" t="s">
        <v>187</v>
      </c>
      <c r="D6309" s="36">
        <v>45053</v>
      </c>
      <c r="E6309">
        <v>4</v>
      </c>
      <c r="I6309" t="s">
        <v>170</v>
      </c>
      <c r="K6309" t="s">
        <v>165</v>
      </c>
      <c r="Q6309" s="32">
        <v>130.45454545454544</v>
      </c>
      <c r="S6309" s="22"/>
      <c r="AC6309" s="37">
        <v>31.818181818181813</v>
      </c>
    </row>
    <row r="6310" spans="1:29" x14ac:dyDescent="0.3">
      <c r="A6310" t="str">
        <f t="shared" si="478"/>
        <v>SFFFSouthlandCultivarSix</v>
      </c>
      <c r="B6310" t="s">
        <v>187</v>
      </c>
      <c r="D6310" s="36">
        <v>45053</v>
      </c>
      <c r="E6310">
        <v>5</v>
      </c>
      <c r="I6310" t="s">
        <v>170</v>
      </c>
      <c r="K6310" t="s">
        <v>165</v>
      </c>
      <c r="Q6310" s="32">
        <v>116.19462599854758</v>
      </c>
      <c r="S6310" s="22"/>
      <c r="AC6310" s="37">
        <v>28.34015268257258</v>
      </c>
    </row>
    <row r="6311" spans="1:29" x14ac:dyDescent="0.3">
      <c r="A6311" t="str">
        <f t="shared" si="478"/>
        <v>SFFFSouthlandCultivarSeven</v>
      </c>
      <c r="B6311" t="s">
        <v>187</v>
      </c>
      <c r="D6311" s="36">
        <v>44945</v>
      </c>
      <c r="E6311">
        <v>1</v>
      </c>
      <c r="I6311" t="s">
        <v>171</v>
      </c>
      <c r="K6311" t="s">
        <v>165</v>
      </c>
      <c r="Q6311" s="32">
        <v>251.20368583558465</v>
      </c>
      <c r="S6311" s="22"/>
      <c r="AC6311" s="37">
        <v>49.25562467364405</v>
      </c>
    </row>
    <row r="6312" spans="1:29" x14ac:dyDescent="0.3">
      <c r="A6312" t="str">
        <f t="shared" si="478"/>
        <v>SFFFSouthlandCultivarSeven</v>
      </c>
      <c r="B6312" t="s">
        <v>187</v>
      </c>
      <c r="D6312" s="36">
        <v>44945</v>
      </c>
      <c r="E6312">
        <v>2</v>
      </c>
      <c r="I6312" t="s">
        <v>171</v>
      </c>
      <c r="K6312" t="s">
        <v>165</v>
      </c>
      <c r="Q6312" s="32">
        <v>271.85045811518319</v>
      </c>
      <c r="S6312" s="22"/>
      <c r="AC6312" s="37">
        <v>53.304011395133955</v>
      </c>
    </row>
    <row r="6313" spans="1:29" x14ac:dyDescent="0.3">
      <c r="A6313" t="str">
        <f t="shared" si="478"/>
        <v>SFFFSouthlandCultivarSeven</v>
      </c>
      <c r="B6313" t="s">
        <v>187</v>
      </c>
      <c r="D6313" s="36">
        <v>44945</v>
      </c>
      <c r="E6313">
        <v>3</v>
      </c>
      <c r="I6313" t="s">
        <v>171</v>
      </c>
      <c r="K6313" t="s">
        <v>165</v>
      </c>
      <c r="Q6313" s="32">
        <v>337.16136176349403</v>
      </c>
      <c r="S6313" s="22"/>
      <c r="AC6313" s="37">
        <v>66.110070934018438</v>
      </c>
    </row>
    <row r="6314" spans="1:29" x14ac:dyDescent="0.3">
      <c r="A6314" t="str">
        <f t="shared" si="478"/>
        <v>SFFFSouthlandCultivarSeven</v>
      </c>
      <c r="B6314" t="s">
        <v>187</v>
      </c>
      <c r="D6314" s="36">
        <v>44945</v>
      </c>
      <c r="E6314">
        <v>4</v>
      </c>
      <c r="I6314" t="s">
        <v>171</v>
      </c>
      <c r="K6314" t="s">
        <v>165</v>
      </c>
      <c r="Q6314" s="32">
        <v>203.46786833855793</v>
      </c>
      <c r="S6314" s="22"/>
      <c r="AC6314" s="37">
        <v>39.895660458540775</v>
      </c>
    </row>
    <row r="6315" spans="1:29" x14ac:dyDescent="0.3">
      <c r="A6315" t="str">
        <f t="shared" si="478"/>
        <v>SFFFSouthlandCultivarSeven</v>
      </c>
      <c r="B6315" t="s">
        <v>187</v>
      </c>
      <c r="D6315" s="36">
        <v>44945</v>
      </c>
      <c r="E6315">
        <v>5</v>
      </c>
      <c r="I6315" t="s">
        <v>171</v>
      </c>
      <c r="K6315" t="s">
        <v>165</v>
      </c>
      <c r="Q6315" s="32">
        <v>237.57499999999999</v>
      </c>
      <c r="S6315" s="22"/>
      <c r="AC6315" s="37">
        <v>46.583333333333336</v>
      </c>
    </row>
    <row r="6316" spans="1:29" x14ac:dyDescent="0.3">
      <c r="A6316" t="str">
        <f t="shared" si="478"/>
        <v>SFFFSouthlandCultivarSeven</v>
      </c>
      <c r="B6316" t="s">
        <v>187</v>
      </c>
      <c r="D6316" s="36">
        <v>44972</v>
      </c>
      <c r="E6316">
        <v>1</v>
      </c>
      <c r="I6316" t="s">
        <v>171</v>
      </c>
      <c r="K6316" t="s">
        <v>165</v>
      </c>
      <c r="Q6316" s="32">
        <v>196.26486486486485</v>
      </c>
      <c r="S6316" s="22"/>
      <c r="AC6316" s="37">
        <v>72.690690690690687</v>
      </c>
    </row>
    <row r="6317" spans="1:29" x14ac:dyDescent="0.3">
      <c r="A6317" t="str">
        <f t="shared" si="478"/>
        <v>SFFFSouthlandCultivarSeven</v>
      </c>
      <c r="B6317" t="s">
        <v>187</v>
      </c>
      <c r="D6317" s="36">
        <v>44972</v>
      </c>
      <c r="E6317">
        <v>2</v>
      </c>
      <c r="I6317" t="s">
        <v>171</v>
      </c>
      <c r="K6317" t="s">
        <v>165</v>
      </c>
      <c r="Q6317" s="32">
        <v>202.64479502156229</v>
      </c>
      <c r="S6317" s="22"/>
      <c r="AC6317" s="37">
        <v>75.053627785763808</v>
      </c>
    </row>
    <row r="6318" spans="1:29" x14ac:dyDescent="0.3">
      <c r="A6318" t="str">
        <f t="shared" si="478"/>
        <v>SFFFSouthlandCultivarSeven</v>
      </c>
      <c r="B6318" t="s">
        <v>187</v>
      </c>
      <c r="D6318" s="36">
        <v>44972</v>
      </c>
      <c r="E6318">
        <v>3</v>
      </c>
      <c r="I6318" t="s">
        <v>171</v>
      </c>
      <c r="K6318" t="s">
        <v>165</v>
      </c>
      <c r="Q6318" s="32">
        <v>208.46158247039301</v>
      </c>
      <c r="S6318" s="22"/>
      <c r="AC6318" s="37">
        <v>77.20799350755297</v>
      </c>
    </row>
    <row r="6319" spans="1:29" x14ac:dyDescent="0.3">
      <c r="A6319" t="str">
        <f t="shared" si="478"/>
        <v>SFFFSouthlandCultivarSeven</v>
      </c>
      <c r="B6319" t="s">
        <v>187</v>
      </c>
      <c r="D6319" s="36">
        <v>44972</v>
      </c>
      <c r="E6319">
        <v>4</v>
      </c>
      <c r="I6319" t="s">
        <v>171</v>
      </c>
      <c r="K6319" t="s">
        <v>165</v>
      </c>
      <c r="Q6319" s="32">
        <v>129.39256496121396</v>
      </c>
      <c r="S6319" s="22"/>
      <c r="AC6319" s="37">
        <v>47.923172207857021</v>
      </c>
    </row>
    <row r="6320" spans="1:29" x14ac:dyDescent="0.3">
      <c r="A6320" t="str">
        <f t="shared" si="478"/>
        <v>SFFFSouthlandCultivarSeven</v>
      </c>
      <c r="B6320" t="s">
        <v>187</v>
      </c>
      <c r="D6320" s="36">
        <v>44972</v>
      </c>
      <c r="E6320">
        <v>5</v>
      </c>
      <c r="I6320" t="s">
        <v>171</v>
      </c>
      <c r="K6320" t="s">
        <v>165</v>
      </c>
      <c r="Q6320" s="32">
        <v>158.55878012788978</v>
      </c>
      <c r="S6320" s="22"/>
      <c r="AC6320" s="37">
        <v>58.725474121440662</v>
      </c>
    </row>
    <row r="6321" spans="1:29" x14ac:dyDescent="0.3">
      <c r="A6321" t="str">
        <f t="shared" si="478"/>
        <v>SFFFSouthlandCultivarSeven</v>
      </c>
      <c r="B6321" t="s">
        <v>187</v>
      </c>
      <c r="D6321" s="36">
        <v>45012</v>
      </c>
      <c r="E6321">
        <v>1</v>
      </c>
      <c r="I6321" t="s">
        <v>171</v>
      </c>
      <c r="K6321" t="s">
        <v>165</v>
      </c>
      <c r="Q6321" s="32">
        <v>246.71826625386998</v>
      </c>
      <c r="S6321" s="22"/>
      <c r="AC6321" s="37">
        <v>61.679566563467496</v>
      </c>
    </row>
    <row r="6322" spans="1:29" x14ac:dyDescent="0.3">
      <c r="A6322" t="str">
        <f t="shared" si="478"/>
        <v>SFFFSouthlandCultivarSeven</v>
      </c>
      <c r="B6322" t="s">
        <v>187</v>
      </c>
      <c r="D6322" s="36">
        <v>45012</v>
      </c>
      <c r="E6322">
        <v>2</v>
      </c>
      <c r="I6322" t="s">
        <v>171</v>
      </c>
      <c r="K6322" t="s">
        <v>165</v>
      </c>
      <c r="Q6322" s="32">
        <v>232.25375701611438</v>
      </c>
      <c r="S6322" s="22"/>
      <c r="AC6322" s="37">
        <v>58.063439254028594</v>
      </c>
    </row>
    <row r="6323" spans="1:29" x14ac:dyDescent="0.3">
      <c r="A6323" t="str">
        <f t="shared" si="478"/>
        <v>SFFFSouthlandCultivarSeven</v>
      </c>
      <c r="B6323" t="s">
        <v>187</v>
      </c>
      <c r="D6323" s="36">
        <v>45012</v>
      </c>
      <c r="E6323">
        <v>3</v>
      </c>
      <c r="I6323" t="s">
        <v>171</v>
      </c>
      <c r="K6323" t="s">
        <v>165</v>
      </c>
      <c r="Q6323" s="32">
        <v>240.29244516653131</v>
      </c>
      <c r="S6323" s="22"/>
      <c r="AC6323" s="37">
        <v>60.073111291632827</v>
      </c>
    </row>
    <row r="6324" spans="1:29" x14ac:dyDescent="0.3">
      <c r="A6324" t="str">
        <f t="shared" si="478"/>
        <v>SFFFSouthlandCultivarSeven</v>
      </c>
      <c r="B6324" t="s">
        <v>187</v>
      </c>
      <c r="D6324" s="36">
        <v>45012</v>
      </c>
      <c r="E6324">
        <v>4</v>
      </c>
      <c r="I6324" t="s">
        <v>171</v>
      </c>
      <c r="K6324" t="s">
        <v>165</v>
      </c>
      <c r="Q6324" s="32">
        <v>224.09494232475595</v>
      </c>
      <c r="S6324" s="22"/>
      <c r="AC6324" s="37">
        <v>56.023735581188987</v>
      </c>
    </row>
    <row r="6325" spans="1:29" x14ac:dyDescent="0.3">
      <c r="A6325" t="str">
        <f t="shared" si="478"/>
        <v>SFFFSouthlandCultivarSeven</v>
      </c>
      <c r="B6325" t="s">
        <v>187</v>
      </c>
      <c r="D6325" s="36">
        <v>45012</v>
      </c>
      <c r="E6325">
        <v>5</v>
      </c>
      <c r="I6325" t="s">
        <v>171</v>
      </c>
      <c r="K6325" t="s">
        <v>165</v>
      </c>
      <c r="Q6325" s="32">
        <v>183.0144492068402</v>
      </c>
      <c r="AC6325" s="37">
        <v>45.753612301710049</v>
      </c>
    </row>
    <row r="6326" spans="1:29" x14ac:dyDescent="0.3">
      <c r="A6326" t="str">
        <f t="shared" si="478"/>
        <v>SFFFSouthlandCultivarSeven</v>
      </c>
      <c r="B6326" t="s">
        <v>187</v>
      </c>
      <c r="D6326" s="36">
        <v>45053</v>
      </c>
      <c r="E6326">
        <v>1</v>
      </c>
      <c r="I6326" t="s">
        <v>171</v>
      </c>
      <c r="K6326" t="s">
        <v>165</v>
      </c>
      <c r="Q6326" s="32">
        <v>192.98531810766718</v>
      </c>
      <c r="AC6326" s="37">
        <v>47.069589782357845</v>
      </c>
    </row>
    <row r="6327" spans="1:29" x14ac:dyDescent="0.3">
      <c r="A6327" t="str">
        <f t="shared" si="478"/>
        <v>SFFFSouthlandCultivarSeven</v>
      </c>
      <c r="B6327" t="s">
        <v>187</v>
      </c>
      <c r="D6327" s="36">
        <v>45053</v>
      </c>
      <c r="E6327">
        <v>2</v>
      </c>
      <c r="I6327" t="s">
        <v>171</v>
      </c>
      <c r="K6327" t="s">
        <v>165</v>
      </c>
      <c r="Q6327" s="32">
        <v>176.55835543766577</v>
      </c>
      <c r="AC6327" s="37">
        <v>43.063013521381897</v>
      </c>
    </row>
    <row r="6328" spans="1:29" x14ac:dyDescent="0.3">
      <c r="A6328" t="str">
        <f t="shared" si="478"/>
        <v>SFFFSouthlandCultivarSeven</v>
      </c>
      <c r="B6328" t="s">
        <v>187</v>
      </c>
      <c r="D6328" s="36">
        <v>45053</v>
      </c>
      <c r="E6328">
        <v>3</v>
      </c>
      <c r="I6328" t="s">
        <v>171</v>
      </c>
      <c r="K6328" t="s">
        <v>165</v>
      </c>
      <c r="Q6328" s="32">
        <v>134.52311778866107</v>
      </c>
      <c r="AC6328" s="37">
        <v>32.810516533819772</v>
      </c>
    </row>
    <row r="6329" spans="1:29" x14ac:dyDescent="0.3">
      <c r="A6329" t="str">
        <f t="shared" si="478"/>
        <v>SFFFSouthlandCultivarSeven</v>
      </c>
      <c r="B6329" t="s">
        <v>187</v>
      </c>
      <c r="D6329" s="36">
        <v>45053</v>
      </c>
      <c r="E6329">
        <v>4</v>
      </c>
      <c r="I6329" t="s">
        <v>171</v>
      </c>
      <c r="K6329" t="s">
        <v>165</v>
      </c>
      <c r="Q6329" s="32">
        <v>198.1975184439973</v>
      </c>
      <c r="AC6329" s="37">
        <v>48.34085815707251</v>
      </c>
    </row>
    <row r="6330" spans="1:29" x14ac:dyDescent="0.3">
      <c r="A6330" t="str">
        <f t="shared" si="478"/>
        <v>SFFFSouthlandCultivarSeven</v>
      </c>
      <c r="B6330" t="s">
        <v>187</v>
      </c>
      <c r="D6330" s="36">
        <v>45053</v>
      </c>
      <c r="E6330">
        <v>5</v>
      </c>
      <c r="I6330" t="s">
        <v>171</v>
      </c>
      <c r="K6330" t="s">
        <v>165</v>
      </c>
      <c r="Q6330" s="32">
        <v>169.25645041628883</v>
      </c>
      <c r="AC6330" s="37">
        <v>41.282061077143617</v>
      </c>
    </row>
    <row r="6331" spans="1:29" x14ac:dyDescent="0.3">
      <c r="A6331" t="str">
        <f t="shared" si="478"/>
        <v>SFFFSouthlandCultivarEight</v>
      </c>
      <c r="B6331" t="s">
        <v>187</v>
      </c>
      <c r="D6331" s="36">
        <v>44945</v>
      </c>
      <c r="E6331">
        <v>1</v>
      </c>
      <c r="I6331" t="s">
        <v>172</v>
      </c>
      <c r="K6331" t="s">
        <v>165</v>
      </c>
      <c r="Q6331" s="32">
        <v>209.98846081386583</v>
      </c>
      <c r="AC6331" s="37">
        <v>41.174208002718785</v>
      </c>
    </row>
    <row r="6332" spans="1:29" x14ac:dyDescent="0.3">
      <c r="A6332" t="str">
        <f t="shared" si="478"/>
        <v>SFFFSouthlandCultivarEight</v>
      </c>
      <c r="B6332" t="s">
        <v>187</v>
      </c>
      <c r="D6332" s="36">
        <v>44945</v>
      </c>
      <c r="E6332">
        <v>2</v>
      </c>
      <c r="I6332" t="s">
        <v>172</v>
      </c>
      <c r="K6332" t="s">
        <v>165</v>
      </c>
      <c r="Q6332" s="32">
        <v>249.11700037425149</v>
      </c>
      <c r="AC6332" s="37">
        <v>48.846470661617936</v>
      </c>
    </row>
    <row r="6333" spans="1:29" x14ac:dyDescent="0.3">
      <c r="A6333" t="str">
        <f t="shared" si="478"/>
        <v>SFFFSouthlandCultivarEight</v>
      </c>
      <c r="B6333" t="s">
        <v>187</v>
      </c>
      <c r="D6333" s="36">
        <v>44945</v>
      </c>
      <c r="E6333">
        <v>3</v>
      </c>
      <c r="I6333" t="s">
        <v>172</v>
      </c>
      <c r="K6333" t="s">
        <v>165</v>
      </c>
      <c r="Q6333" s="32">
        <v>248.15924657534242</v>
      </c>
      <c r="AC6333" s="37">
        <v>48.658675799086751</v>
      </c>
    </row>
    <row r="6334" spans="1:29" x14ac:dyDescent="0.3">
      <c r="A6334" t="str">
        <f t="shared" si="478"/>
        <v>SFFFSouthlandCultivarEight</v>
      </c>
      <c r="B6334" t="s">
        <v>187</v>
      </c>
      <c r="D6334" s="36">
        <v>44945</v>
      </c>
      <c r="E6334">
        <v>4</v>
      </c>
      <c r="I6334" t="s">
        <v>172</v>
      </c>
      <c r="K6334" t="s">
        <v>165</v>
      </c>
      <c r="Q6334" s="32">
        <v>155.38925793907967</v>
      </c>
      <c r="AC6334" s="37">
        <v>30.468481948839152</v>
      </c>
    </row>
    <row r="6335" spans="1:29" x14ac:dyDescent="0.3">
      <c r="A6335" t="str">
        <f t="shared" si="478"/>
        <v>SFFFSouthlandCultivarEight</v>
      </c>
      <c r="B6335" t="s">
        <v>187</v>
      </c>
      <c r="D6335" s="36">
        <v>44945</v>
      </c>
      <c r="E6335">
        <v>5</v>
      </c>
      <c r="I6335" t="s">
        <v>172</v>
      </c>
      <c r="K6335" t="s">
        <v>165</v>
      </c>
      <c r="Q6335" s="32">
        <v>266.44014230450404</v>
      </c>
      <c r="AC6335" s="37">
        <v>52.243165157745885</v>
      </c>
    </row>
    <row r="6336" spans="1:29" x14ac:dyDescent="0.3">
      <c r="A6336" t="str">
        <f t="shared" si="478"/>
        <v>SFFFSouthlandCultivarEight</v>
      </c>
      <c r="B6336" t="s">
        <v>187</v>
      </c>
      <c r="D6336" s="36">
        <v>44972</v>
      </c>
      <c r="E6336">
        <v>1</v>
      </c>
      <c r="I6336" t="s">
        <v>172</v>
      </c>
      <c r="K6336" t="s">
        <v>165</v>
      </c>
      <c r="Q6336" s="32">
        <v>191.49030600327029</v>
      </c>
      <c r="AC6336" s="37">
        <v>70.922335556766782</v>
      </c>
    </row>
    <row r="6337" spans="1:29" x14ac:dyDescent="0.3">
      <c r="A6337" t="str">
        <f t="shared" si="478"/>
        <v>SFFFSouthlandCultivarEight</v>
      </c>
      <c r="B6337" t="s">
        <v>187</v>
      </c>
      <c r="D6337" s="36">
        <v>44972</v>
      </c>
      <c r="E6337">
        <v>2</v>
      </c>
      <c r="I6337" t="s">
        <v>172</v>
      </c>
      <c r="K6337" t="s">
        <v>165</v>
      </c>
      <c r="Q6337" s="32">
        <v>161.62376117959872</v>
      </c>
      <c r="AC6337" s="37">
        <v>59.860652288740269</v>
      </c>
    </row>
    <row r="6338" spans="1:29" x14ac:dyDescent="0.3">
      <c r="A6338" t="str">
        <f t="shared" si="478"/>
        <v>SFFFSouthlandCultivarEight</v>
      </c>
      <c r="B6338" t="s">
        <v>187</v>
      </c>
      <c r="D6338" s="36">
        <v>44972</v>
      </c>
      <c r="E6338">
        <v>3</v>
      </c>
      <c r="I6338" t="s">
        <v>172</v>
      </c>
      <c r="K6338" t="s">
        <v>165</v>
      </c>
      <c r="Q6338" s="32">
        <v>171.3374903664261</v>
      </c>
      <c r="AC6338" s="37">
        <v>63.458329765342995</v>
      </c>
    </row>
    <row r="6339" spans="1:29" x14ac:dyDescent="0.3">
      <c r="A6339" t="str">
        <f t="shared" si="478"/>
        <v>SFFFSouthlandCultivarEight</v>
      </c>
      <c r="B6339" t="s">
        <v>187</v>
      </c>
      <c r="D6339" s="36">
        <v>44972</v>
      </c>
      <c r="E6339">
        <v>4</v>
      </c>
      <c r="I6339" t="s">
        <v>172</v>
      </c>
      <c r="K6339" t="s">
        <v>165</v>
      </c>
      <c r="Q6339" s="32">
        <v>173.08251956282737</v>
      </c>
      <c r="AC6339" s="37">
        <v>64.104636875121244</v>
      </c>
    </row>
    <row r="6340" spans="1:29" x14ac:dyDescent="0.3">
      <c r="A6340" t="str">
        <f t="shared" si="478"/>
        <v>SFFFSouthlandCultivarEight</v>
      </c>
      <c r="B6340" t="s">
        <v>187</v>
      </c>
      <c r="D6340" s="36">
        <v>44972</v>
      </c>
      <c r="E6340">
        <v>5</v>
      </c>
      <c r="I6340" t="s">
        <v>172</v>
      </c>
      <c r="K6340" t="s">
        <v>165</v>
      </c>
      <c r="Q6340" s="32">
        <v>150.89369833202846</v>
      </c>
      <c r="AC6340" s="37">
        <v>55.886554937788318</v>
      </c>
    </row>
    <row r="6341" spans="1:29" x14ac:dyDescent="0.3">
      <c r="A6341" t="str">
        <f t="shared" si="478"/>
        <v>SFFFSouthlandCultivarEight</v>
      </c>
      <c r="B6341" t="s">
        <v>187</v>
      </c>
      <c r="D6341" s="36">
        <v>45012</v>
      </c>
      <c r="E6341">
        <v>1</v>
      </c>
      <c r="I6341" t="s">
        <v>172</v>
      </c>
      <c r="K6341" t="s">
        <v>165</v>
      </c>
      <c r="Q6341" s="32">
        <v>139.5598349381018</v>
      </c>
      <c r="AC6341" s="37">
        <v>34.88995873452545</v>
      </c>
    </row>
    <row r="6342" spans="1:29" x14ac:dyDescent="0.3">
      <c r="A6342" t="str">
        <f t="shared" si="478"/>
        <v>SFFFSouthlandCultivarEight</v>
      </c>
      <c r="B6342" t="s">
        <v>187</v>
      </c>
      <c r="D6342" s="36">
        <v>45012</v>
      </c>
      <c r="E6342">
        <v>2</v>
      </c>
      <c r="I6342" t="s">
        <v>172</v>
      </c>
      <c r="K6342" t="s">
        <v>165</v>
      </c>
      <c r="Q6342" s="32">
        <v>139.85234826195921</v>
      </c>
      <c r="AC6342" s="37">
        <v>34.963087065489802</v>
      </c>
    </row>
    <row r="6343" spans="1:29" x14ac:dyDescent="0.3">
      <c r="A6343" t="str">
        <f t="shared" si="478"/>
        <v>SFFFSouthlandCultivarEight</v>
      </c>
      <c r="B6343" t="s">
        <v>187</v>
      </c>
      <c r="D6343" s="36">
        <v>45012</v>
      </c>
      <c r="E6343">
        <v>3</v>
      </c>
      <c r="I6343" t="s">
        <v>172</v>
      </c>
      <c r="K6343" t="s">
        <v>165</v>
      </c>
      <c r="Q6343" s="32">
        <v>152.15629398967707</v>
      </c>
      <c r="AC6343" s="37">
        <v>38.039073497419267</v>
      </c>
    </row>
    <row r="6344" spans="1:29" x14ac:dyDescent="0.3">
      <c r="A6344" t="str">
        <f t="shared" si="478"/>
        <v>SFFFSouthlandCultivarEight</v>
      </c>
      <c r="B6344" t="s">
        <v>187</v>
      </c>
      <c r="D6344" s="36">
        <v>45012</v>
      </c>
      <c r="E6344">
        <v>4</v>
      </c>
      <c r="I6344" t="s">
        <v>172</v>
      </c>
      <c r="K6344" t="s">
        <v>165</v>
      </c>
      <c r="Q6344" s="32">
        <v>190.62753783684016</v>
      </c>
      <c r="AC6344" s="37">
        <v>47.65688445921004</v>
      </c>
    </row>
    <row r="6345" spans="1:29" x14ac:dyDescent="0.3">
      <c r="A6345" t="str">
        <f t="shared" si="478"/>
        <v>SFFFSouthlandCultivarEight</v>
      </c>
      <c r="B6345" t="s">
        <v>187</v>
      </c>
      <c r="D6345" s="36">
        <v>45012</v>
      </c>
      <c r="E6345">
        <v>5</v>
      </c>
      <c r="I6345" t="s">
        <v>172</v>
      </c>
      <c r="K6345" t="s">
        <v>165</v>
      </c>
      <c r="Q6345" s="32">
        <v>117.7229746997189</v>
      </c>
      <c r="AC6345" s="37">
        <v>29.430743674929726</v>
      </c>
    </row>
    <row r="6346" spans="1:29" x14ac:dyDescent="0.3">
      <c r="A6346" t="str">
        <f t="shared" si="478"/>
        <v>SFFFSouthlandCultivarEight</v>
      </c>
      <c r="B6346" t="s">
        <v>187</v>
      </c>
      <c r="D6346" s="36">
        <v>45053</v>
      </c>
      <c r="E6346">
        <v>1</v>
      </c>
      <c r="I6346" t="s">
        <v>172</v>
      </c>
      <c r="K6346" t="s">
        <v>165</v>
      </c>
      <c r="Q6346" s="32">
        <v>45.700365408038984</v>
      </c>
      <c r="AC6346" s="37">
        <v>11.146430587326581</v>
      </c>
    </row>
    <row r="6347" spans="1:29" x14ac:dyDescent="0.3">
      <c r="A6347" t="str">
        <f t="shared" si="478"/>
        <v>SFFFSouthlandCultivarEight</v>
      </c>
      <c r="B6347" t="s">
        <v>187</v>
      </c>
      <c r="D6347" s="36">
        <v>45053</v>
      </c>
      <c r="E6347">
        <v>2</v>
      </c>
      <c r="I6347" t="s">
        <v>172</v>
      </c>
      <c r="K6347" t="s">
        <v>165</v>
      </c>
      <c r="Q6347" s="32">
        <v>39.924670433145003</v>
      </c>
      <c r="AC6347" s="37">
        <v>9.7377244958890241</v>
      </c>
    </row>
    <row r="6348" spans="1:29" x14ac:dyDescent="0.3">
      <c r="A6348" t="str">
        <f t="shared" si="478"/>
        <v>SFFFSouthlandCultivarEight</v>
      </c>
      <c r="B6348" t="s">
        <v>187</v>
      </c>
      <c r="D6348" s="36">
        <v>45053</v>
      </c>
      <c r="E6348">
        <v>3</v>
      </c>
      <c r="I6348" t="s">
        <v>172</v>
      </c>
      <c r="K6348" t="s">
        <v>165</v>
      </c>
      <c r="Q6348" s="32">
        <v>54.982942430703623</v>
      </c>
      <c r="AC6348" s="37">
        <v>13.41047376358625</v>
      </c>
    </row>
    <row r="6349" spans="1:29" x14ac:dyDescent="0.3">
      <c r="A6349" t="str">
        <f t="shared" si="478"/>
        <v>SFFFSouthlandCultivarEight</v>
      </c>
      <c r="B6349" t="s">
        <v>187</v>
      </c>
      <c r="D6349" s="36">
        <v>45053</v>
      </c>
      <c r="E6349">
        <v>4</v>
      </c>
      <c r="I6349" t="s">
        <v>172</v>
      </c>
      <c r="K6349" t="s">
        <v>165</v>
      </c>
      <c r="Q6349" s="32">
        <v>26.721479958890022</v>
      </c>
      <c r="AC6349" s="37">
        <v>6.5174341363146402</v>
      </c>
    </row>
    <row r="6350" spans="1:29" x14ac:dyDescent="0.3">
      <c r="A6350" t="str">
        <f t="shared" si="478"/>
        <v>SFFFSouthlandCultivarEight</v>
      </c>
      <c r="B6350" t="s">
        <v>187</v>
      </c>
      <c r="D6350" s="36">
        <v>45053</v>
      </c>
      <c r="E6350">
        <v>5</v>
      </c>
      <c r="I6350" t="s">
        <v>172</v>
      </c>
      <c r="K6350" t="s">
        <v>165</v>
      </c>
      <c r="Q6350" s="32">
        <v>35.793331417073873</v>
      </c>
      <c r="AC6350" s="37">
        <v>8.7300808334326518</v>
      </c>
    </row>
    <row r="6351" spans="1:29" x14ac:dyDescent="0.3">
      <c r="A6351" t="str">
        <f t="shared" si="478"/>
        <v>SFFFSouthlandCultivarNine</v>
      </c>
      <c r="B6351" t="s">
        <v>187</v>
      </c>
      <c r="D6351" s="36">
        <v>44945</v>
      </c>
      <c r="E6351">
        <v>1</v>
      </c>
      <c r="I6351" t="s">
        <v>173</v>
      </c>
      <c r="K6351" t="s">
        <v>165</v>
      </c>
      <c r="Q6351" s="32">
        <v>216.26506024096381</v>
      </c>
      <c r="AC6351" s="37">
        <v>42.404913772737999</v>
      </c>
    </row>
    <row r="6352" spans="1:29" x14ac:dyDescent="0.3">
      <c r="A6352" t="str">
        <f t="shared" si="478"/>
        <v>SFFFSouthlandCultivarNine</v>
      </c>
      <c r="B6352" t="s">
        <v>187</v>
      </c>
      <c r="D6352" s="36">
        <v>44945</v>
      </c>
      <c r="E6352">
        <v>2</v>
      </c>
      <c r="I6352" t="s">
        <v>173</v>
      </c>
      <c r="K6352" t="s">
        <v>165</v>
      </c>
      <c r="Q6352" s="32">
        <v>249.05837200999636</v>
      </c>
      <c r="AC6352" s="37">
        <v>48.834974903920852</v>
      </c>
    </row>
    <row r="6353" spans="1:29" x14ac:dyDescent="0.3">
      <c r="A6353" t="str">
        <f t="shared" si="478"/>
        <v>SFFFSouthlandCultivarNine</v>
      </c>
      <c r="B6353" t="s">
        <v>187</v>
      </c>
      <c r="D6353" s="36">
        <v>44945</v>
      </c>
      <c r="E6353">
        <v>3</v>
      </c>
      <c r="I6353" t="s">
        <v>173</v>
      </c>
      <c r="K6353" t="s">
        <v>165</v>
      </c>
      <c r="Q6353" s="32">
        <v>225.27342023862133</v>
      </c>
      <c r="AC6353" s="37">
        <v>44.171258870317907</v>
      </c>
    </row>
    <row r="6354" spans="1:29" x14ac:dyDescent="0.3">
      <c r="A6354" t="str">
        <f t="shared" si="478"/>
        <v>SFFFSouthlandCultivarNine</v>
      </c>
      <c r="B6354" t="s">
        <v>187</v>
      </c>
      <c r="D6354" s="36">
        <v>44945</v>
      </c>
      <c r="E6354">
        <v>4</v>
      </c>
      <c r="I6354" t="s">
        <v>173</v>
      </c>
      <c r="K6354" t="s">
        <v>165</v>
      </c>
      <c r="Q6354" s="32">
        <v>220.67307692307691</v>
      </c>
      <c r="AC6354" s="37">
        <v>43.269230769230766</v>
      </c>
    </row>
    <row r="6355" spans="1:29" x14ac:dyDescent="0.3">
      <c r="A6355" t="str">
        <f t="shared" si="478"/>
        <v>SFFFSouthlandCultivarNine</v>
      </c>
      <c r="B6355" t="s">
        <v>187</v>
      </c>
      <c r="D6355" s="36">
        <v>44945</v>
      </c>
      <c r="E6355">
        <v>5</v>
      </c>
      <c r="I6355" t="s">
        <v>173</v>
      </c>
      <c r="K6355" t="s">
        <v>165</v>
      </c>
      <c r="Q6355" s="32">
        <v>270.4862226863753</v>
      </c>
      <c r="AC6355" s="37">
        <v>53.036514252230454</v>
      </c>
    </row>
    <row r="6356" spans="1:29" x14ac:dyDescent="0.3">
      <c r="A6356" t="str">
        <f t="shared" si="478"/>
        <v>SFFFSouthlandCultivarNine</v>
      </c>
      <c r="B6356" t="s">
        <v>187</v>
      </c>
      <c r="D6356" s="36">
        <v>44972</v>
      </c>
      <c r="E6356">
        <v>1</v>
      </c>
      <c r="I6356" t="s">
        <v>173</v>
      </c>
      <c r="K6356" t="s">
        <v>165</v>
      </c>
      <c r="Q6356" s="32">
        <v>217.69525311109859</v>
      </c>
      <c r="AC6356" s="37">
        <v>80.627871522629107</v>
      </c>
    </row>
    <row r="6357" spans="1:29" x14ac:dyDescent="0.3">
      <c r="A6357" t="str">
        <f t="shared" si="478"/>
        <v>SFFFSouthlandCultivarNine</v>
      </c>
      <c r="B6357" t="s">
        <v>187</v>
      </c>
      <c r="D6357" s="36">
        <v>44972</v>
      </c>
      <c r="E6357">
        <v>2</v>
      </c>
      <c r="I6357" t="s">
        <v>173</v>
      </c>
      <c r="K6357" t="s">
        <v>165</v>
      </c>
      <c r="Q6357" s="32">
        <v>213.42771342771329</v>
      </c>
      <c r="AC6357" s="37">
        <v>79.047301269523444</v>
      </c>
    </row>
    <row r="6358" spans="1:29" x14ac:dyDescent="0.3">
      <c r="A6358" t="str">
        <f t="shared" si="478"/>
        <v>SFFFSouthlandCultivarNine</v>
      </c>
      <c r="B6358" t="s">
        <v>187</v>
      </c>
      <c r="D6358" s="36">
        <v>44972</v>
      </c>
      <c r="E6358">
        <v>3</v>
      </c>
      <c r="I6358" t="s">
        <v>173</v>
      </c>
      <c r="K6358" t="s">
        <v>165</v>
      </c>
      <c r="Q6358" s="32">
        <v>199.81552162849874</v>
      </c>
      <c r="AC6358" s="37">
        <v>74.005748751295826</v>
      </c>
    </row>
    <row r="6359" spans="1:29" x14ac:dyDescent="0.3">
      <c r="A6359" t="str">
        <f t="shared" si="478"/>
        <v>SFFFSouthlandCultivarNine</v>
      </c>
      <c r="B6359" t="s">
        <v>187</v>
      </c>
      <c r="D6359" s="36">
        <v>44972</v>
      </c>
      <c r="E6359">
        <v>4</v>
      </c>
      <c r="I6359" t="s">
        <v>173</v>
      </c>
      <c r="K6359" t="s">
        <v>165</v>
      </c>
      <c r="Q6359" s="32">
        <v>150.82417582417582</v>
      </c>
      <c r="AC6359" s="37">
        <v>55.860805860805854</v>
      </c>
    </row>
    <row r="6360" spans="1:29" x14ac:dyDescent="0.3">
      <c r="A6360" t="str">
        <f t="shared" si="478"/>
        <v>SFFFSouthlandCultivarNine</v>
      </c>
      <c r="B6360" t="s">
        <v>187</v>
      </c>
      <c r="D6360" s="36">
        <v>44972</v>
      </c>
      <c r="E6360">
        <v>5</v>
      </c>
      <c r="I6360" t="s">
        <v>173</v>
      </c>
      <c r="K6360" t="s">
        <v>165</v>
      </c>
      <c r="Q6360" s="32">
        <v>210.54075235109718</v>
      </c>
      <c r="AC6360" s="37">
        <v>77.978056426332287</v>
      </c>
    </row>
    <row r="6361" spans="1:29" x14ac:dyDescent="0.3">
      <c r="A6361" t="str">
        <f t="shared" si="478"/>
        <v>SFFFSouthlandCultivarNine</v>
      </c>
      <c r="B6361" t="s">
        <v>187</v>
      </c>
      <c r="D6361" s="36">
        <v>45012</v>
      </c>
      <c r="E6361">
        <v>1</v>
      </c>
      <c r="I6361" t="s">
        <v>173</v>
      </c>
      <c r="K6361" t="s">
        <v>165</v>
      </c>
      <c r="Q6361" s="32">
        <v>281.05886221637616</v>
      </c>
      <c r="AC6361" s="37">
        <v>70.264715554094039</v>
      </c>
    </row>
    <row r="6362" spans="1:29" x14ac:dyDescent="0.3">
      <c r="A6362" t="str">
        <f t="shared" si="478"/>
        <v>SFFFSouthlandCultivarNine</v>
      </c>
      <c r="B6362" t="s">
        <v>187</v>
      </c>
      <c r="D6362" s="36">
        <v>45012</v>
      </c>
      <c r="E6362">
        <v>2</v>
      </c>
      <c r="I6362" t="s">
        <v>173</v>
      </c>
      <c r="K6362" t="s">
        <v>165</v>
      </c>
      <c r="Q6362" s="32">
        <v>276.66908234441519</v>
      </c>
      <c r="AC6362" s="37">
        <v>69.167270586103797</v>
      </c>
    </row>
    <row r="6363" spans="1:29" x14ac:dyDescent="0.3">
      <c r="A6363" t="str">
        <f t="shared" si="478"/>
        <v>SFFFSouthlandCultivarNine</v>
      </c>
      <c r="B6363" t="s">
        <v>187</v>
      </c>
      <c r="D6363" s="36">
        <v>45012</v>
      </c>
      <c r="E6363">
        <v>3</v>
      </c>
      <c r="I6363" t="s">
        <v>173</v>
      </c>
      <c r="K6363" t="s">
        <v>165</v>
      </c>
      <c r="Q6363" s="32">
        <v>243.75720876585927</v>
      </c>
      <c r="AC6363" s="37">
        <v>60.939302191464819</v>
      </c>
    </row>
    <row r="6364" spans="1:29" x14ac:dyDescent="0.3">
      <c r="A6364" t="str">
        <f t="shared" ref="A6364:A6390" si="479">_xlfn.TEXTJOIN("",TRUE,B6364,"Cultivar",I6364)</f>
        <v>SFFFSouthlandCultivarNine</v>
      </c>
      <c r="B6364" t="s">
        <v>187</v>
      </c>
      <c r="D6364" s="36">
        <v>45012</v>
      </c>
      <c r="E6364">
        <v>4</v>
      </c>
      <c r="I6364" t="s">
        <v>173</v>
      </c>
      <c r="K6364" t="s">
        <v>165</v>
      </c>
      <c r="Q6364" s="32">
        <v>193.25321980923638</v>
      </c>
      <c r="AC6364" s="37">
        <v>48.313304952309096</v>
      </c>
    </row>
    <row r="6365" spans="1:29" x14ac:dyDescent="0.3">
      <c r="A6365" t="str">
        <f t="shared" si="479"/>
        <v>SFFFSouthlandCultivarNine</v>
      </c>
      <c r="B6365" t="s">
        <v>187</v>
      </c>
      <c r="D6365" s="36">
        <v>45012</v>
      </c>
      <c r="E6365">
        <v>5</v>
      </c>
      <c r="I6365" t="s">
        <v>173</v>
      </c>
      <c r="K6365" t="s">
        <v>165</v>
      </c>
      <c r="Q6365" s="32">
        <v>310.0073195986717</v>
      </c>
      <c r="AC6365" s="37">
        <v>77.501829899667925</v>
      </c>
    </row>
    <row r="6366" spans="1:29" x14ac:dyDescent="0.3">
      <c r="A6366" t="str">
        <f t="shared" si="479"/>
        <v>SFFFSouthlandCultivarNine</v>
      </c>
      <c r="B6366" t="s">
        <v>187</v>
      </c>
      <c r="D6366" s="36">
        <v>45053</v>
      </c>
      <c r="E6366">
        <v>1</v>
      </c>
      <c r="I6366" t="s">
        <v>173</v>
      </c>
      <c r="K6366" t="s">
        <v>165</v>
      </c>
      <c r="Q6366" s="32">
        <v>236.55813160586428</v>
      </c>
      <c r="AC6366" s="37">
        <v>57.697105269722989</v>
      </c>
    </row>
    <row r="6367" spans="1:29" x14ac:dyDescent="0.3">
      <c r="A6367" t="str">
        <f t="shared" si="479"/>
        <v>SFFFSouthlandCultivarNine</v>
      </c>
      <c r="B6367" t="s">
        <v>187</v>
      </c>
      <c r="D6367" s="36">
        <v>45053</v>
      </c>
      <c r="E6367">
        <v>2</v>
      </c>
      <c r="I6367" t="s">
        <v>173</v>
      </c>
      <c r="K6367" t="s">
        <v>165</v>
      </c>
      <c r="Q6367" s="32">
        <v>229.73203082989781</v>
      </c>
      <c r="AC6367" s="37">
        <v>56.032202641438488</v>
      </c>
    </row>
    <row r="6368" spans="1:29" x14ac:dyDescent="0.3">
      <c r="A6368" t="str">
        <f t="shared" si="479"/>
        <v>SFFFSouthlandCultivarNine</v>
      </c>
      <c r="B6368" t="s">
        <v>187</v>
      </c>
      <c r="D6368" s="36">
        <v>45053</v>
      </c>
      <c r="E6368">
        <v>3</v>
      </c>
      <c r="I6368" t="s">
        <v>173</v>
      </c>
      <c r="K6368" t="s">
        <v>165</v>
      </c>
      <c r="Q6368" s="32">
        <v>278.48180677540785</v>
      </c>
      <c r="AC6368" s="37">
        <v>67.922391896440942</v>
      </c>
    </row>
    <row r="6369" spans="1:29" x14ac:dyDescent="0.3">
      <c r="A6369" t="str">
        <f t="shared" si="479"/>
        <v>SFFFSouthlandCultivarNine</v>
      </c>
      <c r="B6369" t="s">
        <v>187</v>
      </c>
      <c r="D6369" s="36">
        <v>45053</v>
      </c>
      <c r="E6369">
        <v>4</v>
      </c>
      <c r="I6369" t="s">
        <v>173</v>
      </c>
      <c r="K6369" t="s">
        <v>165</v>
      </c>
      <c r="Q6369" s="32">
        <v>224.18188429217844</v>
      </c>
      <c r="AC6369" s="37">
        <v>54.678508363945959</v>
      </c>
    </row>
    <row r="6370" spans="1:29" x14ac:dyDescent="0.3">
      <c r="A6370" t="str">
        <f t="shared" si="479"/>
        <v>SFFFSouthlandCultivarNine</v>
      </c>
      <c r="B6370" t="s">
        <v>187</v>
      </c>
      <c r="D6370" s="36">
        <v>45053</v>
      </c>
      <c r="E6370">
        <v>5</v>
      </c>
      <c r="I6370" t="s">
        <v>173</v>
      </c>
      <c r="K6370" t="s">
        <v>165</v>
      </c>
      <c r="Q6370" s="32">
        <v>258.50961538461536</v>
      </c>
      <c r="AC6370" s="37">
        <v>63.051125703564729</v>
      </c>
    </row>
    <row r="6371" spans="1:29" x14ac:dyDescent="0.3">
      <c r="A6371" t="str">
        <f t="shared" si="479"/>
        <v>SFFFSouthlandCultivarTen</v>
      </c>
      <c r="B6371" t="s">
        <v>187</v>
      </c>
      <c r="D6371" s="36">
        <v>44945</v>
      </c>
      <c r="E6371">
        <v>1</v>
      </c>
      <c r="I6371" t="s">
        <v>174</v>
      </c>
      <c r="K6371" t="s">
        <v>165</v>
      </c>
      <c r="Q6371" s="32">
        <v>166.48416442048511</v>
      </c>
      <c r="AC6371" s="37">
        <v>32.643953807938253</v>
      </c>
    </row>
    <row r="6372" spans="1:29" x14ac:dyDescent="0.3">
      <c r="A6372" t="str">
        <f t="shared" si="479"/>
        <v>SFFFSouthlandCultivarTen</v>
      </c>
      <c r="B6372" t="s">
        <v>187</v>
      </c>
      <c r="D6372" s="36">
        <v>44945</v>
      </c>
      <c r="E6372">
        <v>2</v>
      </c>
      <c r="I6372" t="s">
        <v>174</v>
      </c>
      <c r="K6372" t="s">
        <v>165</v>
      </c>
      <c r="Q6372" s="32">
        <v>231.01794554455441</v>
      </c>
      <c r="AC6372" s="37">
        <v>45.29763638128518</v>
      </c>
    </row>
    <row r="6373" spans="1:29" x14ac:dyDescent="0.3">
      <c r="A6373" t="str">
        <f t="shared" si="479"/>
        <v>SFFFSouthlandCultivarTen</v>
      </c>
      <c r="B6373" t="s">
        <v>187</v>
      </c>
      <c r="D6373" s="36">
        <v>44945</v>
      </c>
      <c r="E6373">
        <v>3</v>
      </c>
      <c r="I6373" t="s">
        <v>174</v>
      </c>
      <c r="K6373" t="s">
        <v>165</v>
      </c>
      <c r="Q6373" s="32">
        <v>298.34791593387268</v>
      </c>
      <c r="AC6373" s="37">
        <v>58.49959135958288</v>
      </c>
    </row>
    <row r="6374" spans="1:29" x14ac:dyDescent="0.3">
      <c r="A6374" t="str">
        <f t="shared" si="479"/>
        <v>SFFFSouthlandCultivarTen</v>
      </c>
      <c r="B6374" t="s">
        <v>187</v>
      </c>
      <c r="D6374" s="36">
        <v>44945</v>
      </c>
      <c r="E6374">
        <v>4</v>
      </c>
      <c r="I6374" t="s">
        <v>174</v>
      </c>
      <c r="K6374" t="s">
        <v>165</v>
      </c>
      <c r="Q6374" s="32">
        <v>185.21180030257182</v>
      </c>
      <c r="AC6374" s="37">
        <v>36.316039275014084</v>
      </c>
    </row>
    <row r="6375" spans="1:29" x14ac:dyDescent="0.3">
      <c r="A6375" t="str">
        <f t="shared" si="479"/>
        <v>SFFFSouthlandCultivarTen</v>
      </c>
      <c r="B6375" t="s">
        <v>187</v>
      </c>
      <c r="D6375" s="36">
        <v>44945</v>
      </c>
      <c r="E6375">
        <v>5</v>
      </c>
      <c r="I6375" t="s">
        <v>174</v>
      </c>
      <c r="K6375" t="s">
        <v>165</v>
      </c>
      <c r="Q6375" s="32">
        <v>303.75676895306856</v>
      </c>
      <c r="AC6375" s="37">
        <v>59.560150775111481</v>
      </c>
    </row>
    <row r="6376" spans="1:29" x14ac:dyDescent="0.3">
      <c r="A6376" t="str">
        <f t="shared" si="479"/>
        <v>SFFFSouthlandCultivarTen</v>
      </c>
      <c r="B6376" t="s">
        <v>187</v>
      </c>
      <c r="D6376" s="36">
        <v>44972</v>
      </c>
      <c r="E6376">
        <v>1</v>
      </c>
      <c r="I6376" t="s">
        <v>174</v>
      </c>
      <c r="K6376" t="s">
        <v>165</v>
      </c>
      <c r="Q6376" s="32">
        <v>183.75345006037594</v>
      </c>
      <c r="AC6376" s="37">
        <v>68.056833355694792</v>
      </c>
    </row>
    <row r="6377" spans="1:29" x14ac:dyDescent="0.3">
      <c r="A6377" t="str">
        <f t="shared" si="479"/>
        <v>SFFFSouthlandCultivarTen</v>
      </c>
      <c r="B6377" t="s">
        <v>187</v>
      </c>
      <c r="D6377" s="36">
        <v>44972</v>
      </c>
      <c r="E6377">
        <v>2</v>
      </c>
      <c r="I6377" t="s">
        <v>174</v>
      </c>
      <c r="K6377" t="s">
        <v>165</v>
      </c>
      <c r="Q6377" s="32">
        <v>160.82281778189395</v>
      </c>
      <c r="AC6377" s="37">
        <v>59.564006585886645</v>
      </c>
    </row>
    <row r="6378" spans="1:29" x14ac:dyDescent="0.3">
      <c r="A6378" t="str">
        <f t="shared" si="479"/>
        <v>SFFFSouthlandCultivarTen</v>
      </c>
      <c r="B6378" t="s">
        <v>187</v>
      </c>
      <c r="D6378" s="36">
        <v>44972</v>
      </c>
      <c r="E6378">
        <v>3</v>
      </c>
      <c r="I6378" t="s">
        <v>174</v>
      </c>
      <c r="K6378" t="s">
        <v>165</v>
      </c>
      <c r="Q6378" s="32">
        <v>132.48272458045409</v>
      </c>
      <c r="AC6378" s="37">
        <v>49.067675770538557</v>
      </c>
    </row>
    <row r="6379" spans="1:29" x14ac:dyDescent="0.3">
      <c r="A6379" t="str">
        <f t="shared" si="479"/>
        <v>SFFFSouthlandCultivarTen</v>
      </c>
      <c r="B6379" t="s">
        <v>187</v>
      </c>
      <c r="D6379" s="36">
        <v>44972</v>
      </c>
      <c r="E6379">
        <v>4</v>
      </c>
      <c r="I6379" t="s">
        <v>174</v>
      </c>
      <c r="K6379" t="s">
        <v>165</v>
      </c>
      <c r="Q6379" s="32">
        <v>146.1740821228411</v>
      </c>
      <c r="AC6379" s="37">
        <v>54.138548934385597</v>
      </c>
    </row>
    <row r="6380" spans="1:29" x14ac:dyDescent="0.3">
      <c r="A6380" t="str">
        <f t="shared" si="479"/>
        <v>SFFFSouthlandCultivarTen</v>
      </c>
      <c r="B6380" t="s">
        <v>187</v>
      </c>
      <c r="D6380" s="36">
        <v>44972</v>
      </c>
      <c r="E6380">
        <v>5</v>
      </c>
      <c r="I6380" t="s">
        <v>174</v>
      </c>
      <c r="K6380" t="s">
        <v>165</v>
      </c>
      <c r="Q6380" s="32">
        <v>110.81294396211521</v>
      </c>
      <c r="AC6380" s="37">
        <v>41.041831097079708</v>
      </c>
    </row>
    <row r="6381" spans="1:29" x14ac:dyDescent="0.3">
      <c r="A6381" t="str">
        <f t="shared" si="479"/>
        <v>SFFFSouthlandCultivarTen</v>
      </c>
      <c r="B6381" t="s">
        <v>187</v>
      </c>
      <c r="D6381" s="36">
        <v>45012</v>
      </c>
      <c r="E6381">
        <v>1</v>
      </c>
      <c r="I6381" t="s">
        <v>174</v>
      </c>
      <c r="K6381" t="s">
        <v>165</v>
      </c>
      <c r="Q6381" s="32">
        <v>245.9235209235209</v>
      </c>
      <c r="AC6381" s="37">
        <v>61.480880230880224</v>
      </c>
    </row>
    <row r="6382" spans="1:29" x14ac:dyDescent="0.3">
      <c r="A6382" t="str">
        <f t="shared" si="479"/>
        <v>SFFFSouthlandCultivarTen</v>
      </c>
      <c r="B6382" t="s">
        <v>187</v>
      </c>
      <c r="D6382" s="36">
        <v>45012</v>
      </c>
      <c r="E6382">
        <v>2</v>
      </c>
      <c r="I6382" t="s">
        <v>174</v>
      </c>
      <c r="K6382" t="s">
        <v>165</v>
      </c>
      <c r="Q6382" s="32">
        <v>192.98049248480973</v>
      </c>
      <c r="AC6382" s="37">
        <v>48.245123121202433</v>
      </c>
    </row>
    <row r="6383" spans="1:29" x14ac:dyDescent="0.3">
      <c r="A6383" t="str">
        <f t="shared" si="479"/>
        <v>SFFFSouthlandCultivarTen</v>
      </c>
      <c r="B6383" t="s">
        <v>187</v>
      </c>
      <c r="D6383" s="36">
        <v>45012</v>
      </c>
      <c r="E6383">
        <v>3</v>
      </c>
      <c r="I6383" t="s">
        <v>174</v>
      </c>
      <c r="K6383" t="s">
        <v>165</v>
      </c>
      <c r="Q6383" s="32">
        <v>204.82547458665036</v>
      </c>
      <c r="AC6383" s="37">
        <v>51.20636864666259</v>
      </c>
    </row>
    <row r="6384" spans="1:29" x14ac:dyDescent="0.3">
      <c r="A6384" t="str">
        <f t="shared" si="479"/>
        <v>SFFFSouthlandCultivarTen</v>
      </c>
      <c r="B6384" t="s">
        <v>187</v>
      </c>
      <c r="D6384" s="36">
        <v>45012</v>
      </c>
      <c r="E6384">
        <v>4</v>
      </c>
      <c r="I6384" t="s">
        <v>174</v>
      </c>
      <c r="K6384" t="s">
        <v>165</v>
      </c>
      <c r="Q6384" s="32">
        <v>209.80689368770763</v>
      </c>
      <c r="AC6384" s="37">
        <v>52.451723421926907</v>
      </c>
    </row>
    <row r="6385" spans="1:29" x14ac:dyDescent="0.3">
      <c r="A6385" t="str">
        <f t="shared" si="479"/>
        <v>SFFFSouthlandCultivarTen</v>
      </c>
      <c r="B6385" t="s">
        <v>187</v>
      </c>
      <c r="D6385" s="36">
        <v>45012</v>
      </c>
      <c r="E6385">
        <v>5</v>
      </c>
      <c r="I6385" t="s">
        <v>174</v>
      </c>
      <c r="K6385" t="s">
        <v>165</v>
      </c>
      <c r="Q6385" s="32">
        <v>175.12706043956041</v>
      </c>
      <c r="AC6385" s="37">
        <v>43.781765109890102</v>
      </c>
    </row>
    <row r="6386" spans="1:29" x14ac:dyDescent="0.3">
      <c r="A6386" t="str">
        <f t="shared" si="479"/>
        <v>SFFFSouthlandCultivarTen</v>
      </c>
      <c r="B6386" t="s">
        <v>187</v>
      </c>
      <c r="D6386" s="36">
        <v>45053</v>
      </c>
      <c r="E6386">
        <v>1</v>
      </c>
      <c r="I6386" t="s">
        <v>174</v>
      </c>
      <c r="K6386" t="s">
        <v>165</v>
      </c>
      <c r="Q6386" s="32">
        <v>194.86466165413535</v>
      </c>
      <c r="AC6386" s="37">
        <v>47.527966257106186</v>
      </c>
    </row>
    <row r="6387" spans="1:29" x14ac:dyDescent="0.3">
      <c r="A6387" t="str">
        <f t="shared" si="479"/>
        <v>SFFFSouthlandCultivarTen</v>
      </c>
      <c r="B6387" t="s">
        <v>187</v>
      </c>
      <c r="D6387" s="36">
        <v>45053</v>
      </c>
      <c r="E6387">
        <v>2</v>
      </c>
      <c r="I6387" t="s">
        <v>174</v>
      </c>
      <c r="K6387" t="s">
        <v>165</v>
      </c>
      <c r="Q6387" s="32">
        <v>229.90503715937234</v>
      </c>
      <c r="AC6387" s="37">
        <v>56.074399307163986</v>
      </c>
    </row>
    <row r="6388" spans="1:29" x14ac:dyDescent="0.3">
      <c r="A6388" t="str">
        <f t="shared" si="479"/>
        <v>SFFFSouthlandCultivarTen</v>
      </c>
      <c r="B6388" t="s">
        <v>187</v>
      </c>
      <c r="D6388" s="36">
        <v>45053</v>
      </c>
      <c r="E6388">
        <v>3</v>
      </c>
      <c r="I6388" t="s">
        <v>174</v>
      </c>
      <c r="K6388" t="s">
        <v>165</v>
      </c>
      <c r="Q6388" s="32">
        <v>243.14044605183841</v>
      </c>
      <c r="AC6388" s="37">
        <v>59.302547817521564</v>
      </c>
    </row>
    <row r="6389" spans="1:29" x14ac:dyDescent="0.3">
      <c r="A6389" t="str">
        <f t="shared" si="479"/>
        <v>SFFFSouthlandCultivarTen</v>
      </c>
      <c r="B6389" t="s">
        <v>187</v>
      </c>
      <c r="D6389" s="36">
        <v>45053</v>
      </c>
      <c r="E6389">
        <v>4</v>
      </c>
      <c r="I6389" t="s">
        <v>174</v>
      </c>
      <c r="K6389" t="s">
        <v>165</v>
      </c>
      <c r="Q6389" s="32">
        <v>196.12244897959184</v>
      </c>
      <c r="AC6389" s="37">
        <v>47.834743653558981</v>
      </c>
    </row>
    <row r="6390" spans="1:29" x14ac:dyDescent="0.3">
      <c r="A6390" t="str">
        <f t="shared" si="479"/>
        <v>SFFFSouthlandCultivarTen</v>
      </c>
      <c r="B6390" t="s">
        <v>187</v>
      </c>
      <c r="D6390" s="36">
        <v>45053</v>
      </c>
      <c r="E6390">
        <v>5</v>
      </c>
      <c r="I6390" t="s">
        <v>174</v>
      </c>
      <c r="K6390" t="s">
        <v>165</v>
      </c>
      <c r="Q6390" s="32">
        <v>211.15361977633901</v>
      </c>
      <c r="AC6390" s="37">
        <v>51.500882872277806</v>
      </c>
    </row>
  </sheetData>
  <autoFilter ref="A1:AV48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4.4" x14ac:dyDescent="0.3"/>
  <cols>
    <col min="1" max="1" width="43.33203125" customWidth="1"/>
    <col min="2" max="2" width="20.6640625" customWidth="1"/>
    <col min="3" max="3" width="15.6640625" customWidth="1"/>
    <col min="4" max="4" width="10.44140625" bestFit="1" customWidth="1"/>
    <col min="5" max="5" width="4.44140625" bestFit="1" customWidth="1"/>
    <col min="6" max="6" width="6.44140625" bestFit="1" customWidth="1"/>
    <col min="7" max="7" width="11" bestFit="1" customWidth="1"/>
    <col min="8" max="10" width="11" customWidth="1"/>
    <col min="11" max="11" width="14.109375" bestFit="1" customWidth="1"/>
    <col min="12" max="12" width="7.33203125" bestFit="1" customWidth="1"/>
    <col min="13" max="13" width="8.33203125" customWidth="1"/>
    <col min="14" max="14" width="9.44140625" bestFit="1" customWidth="1"/>
    <col min="15" max="15" width="23.44140625" bestFit="1" customWidth="1"/>
    <col min="16" max="16" width="16.88671875" customWidth="1"/>
    <col min="17" max="17" width="12.6640625" bestFit="1" customWidth="1"/>
    <col min="18" max="18" width="12.44140625" customWidth="1"/>
    <col min="19" max="19" width="23.33203125" bestFit="1" customWidth="1"/>
    <col min="20" max="20" width="14.6640625" customWidth="1"/>
    <col min="21" max="21" width="15.44140625" customWidth="1"/>
    <col min="22" max="22" width="14.33203125" bestFit="1" customWidth="1"/>
    <col min="23" max="23" width="10.6640625" bestFit="1" customWidth="1"/>
    <col min="24" max="25" width="10.6640625" customWidth="1"/>
    <col min="26" max="26" width="11.88671875" bestFit="1" customWidth="1"/>
    <col min="27" max="27" width="12.6640625" bestFit="1" customWidth="1"/>
    <col min="28" max="28" width="11.44140625" bestFit="1" customWidth="1"/>
    <col min="29" max="29" width="26.33203125" bestFit="1" customWidth="1"/>
    <col min="30" max="30" width="11.44140625" customWidth="1"/>
    <col min="31" max="31" width="11" bestFit="1" customWidth="1"/>
    <col min="32" max="32" width="11" customWidth="1"/>
    <col min="38" max="38" width="10.6640625" customWidth="1"/>
    <col min="39" max="39" width="14.33203125" bestFit="1" customWidth="1"/>
    <col min="42" max="42" width="16.33203125" customWidth="1"/>
    <col min="43" max="43" width="10.6640625" bestFit="1" customWidth="1"/>
    <col min="44" max="44" width="9.33203125" bestFit="1" customWidth="1"/>
    <col min="45" max="45" width="24.44140625" bestFit="1" customWidth="1"/>
    <col min="46" max="46" width="11.44140625" bestFit="1" customWidth="1"/>
    <col min="47" max="47" width="22" bestFit="1" customWidth="1"/>
    <col min="49" max="49" width="8.109375" customWidth="1"/>
  </cols>
  <sheetData>
    <row r="1" spans="1:49" x14ac:dyDescent="0.3">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3">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3">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3">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3">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3">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3">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3">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3">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3">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3">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3">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3">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3">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3">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3">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3">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3">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3">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3">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3">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3">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3">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3">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3">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3">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3">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3">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3">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3">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3">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3">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3">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3">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3">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3">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3">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3">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3">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3">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3">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3">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3">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3">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3">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3">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3">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3">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3">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3">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3">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3">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3">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3">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3">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3">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3">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3">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3">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3">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3">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3">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3">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3">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3">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3">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3">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3">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3">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3">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3">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3">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3">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3">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3">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3">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3">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3">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3">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3">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3">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3">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3">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3">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3">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3">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3">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3">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3">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3">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3">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3">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3">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3">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3">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3">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3">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3">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3">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3">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3">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3">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3">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3">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3">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3">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3">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3">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3">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3">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3">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3">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3">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3">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3">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3">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3">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3">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3">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3">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3">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3">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3">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3">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3">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3">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3">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3">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3">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3">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3">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3">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3">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3">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3">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3">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3">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3">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3">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3">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3">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3">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3">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3">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3">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3">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3">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3">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3">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3">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3">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3">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3">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3">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3">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3">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3">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3">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3">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3">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3">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3">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3">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3">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3">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3">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3">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3">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3">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3">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3">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3">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3">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3">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3">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3">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3">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3">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3">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3">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3">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3">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3">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3">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3">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3">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3">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3">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3">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3">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3">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3">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3">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3">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3">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3">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3">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3">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3">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3">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3">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3">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3">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3">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3">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3">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3">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3">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3">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3">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3">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3">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3">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3">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3">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3">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3">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3">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3">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3">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3">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3">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3">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3">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3">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3">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3">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3">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3">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3">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3">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3">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3">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3">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3">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3">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3">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3">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3">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3">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3">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3">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3">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3">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3">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3">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3">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3">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3">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3">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3">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3">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3">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3">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3">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3">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3">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3">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3">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3">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3">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3">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3">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3">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3">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3">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3">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3">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3">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3">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3">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3">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3">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3">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3">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3">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3">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3">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3">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3">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3">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3">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3">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3">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3">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3">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3">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3">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3">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3">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3">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3">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3">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3">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3">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3">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3">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3">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3">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3">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3">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3">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3">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3">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3">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3">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3">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3">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3">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3">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3">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3">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3">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3">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3">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3">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3">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3">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3">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3">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3">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3">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3">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3">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3">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3">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3">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3">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3">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3">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3">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3">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3">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3">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3">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3">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3">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3">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3">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3">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3">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3">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3">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3">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3">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3">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3">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3">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3">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3">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3">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3">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3">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3">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3">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3">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3">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3">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3">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3">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3">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3">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3">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3">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3">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3">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3">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3">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3">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3">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3">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3">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3">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3">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3">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3">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3">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3">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3">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3">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3">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3">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3">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3">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3">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3">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3">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3">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3">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3">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3">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3">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3">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3">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3">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3">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3">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3">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3">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3">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3">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3">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3">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3">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3">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3">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3">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3">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3">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3">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3">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3">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3">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3">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3">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3">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3">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3">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3">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3">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3">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3">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3">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3">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3">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3">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3">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3">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3">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3">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3">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3">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3">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3">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3">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3">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3">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3">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3">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3">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3">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3">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3">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3">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3">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3">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3">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3">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3">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3">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3">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3">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3">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3">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3">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3">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3">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3">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3">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3">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3">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3">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3">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3">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3">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3">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3">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3">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3">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3">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3">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3">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3">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3">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3">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3">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3">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3">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3">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3">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3">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3">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3">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3">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3">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3">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3">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3">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3">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3">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3">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3">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3">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3">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3">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3">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3">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3">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3">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3">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3">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3">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3">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3">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3">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3">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3">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3">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3">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3">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3">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3">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3">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3">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3">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3">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3">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3">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3">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3">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3">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3">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3">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3">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3">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3">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3">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3">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3">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3">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3">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3">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3">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3">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3">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3">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3">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3">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3">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3">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3">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3">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3">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3">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3">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3">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3">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3">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3">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3">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3">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3">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3">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3">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3">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3">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3">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3">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3">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3">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3">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3">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3">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3">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3">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3">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3">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3">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3">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3">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3">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3">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3">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3">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3">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3">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3">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3">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3">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3">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3">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3">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3">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3">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3">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3">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3">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3">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3">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3">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3">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3">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3">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3">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3">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3">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3">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3">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3">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3">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3">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3">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3">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3">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3">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3">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3">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3">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3">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3">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3">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3">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3">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3">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3">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3">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3">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3">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3">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3">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3">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3">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3">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3">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3">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3">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3">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3">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3">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3">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3">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3">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3">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3">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3">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3">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3">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3">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3">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3">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3">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3">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3">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3">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3">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3">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3">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3">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3">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3">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3">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3">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3">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3">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3">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3">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3">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3">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3">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3">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3">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3">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3">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3">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3">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3">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3">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3">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3">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3">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3">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3">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3">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3">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3">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3">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3">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3">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3">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3">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3">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3">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3">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3">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3">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3">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3">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3">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3">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3">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3">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3">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3">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3">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3">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3">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3">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3">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3">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3">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3">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3">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3">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3">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3">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3">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3">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3">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3">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3">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3">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3">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3">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3">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3">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3">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3">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3">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3">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3">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3">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3">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3">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3">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3">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3">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3">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3">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3">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3">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3">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3">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3">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3">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3">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3">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3">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3">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3">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3">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3">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3">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3">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3">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3">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3">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3">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3">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3">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3">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3">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3">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3">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3">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3">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3">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3">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3">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3">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3">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3">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3">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3">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3">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3">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3">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3">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3">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3">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3">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3">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3">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3">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3">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3">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3">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3">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3">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3">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3">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3">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3">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3">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3">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3">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3">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3">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3">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3">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3">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3">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3">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3">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3">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3">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3">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3">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3">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3">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3">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3">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3">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3">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3">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3">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3">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3">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3">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3">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3">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3">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3">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3">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3">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3">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3">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3">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3">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3">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3">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3">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3">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3">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3">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3">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3">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3">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3">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3">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3">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3">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3">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3">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3">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3">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3">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3">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3">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3">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3">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3">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3">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3">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3">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3">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3">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3">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3">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3">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3">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3">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3">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3">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3">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3">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3">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3">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3">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3">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3">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3">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3">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3">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3">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3">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3">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3">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3">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3">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3">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3">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3">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3">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3">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3">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3">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3">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3">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3">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3">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3">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3">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3">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3">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3">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3">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3">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3">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3">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3">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3">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3">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3">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3">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3">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3">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3">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3">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3">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3">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3">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3">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3">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3">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3">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3">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3">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3">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3">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3">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3">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3">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3">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3">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3">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3">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3">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3">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3">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3">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3">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3">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3">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3">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3">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3">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3">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3">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3">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3">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3">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3">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3">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3">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3">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3">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3">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3">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3">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3">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3">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3">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3">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3">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3">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3">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3">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3">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3">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3">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3">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3">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3">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3">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3">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3">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3">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3">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3">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3">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3">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3">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3">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3">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3">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3">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3">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3">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3">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3">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3">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3">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3">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3">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3">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3">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3">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3">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3">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3">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3">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3">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3">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3">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3">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3">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3">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3">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3">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3">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3">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3">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3">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3">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3">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3">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3">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3">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3">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3">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3">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3">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3">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3">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3">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3">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3">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3">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3">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3">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3">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3">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3">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3">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3">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3">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3">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3">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3">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3">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3">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3">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3">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3">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3">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3">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3">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3">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3">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3">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3">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3">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3">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3">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3">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3">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3">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3">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3">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3">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3">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3">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3">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3">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3">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3">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3">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3">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3">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3">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3">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3">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3">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3">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3">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3">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3">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3">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3">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3">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3">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3">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3">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3">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3">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3">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3">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3">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3">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3">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3">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3">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3">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3">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3">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3">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3">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3">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3">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3">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3">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3">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3">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3">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3">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3">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3">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3">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3">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3">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3">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3">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3">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3">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3">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3">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3">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3">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3">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3">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3">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3">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3">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3">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3">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3">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3">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3">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3">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3">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3">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3">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3">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3">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3">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3">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3">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3">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3">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3">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3">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3">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3">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3">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3">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3">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3">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3">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3">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3">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3">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3">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3">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3">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3">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3">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3">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3">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3">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3">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3">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3">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3">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3">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3">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3">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3">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3">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3">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3">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3">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3">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3">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3">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3">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3">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3">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3">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3">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3">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3">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3">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3">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3">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3">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3">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3">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3">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3">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3">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3">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3">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3">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3">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3">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3">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3">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3">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3">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3">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3">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3">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3">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3">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3">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3">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3">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3">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3">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3">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3">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3">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3">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3">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3">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3">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3">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3">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3">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3">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3">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3">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3">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3">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3">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3">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3">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3">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3">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3">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3">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3">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3">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3">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3">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3">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3">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3">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3">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3">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3">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3">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3">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3">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3">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3">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3">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3">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3">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3">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3">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3">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3">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3">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3">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3">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2025-12-02T03:40:21Z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