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3540" yWindow="6500" windowWidth="28500" windowHeight="17200" tabRatio="477" activeTab="3"/>
  </bookViews>
  <sheets>
    <sheet name="Notes" sheetId="7" r:id="rId1"/>
    <sheet name="NFR-CEDS" sheetId="6" r:id="rId2"/>
    <sheet name="IEA_flow_sector" sheetId="9" r:id="rId3"/>
    <sheet name="CEDS_Sector_Summary" sheetId="10" r:id="rId4"/>
  </sheets>
  <definedNames>
    <definedName name="pselect_sec_to_nfr_5" localSheetId="1">'NFR-CEDS'!#REF!</definedName>
    <definedName name="pselect_sec_to_nfr_5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5" i="6" l="1"/>
  <c r="W54" i="6"/>
  <c r="W53" i="6"/>
  <c r="W52" i="6"/>
  <c r="W64" i="6"/>
  <c r="W104" i="6"/>
  <c r="W108" i="6"/>
  <c r="W107" i="6"/>
  <c r="W106" i="6"/>
  <c r="W131" i="6"/>
  <c r="W130" i="6"/>
  <c r="W129" i="6"/>
  <c r="W128" i="6"/>
  <c r="W132" i="6"/>
  <c r="W137" i="6"/>
  <c r="W151" i="6"/>
  <c r="W157" i="6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W63" i="6"/>
  <c r="W62" i="6"/>
  <c r="W61" i="6"/>
  <c r="W60" i="6"/>
  <c r="W59" i="6"/>
  <c r="E44" i="10"/>
  <c r="E45" i="10"/>
  <c r="E46" i="10"/>
  <c r="E47" i="10"/>
  <c r="E48" i="10"/>
  <c r="H44" i="10"/>
  <c r="H45" i="10"/>
  <c r="H46" i="10"/>
  <c r="H47" i="10"/>
  <c r="H48" i="10"/>
  <c r="W159" i="6"/>
  <c r="W156" i="6"/>
  <c r="W155" i="6"/>
  <c r="W154" i="6"/>
  <c r="W153" i="6"/>
  <c r="W152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6" i="6"/>
  <c r="W135" i="6"/>
  <c r="W134" i="6"/>
  <c r="W133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5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158" i="6"/>
  <c r="W58" i="6"/>
  <c r="W57" i="6"/>
  <c r="W56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4" i="6"/>
  <c r="W13" i="6"/>
  <c r="W12" i="6"/>
  <c r="W11" i="6"/>
  <c r="W15" i="6"/>
  <c r="W10" i="6"/>
  <c r="W9" i="6"/>
  <c r="W8" i="6"/>
  <c r="W7" i="6"/>
  <c r="W6" i="6"/>
  <c r="W5" i="6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5" i="10"/>
  <c r="L4" i="10"/>
  <c r="L3" i="10"/>
  <c r="L6" i="10"/>
  <c r="G2" i="10"/>
  <c r="F2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O162" i="6"/>
  <c r="T162" i="6"/>
  <c r="O5" i="6"/>
  <c r="T5" i="6"/>
  <c r="O6" i="6"/>
  <c r="T6" i="6"/>
  <c r="O7" i="6"/>
  <c r="T7" i="6"/>
  <c r="O8" i="6"/>
  <c r="T8" i="6"/>
  <c r="O9" i="6"/>
  <c r="T9" i="6"/>
  <c r="O10" i="6"/>
  <c r="T10" i="6"/>
  <c r="O15" i="6"/>
  <c r="T15" i="6"/>
  <c r="O16" i="6"/>
  <c r="T16" i="6"/>
  <c r="O17" i="6"/>
  <c r="T17" i="6"/>
  <c r="O18" i="6"/>
  <c r="T18" i="6"/>
  <c r="O19" i="6"/>
  <c r="T19" i="6"/>
  <c r="O20" i="6"/>
  <c r="T20" i="6"/>
  <c r="O21" i="6"/>
  <c r="T21" i="6"/>
  <c r="O22" i="6"/>
  <c r="T22" i="6"/>
  <c r="O23" i="6"/>
  <c r="T23" i="6"/>
  <c r="O24" i="6"/>
  <c r="T24" i="6"/>
  <c r="O25" i="6"/>
  <c r="T25" i="6"/>
  <c r="O26" i="6"/>
  <c r="T26" i="6"/>
  <c r="O27" i="6"/>
  <c r="T27" i="6"/>
  <c r="O38" i="6"/>
  <c r="T38" i="6"/>
  <c r="O39" i="6"/>
  <c r="T39" i="6"/>
  <c r="O40" i="6"/>
  <c r="T40" i="6"/>
  <c r="O41" i="6"/>
  <c r="T41" i="6"/>
  <c r="O48" i="6"/>
  <c r="T48" i="6"/>
  <c r="O49" i="6"/>
  <c r="T49" i="6"/>
  <c r="O50" i="6"/>
  <c r="T50" i="6"/>
  <c r="O52" i="6"/>
  <c r="T52" i="6"/>
  <c r="O53" i="6"/>
  <c r="T53" i="6"/>
  <c r="O54" i="6"/>
  <c r="T54" i="6"/>
  <c r="O55" i="6"/>
  <c r="T55" i="6"/>
  <c r="O64" i="6"/>
  <c r="T64" i="6"/>
  <c r="O65" i="6"/>
  <c r="T65" i="6"/>
  <c r="O66" i="6"/>
  <c r="T66" i="6"/>
  <c r="O67" i="6"/>
  <c r="T67" i="6"/>
  <c r="O68" i="6"/>
  <c r="T68" i="6"/>
  <c r="O70" i="6"/>
  <c r="T70" i="6"/>
  <c r="O71" i="6"/>
  <c r="T71" i="6"/>
  <c r="O72" i="6"/>
  <c r="T72" i="6"/>
  <c r="O77" i="6"/>
  <c r="T77" i="6"/>
  <c r="O78" i="6"/>
  <c r="T78" i="6"/>
  <c r="O79" i="6"/>
  <c r="T79" i="6"/>
  <c r="O80" i="6"/>
  <c r="T80" i="6"/>
  <c r="O81" i="6"/>
  <c r="T81" i="6"/>
  <c r="O82" i="6"/>
  <c r="T82" i="6"/>
  <c r="O83" i="6"/>
  <c r="T83" i="6"/>
  <c r="O84" i="6"/>
  <c r="T84" i="6"/>
  <c r="O133" i="6"/>
  <c r="T133" i="6"/>
  <c r="O136" i="6"/>
  <c r="T136" i="6"/>
  <c r="O137" i="6"/>
  <c r="T137" i="6"/>
  <c r="O138" i="6"/>
  <c r="T138" i="6"/>
  <c r="O141" i="6"/>
  <c r="T141" i="6"/>
  <c r="O142" i="6"/>
  <c r="T142" i="6"/>
  <c r="O143" i="6"/>
  <c r="T143" i="6"/>
  <c r="O144" i="6"/>
  <c r="T144" i="6"/>
  <c r="O145" i="6"/>
  <c r="T145" i="6"/>
  <c r="O146" i="6"/>
  <c r="T146" i="6"/>
  <c r="O147" i="6"/>
  <c r="T147" i="6"/>
  <c r="O148" i="6"/>
  <c r="T148" i="6"/>
  <c r="O149" i="6"/>
  <c r="T149" i="6"/>
  <c r="O150" i="6"/>
  <c r="T150" i="6"/>
  <c r="O157" i="6"/>
  <c r="T157" i="6"/>
  <c r="O158" i="6"/>
  <c r="T158" i="6"/>
  <c r="O159" i="6"/>
  <c r="T159" i="6"/>
  <c r="O160" i="6"/>
  <c r="T160" i="6"/>
  <c r="O161" i="6"/>
  <c r="T161" i="6"/>
  <c r="V162" i="6"/>
  <c r="G112" i="10"/>
  <c r="O11" i="6"/>
  <c r="O12" i="6"/>
  <c r="O13" i="6"/>
  <c r="O14" i="6"/>
  <c r="O28" i="6"/>
  <c r="O29" i="6"/>
  <c r="O30" i="6"/>
  <c r="O31" i="6"/>
  <c r="O32" i="6"/>
  <c r="O33" i="6"/>
  <c r="O34" i="6"/>
  <c r="O35" i="6"/>
  <c r="O36" i="6"/>
  <c r="O37" i="6"/>
  <c r="O42" i="6"/>
  <c r="O43" i="6"/>
  <c r="O44" i="6"/>
  <c r="O45" i="6"/>
  <c r="O46" i="6"/>
  <c r="O47" i="6"/>
  <c r="O51" i="6"/>
  <c r="O56" i="6"/>
  <c r="O57" i="6"/>
  <c r="O58" i="6"/>
  <c r="O59" i="6"/>
  <c r="O60" i="6"/>
  <c r="O61" i="6"/>
  <c r="O62" i="6"/>
  <c r="O63" i="6"/>
  <c r="O69" i="6"/>
  <c r="O73" i="6"/>
  <c r="O74" i="6"/>
  <c r="O75" i="6"/>
  <c r="O76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N111" i="6"/>
  <c r="O111" i="6"/>
  <c r="N112" i="6"/>
  <c r="O112" i="6"/>
  <c r="O113" i="6"/>
  <c r="N114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4" i="6"/>
  <c r="O135" i="6"/>
  <c r="O139" i="6"/>
  <c r="O140" i="6"/>
  <c r="O151" i="6"/>
  <c r="O152" i="6"/>
  <c r="O153" i="6"/>
  <c r="O154" i="6"/>
  <c r="O155" i="6"/>
  <c r="O156" i="6"/>
  <c r="U162" i="6"/>
  <c r="F112" i="10"/>
  <c r="E112" i="10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2" i="6"/>
  <c r="S153" i="6"/>
  <c r="S154" i="6"/>
  <c r="S155" i="6"/>
  <c r="S156" i="6"/>
  <c r="S157" i="6"/>
  <c r="S158" i="6"/>
  <c r="S160" i="6"/>
  <c r="S161" i="6"/>
  <c r="S162" i="6"/>
  <c r="D112" i="10"/>
  <c r="B112" i="10"/>
  <c r="V161" i="6"/>
  <c r="G111" i="10"/>
  <c r="U161" i="6"/>
  <c r="F111" i="10"/>
  <c r="E111" i="10"/>
  <c r="D111" i="10"/>
  <c r="B111" i="10"/>
  <c r="V160" i="6"/>
  <c r="G110" i="10"/>
  <c r="U160" i="6"/>
  <c r="F110" i="10"/>
  <c r="E110" i="10"/>
  <c r="D110" i="10"/>
  <c r="B110" i="10"/>
  <c r="H109" i="10"/>
  <c r="V159" i="6"/>
  <c r="G109" i="10"/>
  <c r="U159" i="6"/>
  <c r="F109" i="10"/>
  <c r="E109" i="10"/>
  <c r="D109" i="10"/>
  <c r="B109" i="10"/>
  <c r="H108" i="10"/>
  <c r="V158" i="6"/>
  <c r="G108" i="10"/>
  <c r="U158" i="6"/>
  <c r="F108" i="10"/>
  <c r="E108" i="10"/>
  <c r="D108" i="10"/>
  <c r="B108" i="10"/>
  <c r="H107" i="10"/>
  <c r="V157" i="6"/>
  <c r="G107" i="10"/>
  <c r="U157" i="6"/>
  <c r="F107" i="10"/>
  <c r="E107" i="10"/>
  <c r="D107" i="10"/>
  <c r="B107" i="10"/>
  <c r="H106" i="10"/>
  <c r="V155" i="6"/>
  <c r="G106" i="10"/>
  <c r="U155" i="6"/>
  <c r="F106" i="10"/>
  <c r="E106" i="10"/>
  <c r="D106" i="10"/>
  <c r="B106" i="10"/>
  <c r="H105" i="10"/>
  <c r="V154" i="6"/>
  <c r="G105" i="10"/>
  <c r="U154" i="6"/>
  <c r="F105" i="10"/>
  <c r="E105" i="10"/>
  <c r="D105" i="10"/>
  <c r="B105" i="10"/>
  <c r="H104" i="10"/>
  <c r="V153" i="6"/>
  <c r="G104" i="10"/>
  <c r="U153" i="6"/>
  <c r="F104" i="10"/>
  <c r="E104" i="10"/>
  <c r="D104" i="10"/>
  <c r="B104" i="10"/>
  <c r="H103" i="10"/>
  <c r="V152" i="6"/>
  <c r="G103" i="10"/>
  <c r="U152" i="6"/>
  <c r="F103" i="10"/>
  <c r="E103" i="10"/>
  <c r="D103" i="10"/>
  <c r="B103" i="10"/>
  <c r="H102" i="10"/>
  <c r="V151" i="6"/>
  <c r="G102" i="10"/>
  <c r="U151" i="6"/>
  <c r="F102" i="10"/>
  <c r="E102" i="10"/>
  <c r="D102" i="10"/>
  <c r="B102" i="10"/>
  <c r="H101" i="10"/>
  <c r="V141" i="6"/>
  <c r="G101" i="10"/>
  <c r="U141" i="6"/>
  <c r="F101" i="10"/>
  <c r="E101" i="10"/>
  <c r="D101" i="10"/>
  <c r="B101" i="10"/>
  <c r="H100" i="10"/>
  <c r="V139" i="6"/>
  <c r="G100" i="10"/>
  <c r="U139" i="6"/>
  <c r="F100" i="10"/>
  <c r="E100" i="10"/>
  <c r="D100" i="10"/>
  <c r="B100" i="10"/>
  <c r="H99" i="10"/>
  <c r="V138" i="6"/>
  <c r="G99" i="10"/>
  <c r="U138" i="6"/>
  <c r="F99" i="10"/>
  <c r="E99" i="10"/>
  <c r="D99" i="10"/>
  <c r="B99" i="10"/>
  <c r="H98" i="10"/>
  <c r="V137" i="6"/>
  <c r="G98" i="10"/>
  <c r="U137" i="6"/>
  <c r="F98" i="10"/>
  <c r="E98" i="10"/>
  <c r="D98" i="10"/>
  <c r="B98" i="10"/>
  <c r="H97" i="10"/>
  <c r="V136" i="6"/>
  <c r="G97" i="10"/>
  <c r="U136" i="6"/>
  <c r="F97" i="10"/>
  <c r="E97" i="10"/>
  <c r="D97" i="10"/>
  <c r="B97" i="10"/>
  <c r="H96" i="10"/>
  <c r="V135" i="6"/>
  <c r="G96" i="10"/>
  <c r="U135" i="6"/>
  <c r="F96" i="10"/>
  <c r="E96" i="10"/>
  <c r="D96" i="10"/>
  <c r="B96" i="10"/>
  <c r="H95" i="10"/>
  <c r="V134" i="6"/>
  <c r="G95" i="10"/>
  <c r="U134" i="6"/>
  <c r="F95" i="10"/>
  <c r="E95" i="10"/>
  <c r="D95" i="10"/>
  <c r="B95" i="10"/>
  <c r="H94" i="10"/>
  <c r="V133" i="6"/>
  <c r="G94" i="10"/>
  <c r="U133" i="6"/>
  <c r="F94" i="10"/>
  <c r="E94" i="10"/>
  <c r="D94" i="10"/>
  <c r="B94" i="10"/>
  <c r="H93" i="10"/>
  <c r="V132" i="6"/>
  <c r="G93" i="10"/>
  <c r="U132" i="6"/>
  <c r="F93" i="10"/>
  <c r="E93" i="10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D93" i="10"/>
  <c r="B93" i="10"/>
  <c r="H92" i="10"/>
  <c r="V128" i="6"/>
  <c r="G92" i="10"/>
  <c r="U128" i="6"/>
  <c r="F92" i="10"/>
  <c r="E92" i="10"/>
  <c r="D92" i="10"/>
  <c r="B92" i="10"/>
  <c r="H91" i="10"/>
  <c r="V123" i="6"/>
  <c r="G91" i="10"/>
  <c r="U123" i="6"/>
  <c r="F91" i="10"/>
  <c r="E91" i="10"/>
  <c r="D91" i="10"/>
  <c r="B91" i="10"/>
  <c r="H90" i="10"/>
  <c r="V122" i="6"/>
  <c r="G90" i="10"/>
  <c r="U122" i="6"/>
  <c r="F90" i="10"/>
  <c r="E90" i="10"/>
  <c r="D90" i="10"/>
  <c r="B90" i="10"/>
  <c r="H89" i="10"/>
  <c r="V117" i="6"/>
  <c r="G89" i="10"/>
  <c r="U117" i="6"/>
  <c r="F89" i="10"/>
  <c r="E89" i="10"/>
  <c r="D89" i="10"/>
  <c r="B89" i="10"/>
  <c r="H88" i="10"/>
  <c r="V115" i="6"/>
  <c r="G88" i="10"/>
  <c r="U115" i="6"/>
  <c r="F88" i="10"/>
  <c r="E88" i="10"/>
  <c r="D88" i="10"/>
  <c r="B88" i="10"/>
  <c r="H87" i="10"/>
  <c r="V114" i="6"/>
  <c r="G87" i="10"/>
  <c r="U114" i="6"/>
  <c r="F87" i="10"/>
  <c r="E87" i="10"/>
  <c r="D87" i="10"/>
  <c r="B87" i="10"/>
  <c r="H86" i="10"/>
  <c r="V112" i="6"/>
  <c r="G86" i="10"/>
  <c r="U112" i="6"/>
  <c r="F86" i="10"/>
  <c r="E86" i="10"/>
  <c r="D86" i="10"/>
  <c r="B86" i="10"/>
  <c r="H85" i="10"/>
  <c r="V111" i="6"/>
  <c r="G85" i="10"/>
  <c r="U111" i="6"/>
  <c r="F85" i="10"/>
  <c r="E85" i="10"/>
  <c r="D85" i="10"/>
  <c r="B85" i="10"/>
  <c r="H84" i="10"/>
  <c r="V110" i="6"/>
  <c r="G84" i="10"/>
  <c r="U110" i="6"/>
  <c r="F84" i="10"/>
  <c r="E84" i="10"/>
  <c r="D84" i="10"/>
  <c r="B84" i="10"/>
  <c r="H83" i="10"/>
  <c r="V109" i="6"/>
  <c r="G83" i="10"/>
  <c r="U109" i="6"/>
  <c r="F83" i="10"/>
  <c r="E83" i="10"/>
  <c r="D83" i="10"/>
  <c r="B83" i="10"/>
  <c r="H82" i="10"/>
  <c r="V108" i="6"/>
  <c r="G82" i="10"/>
  <c r="U108" i="6"/>
  <c r="F82" i="10"/>
  <c r="E82" i="10"/>
  <c r="D82" i="10"/>
  <c r="B82" i="10"/>
  <c r="H81" i="10"/>
  <c r="V107" i="6"/>
  <c r="G81" i="10"/>
  <c r="U107" i="6"/>
  <c r="F81" i="10"/>
  <c r="E81" i="10"/>
  <c r="D81" i="10"/>
  <c r="B81" i="10"/>
  <c r="H80" i="10"/>
  <c r="V106" i="6"/>
  <c r="G80" i="10"/>
  <c r="U106" i="6"/>
  <c r="F80" i="10"/>
  <c r="E80" i="10"/>
  <c r="D80" i="10"/>
  <c r="B80" i="10"/>
  <c r="H79" i="10"/>
  <c r="V105" i="6"/>
  <c r="G79" i="10"/>
  <c r="U105" i="6"/>
  <c r="F79" i="10"/>
  <c r="E79" i="10"/>
  <c r="D79" i="10"/>
  <c r="B79" i="10"/>
  <c r="H78" i="10"/>
  <c r="V104" i="6"/>
  <c r="G78" i="10"/>
  <c r="U104" i="6"/>
  <c r="F78" i="10"/>
  <c r="E78" i="10"/>
  <c r="D78" i="10"/>
  <c r="B78" i="10"/>
  <c r="H77" i="10"/>
  <c r="V103" i="6"/>
  <c r="G77" i="10"/>
  <c r="U103" i="6"/>
  <c r="F77" i="10"/>
  <c r="E77" i="10"/>
  <c r="D77" i="10"/>
  <c r="B77" i="10"/>
  <c r="H76" i="10"/>
  <c r="V102" i="6"/>
  <c r="G76" i="10"/>
  <c r="U102" i="6"/>
  <c r="F76" i="10"/>
  <c r="E76" i="10"/>
  <c r="D76" i="10"/>
  <c r="B76" i="10"/>
  <c r="H75" i="10"/>
  <c r="V101" i="6"/>
  <c r="G75" i="10"/>
  <c r="U101" i="6"/>
  <c r="F75" i="10"/>
  <c r="E75" i="10"/>
  <c r="D75" i="10"/>
  <c r="B75" i="10"/>
  <c r="H74" i="10"/>
  <c r="V100" i="6"/>
  <c r="G74" i="10"/>
  <c r="U100" i="6"/>
  <c r="F74" i="10"/>
  <c r="E74" i="10"/>
  <c r="D74" i="10"/>
  <c r="B74" i="10"/>
  <c r="H73" i="10"/>
  <c r="V99" i="6"/>
  <c r="G73" i="10"/>
  <c r="U99" i="6"/>
  <c r="F73" i="10"/>
  <c r="E73" i="10"/>
  <c r="D73" i="10"/>
  <c r="B73" i="10"/>
  <c r="H72" i="10"/>
  <c r="V98" i="6"/>
  <c r="G72" i="10"/>
  <c r="U98" i="6"/>
  <c r="F72" i="10"/>
  <c r="E72" i="10"/>
  <c r="D72" i="10"/>
  <c r="B72" i="10"/>
  <c r="H71" i="10"/>
  <c r="V97" i="6"/>
  <c r="G71" i="10"/>
  <c r="U97" i="6"/>
  <c r="F71" i="10"/>
  <c r="E71" i="10"/>
  <c r="D71" i="10"/>
  <c r="B71" i="10"/>
  <c r="H70" i="10"/>
  <c r="V96" i="6"/>
  <c r="G70" i="10"/>
  <c r="U96" i="6"/>
  <c r="F70" i="10"/>
  <c r="E70" i="10"/>
  <c r="D70" i="10"/>
  <c r="B70" i="10"/>
  <c r="H69" i="10"/>
  <c r="V95" i="6"/>
  <c r="G69" i="10"/>
  <c r="U95" i="6"/>
  <c r="F69" i="10"/>
  <c r="E69" i="10"/>
  <c r="D69" i="10"/>
  <c r="B69" i="10"/>
  <c r="H68" i="10"/>
  <c r="V94" i="6"/>
  <c r="G68" i="10"/>
  <c r="U94" i="6"/>
  <c r="F68" i="10"/>
  <c r="E68" i="10"/>
  <c r="D68" i="10"/>
  <c r="B68" i="10"/>
  <c r="H67" i="10"/>
  <c r="V93" i="6"/>
  <c r="G67" i="10"/>
  <c r="U93" i="6"/>
  <c r="F67" i="10"/>
  <c r="E67" i="10"/>
  <c r="D67" i="10"/>
  <c r="B67" i="10"/>
  <c r="H66" i="10"/>
  <c r="V92" i="6"/>
  <c r="G66" i="10"/>
  <c r="U92" i="6"/>
  <c r="F66" i="10"/>
  <c r="E66" i="10"/>
  <c r="D66" i="10"/>
  <c r="B66" i="10"/>
  <c r="H65" i="10"/>
  <c r="V90" i="6"/>
  <c r="G65" i="10"/>
  <c r="U90" i="6"/>
  <c r="F65" i="10"/>
  <c r="E65" i="10"/>
  <c r="D65" i="10"/>
  <c r="B65" i="10"/>
  <c r="H64" i="10"/>
  <c r="V89" i="6"/>
  <c r="G64" i="10"/>
  <c r="U89" i="6"/>
  <c r="F64" i="10"/>
  <c r="E64" i="10"/>
  <c r="D64" i="10"/>
  <c r="B64" i="10"/>
  <c r="H63" i="10"/>
  <c r="V88" i="6"/>
  <c r="G63" i="10"/>
  <c r="U88" i="6"/>
  <c r="F63" i="10"/>
  <c r="E63" i="10"/>
  <c r="D63" i="10"/>
  <c r="B63" i="10"/>
  <c r="H62" i="10"/>
  <c r="V87" i="6"/>
  <c r="G62" i="10"/>
  <c r="U87" i="6"/>
  <c r="F62" i="10"/>
  <c r="E62" i="10"/>
  <c r="D62" i="10"/>
  <c r="B62" i="10"/>
  <c r="H61" i="10"/>
  <c r="V86" i="6"/>
  <c r="G61" i="10"/>
  <c r="U86" i="6"/>
  <c r="F61" i="10"/>
  <c r="E61" i="10"/>
  <c r="D61" i="10"/>
  <c r="B61" i="10"/>
  <c r="H60" i="10"/>
  <c r="V85" i="6"/>
  <c r="G60" i="10"/>
  <c r="U85" i="6"/>
  <c r="F60" i="10"/>
  <c r="E60" i="10"/>
  <c r="D60" i="10"/>
  <c r="B60" i="10"/>
  <c r="H59" i="10"/>
  <c r="V84" i="6"/>
  <c r="G59" i="10"/>
  <c r="U84" i="6"/>
  <c r="F59" i="10"/>
  <c r="E59" i="10"/>
  <c r="D59" i="10"/>
  <c r="B59" i="10"/>
  <c r="H58" i="10"/>
  <c r="V82" i="6"/>
  <c r="G58" i="10"/>
  <c r="U82" i="6"/>
  <c r="F58" i="10"/>
  <c r="E58" i="10"/>
  <c r="D58" i="10"/>
  <c r="B58" i="10"/>
  <c r="H57" i="10"/>
  <c r="V76" i="6"/>
  <c r="G57" i="10"/>
  <c r="U76" i="6"/>
  <c r="F57" i="10"/>
  <c r="E57" i="10"/>
  <c r="D57" i="10"/>
  <c r="B57" i="10"/>
  <c r="H56" i="10"/>
  <c r="V75" i="6"/>
  <c r="G56" i="10"/>
  <c r="U75" i="6"/>
  <c r="F56" i="10"/>
  <c r="E56" i="10"/>
  <c r="D56" i="10"/>
  <c r="B56" i="10"/>
  <c r="H55" i="10"/>
  <c r="V74" i="6"/>
  <c r="G55" i="10"/>
  <c r="U74" i="6"/>
  <c r="F55" i="10"/>
  <c r="E55" i="10"/>
  <c r="D55" i="10"/>
  <c r="B55" i="10"/>
  <c r="H54" i="10"/>
  <c r="V73" i="6"/>
  <c r="G54" i="10"/>
  <c r="U73" i="6"/>
  <c r="F54" i="10"/>
  <c r="E54" i="10"/>
  <c r="D54" i="10"/>
  <c r="B54" i="10"/>
  <c r="H53" i="10"/>
  <c r="V69" i="6"/>
  <c r="G53" i="10"/>
  <c r="U69" i="6"/>
  <c r="F53" i="10"/>
  <c r="E53" i="10"/>
  <c r="D53" i="10"/>
  <c r="B53" i="10"/>
  <c r="H52" i="10"/>
  <c r="V67" i="6"/>
  <c r="G52" i="10"/>
  <c r="U67" i="6"/>
  <c r="F52" i="10"/>
  <c r="E52" i="10"/>
  <c r="D52" i="10"/>
  <c r="B52" i="10"/>
  <c r="H51" i="10"/>
  <c r="V66" i="6"/>
  <c r="G51" i="10"/>
  <c r="U66" i="6"/>
  <c r="F51" i="10"/>
  <c r="E51" i="10"/>
  <c r="D51" i="10"/>
  <c r="B51" i="10"/>
  <c r="H50" i="10"/>
  <c r="V65" i="6"/>
  <c r="G50" i="10"/>
  <c r="U65" i="6"/>
  <c r="F50" i="10"/>
  <c r="E50" i="10"/>
  <c r="D50" i="10"/>
  <c r="B50" i="10"/>
  <c r="H49" i="10"/>
  <c r="V64" i="6"/>
  <c r="G49" i="10"/>
  <c r="U64" i="6"/>
  <c r="F49" i="10"/>
  <c r="E49" i="10"/>
  <c r="D49" i="10"/>
  <c r="B49" i="10"/>
  <c r="V63" i="6"/>
  <c r="G48" i="10"/>
  <c r="U63" i="6"/>
  <c r="F48" i="10"/>
  <c r="D48" i="10"/>
  <c r="B48" i="10"/>
  <c r="V62" i="6"/>
  <c r="G47" i="10"/>
  <c r="U62" i="6"/>
  <c r="F47" i="10"/>
  <c r="D47" i="10"/>
  <c r="B47" i="10"/>
  <c r="V61" i="6"/>
  <c r="G46" i="10"/>
  <c r="U61" i="6"/>
  <c r="F46" i="10"/>
  <c r="D46" i="10"/>
  <c r="B46" i="10"/>
  <c r="V60" i="6"/>
  <c r="G45" i="10"/>
  <c r="U60" i="6"/>
  <c r="F45" i="10"/>
  <c r="D45" i="10"/>
  <c r="B45" i="10"/>
  <c r="V59" i="6"/>
  <c r="G44" i="10"/>
  <c r="U59" i="6"/>
  <c r="F44" i="10"/>
  <c r="D44" i="10"/>
  <c r="B44" i="10"/>
  <c r="H43" i="10"/>
  <c r="V57" i="6"/>
  <c r="G43" i="10"/>
  <c r="U57" i="6"/>
  <c r="F43" i="10"/>
  <c r="E43" i="10"/>
  <c r="D43" i="10"/>
  <c r="B43" i="10"/>
  <c r="H42" i="10"/>
  <c r="V56" i="6"/>
  <c r="G42" i="10"/>
  <c r="U56" i="6"/>
  <c r="F42" i="10"/>
  <c r="E42" i="10"/>
  <c r="D42" i="10"/>
  <c r="B42" i="10"/>
  <c r="H41" i="10"/>
  <c r="V52" i="6"/>
  <c r="G41" i="10"/>
  <c r="U52" i="6"/>
  <c r="F41" i="10"/>
  <c r="E41" i="10"/>
  <c r="D41" i="10"/>
  <c r="B41" i="10"/>
  <c r="H40" i="10"/>
  <c r="V51" i="6"/>
  <c r="G40" i="10"/>
  <c r="U51" i="6"/>
  <c r="F40" i="10"/>
  <c r="E40" i="10"/>
  <c r="D40" i="10"/>
  <c r="B40" i="10"/>
  <c r="H39" i="10"/>
  <c r="V48" i="6"/>
  <c r="G39" i="10"/>
  <c r="U48" i="6"/>
  <c r="F39" i="10"/>
  <c r="E39" i="10"/>
  <c r="D39" i="10"/>
  <c r="B39" i="10"/>
  <c r="H38" i="10"/>
  <c r="V47" i="6"/>
  <c r="G38" i="10"/>
  <c r="U47" i="6"/>
  <c r="F38" i="10"/>
  <c r="E38" i="10"/>
  <c r="D38" i="10"/>
  <c r="B38" i="10"/>
  <c r="H37" i="10"/>
  <c r="V46" i="6"/>
  <c r="G37" i="10"/>
  <c r="U46" i="6"/>
  <c r="F37" i="10"/>
  <c r="E37" i="10"/>
  <c r="D37" i="10"/>
  <c r="B37" i="10"/>
  <c r="H36" i="10"/>
  <c r="V45" i="6"/>
  <c r="G36" i="10"/>
  <c r="U45" i="6"/>
  <c r="F36" i="10"/>
  <c r="E36" i="10"/>
  <c r="D36" i="10"/>
  <c r="B36" i="10"/>
  <c r="H35" i="10"/>
  <c r="V44" i="6"/>
  <c r="G35" i="10"/>
  <c r="U44" i="6"/>
  <c r="F35" i="10"/>
  <c r="E35" i="10"/>
  <c r="D35" i="10"/>
  <c r="B35" i="10"/>
  <c r="H34" i="10"/>
  <c r="V43" i="6"/>
  <c r="G34" i="10"/>
  <c r="U43" i="6"/>
  <c r="F34" i="10"/>
  <c r="E34" i="10"/>
  <c r="D34" i="10"/>
  <c r="B34" i="10"/>
  <c r="H33" i="10"/>
  <c r="V42" i="6"/>
  <c r="G33" i="10"/>
  <c r="U42" i="6"/>
  <c r="F33" i="10"/>
  <c r="E33" i="10"/>
  <c r="D33" i="10"/>
  <c r="B33" i="10"/>
  <c r="H32" i="10"/>
  <c r="V41" i="6"/>
  <c r="G32" i="10"/>
  <c r="U41" i="6"/>
  <c r="F32" i="10"/>
  <c r="E32" i="10"/>
  <c r="D32" i="10"/>
  <c r="B32" i="10"/>
  <c r="H31" i="10"/>
  <c r="V39" i="6"/>
  <c r="G31" i="10"/>
  <c r="U39" i="6"/>
  <c r="F31" i="10"/>
  <c r="E31" i="10"/>
  <c r="D31" i="10"/>
  <c r="B31" i="10"/>
  <c r="H30" i="10"/>
  <c r="V38" i="6"/>
  <c r="G30" i="10"/>
  <c r="U38" i="6"/>
  <c r="F30" i="10"/>
  <c r="E30" i="10"/>
  <c r="D30" i="10"/>
  <c r="B30" i="10"/>
  <c r="H29" i="10"/>
  <c r="V35" i="6"/>
  <c r="G29" i="10"/>
  <c r="U35" i="6"/>
  <c r="F29" i="10"/>
  <c r="E29" i="10"/>
  <c r="D29" i="10"/>
  <c r="B29" i="10"/>
  <c r="H28" i="10"/>
  <c r="V34" i="6"/>
  <c r="G28" i="10"/>
  <c r="U34" i="6"/>
  <c r="F28" i="10"/>
  <c r="E28" i="10"/>
  <c r="D28" i="10"/>
  <c r="B28" i="10"/>
  <c r="H27" i="10"/>
  <c r="V33" i="6"/>
  <c r="G27" i="10"/>
  <c r="U33" i="6"/>
  <c r="F27" i="10"/>
  <c r="E27" i="10"/>
  <c r="D27" i="10"/>
  <c r="B27" i="10"/>
  <c r="H26" i="10"/>
  <c r="V32" i="6"/>
  <c r="G26" i="10"/>
  <c r="U32" i="6"/>
  <c r="F26" i="10"/>
  <c r="E26" i="10"/>
  <c r="D26" i="10"/>
  <c r="B26" i="10"/>
  <c r="H25" i="10"/>
  <c r="V31" i="6"/>
  <c r="G25" i="10"/>
  <c r="U31" i="6"/>
  <c r="F25" i="10"/>
  <c r="E25" i="10"/>
  <c r="D25" i="10"/>
  <c r="B25" i="10"/>
  <c r="H24" i="10"/>
  <c r="V30" i="6"/>
  <c r="G24" i="10"/>
  <c r="U30" i="6"/>
  <c r="F24" i="10"/>
  <c r="E24" i="10"/>
  <c r="D24" i="10"/>
  <c r="B24" i="10"/>
  <c r="H23" i="10"/>
  <c r="V29" i="6"/>
  <c r="G23" i="10"/>
  <c r="U29" i="6"/>
  <c r="F23" i="10"/>
  <c r="E23" i="10"/>
  <c r="D23" i="10"/>
  <c r="B23" i="10"/>
  <c r="H22" i="10"/>
  <c r="V28" i="6"/>
  <c r="G22" i="10"/>
  <c r="U28" i="6"/>
  <c r="F22" i="10"/>
  <c r="E22" i="10"/>
  <c r="D22" i="10"/>
  <c r="B22" i="10"/>
  <c r="H21" i="10"/>
  <c r="V27" i="6"/>
  <c r="G21" i="10"/>
  <c r="U27" i="6"/>
  <c r="F21" i="10"/>
  <c r="E21" i="10"/>
  <c r="D21" i="10"/>
  <c r="B21" i="10"/>
  <c r="H20" i="10"/>
  <c r="V26" i="6"/>
  <c r="G20" i="10"/>
  <c r="U26" i="6"/>
  <c r="F20" i="10"/>
  <c r="E20" i="10"/>
  <c r="D20" i="10"/>
  <c r="B20" i="10"/>
  <c r="H19" i="10"/>
  <c r="V25" i="6"/>
  <c r="G19" i="10"/>
  <c r="U25" i="6"/>
  <c r="F19" i="10"/>
  <c r="E19" i="10"/>
  <c r="D19" i="10"/>
  <c r="B19" i="10"/>
  <c r="H18" i="10"/>
  <c r="V24" i="6"/>
  <c r="G18" i="10"/>
  <c r="U24" i="6"/>
  <c r="F18" i="10"/>
  <c r="E18" i="10"/>
  <c r="D18" i="10"/>
  <c r="B18" i="10"/>
  <c r="H17" i="10"/>
  <c r="V23" i="6"/>
  <c r="G17" i="10"/>
  <c r="U23" i="6"/>
  <c r="F17" i="10"/>
  <c r="E17" i="10"/>
  <c r="D17" i="10"/>
  <c r="B17" i="10"/>
  <c r="H16" i="10"/>
  <c r="V22" i="6"/>
  <c r="G16" i="10"/>
  <c r="U22" i="6"/>
  <c r="F16" i="10"/>
  <c r="E16" i="10"/>
  <c r="D16" i="10"/>
  <c r="B16" i="10"/>
  <c r="H15" i="10"/>
  <c r="V21" i="6"/>
  <c r="G15" i="10"/>
  <c r="U21" i="6"/>
  <c r="F15" i="10"/>
  <c r="E15" i="10"/>
  <c r="D15" i="10"/>
  <c r="B15" i="10"/>
  <c r="H14" i="10"/>
  <c r="V20" i="6"/>
  <c r="G14" i="10"/>
  <c r="U20" i="6"/>
  <c r="F14" i="10"/>
  <c r="E14" i="10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D14" i="10"/>
  <c r="B14" i="10"/>
  <c r="H13" i="10"/>
  <c r="V19" i="6"/>
  <c r="G13" i="10"/>
  <c r="U19" i="6"/>
  <c r="F13" i="10"/>
  <c r="E13" i="10"/>
  <c r="D13" i="10"/>
  <c r="B13" i="10"/>
  <c r="H12" i="10"/>
  <c r="V18" i="6"/>
  <c r="G12" i="10"/>
  <c r="U18" i="6"/>
  <c r="F12" i="10"/>
  <c r="E12" i="10"/>
  <c r="D12" i="10"/>
  <c r="B12" i="10"/>
  <c r="H11" i="10"/>
  <c r="V17" i="6"/>
  <c r="G11" i="10"/>
  <c r="U17" i="6"/>
  <c r="F11" i="10"/>
  <c r="E11" i="10"/>
  <c r="D11" i="10"/>
  <c r="B11" i="10"/>
  <c r="H10" i="10"/>
  <c r="V16" i="6"/>
  <c r="G10" i="10"/>
  <c r="U16" i="6"/>
  <c r="F10" i="10"/>
  <c r="E10" i="10"/>
  <c r="D10" i="10"/>
  <c r="B10" i="10"/>
  <c r="H9" i="10"/>
  <c r="V15" i="6"/>
  <c r="G9" i="10"/>
  <c r="U15" i="6"/>
  <c r="F9" i="10"/>
  <c r="E9" i="10"/>
  <c r="D9" i="10"/>
  <c r="B9" i="10"/>
  <c r="H8" i="10"/>
  <c r="V14" i="6"/>
  <c r="G8" i="10"/>
  <c r="U14" i="6"/>
  <c r="F8" i="10"/>
  <c r="E8" i="10"/>
  <c r="D8" i="10"/>
  <c r="B8" i="10"/>
  <c r="H7" i="10"/>
  <c r="V13" i="6"/>
  <c r="G7" i="10"/>
  <c r="U13" i="6"/>
  <c r="F7" i="10"/>
  <c r="E7" i="10"/>
  <c r="D7" i="10"/>
  <c r="B7" i="10"/>
  <c r="H6" i="10"/>
  <c r="V12" i="6"/>
  <c r="G6" i="10"/>
  <c r="U12" i="6"/>
  <c r="F6" i="10"/>
  <c r="E6" i="10"/>
  <c r="D6" i="10"/>
  <c r="B6" i="10"/>
  <c r="H5" i="10"/>
  <c r="V11" i="6"/>
  <c r="G5" i="10"/>
  <c r="U11" i="6"/>
  <c r="F5" i="10"/>
  <c r="E5" i="10"/>
  <c r="D5" i="10"/>
  <c r="B5" i="10"/>
  <c r="H4" i="10"/>
  <c r="V9" i="6"/>
  <c r="G4" i="10"/>
  <c r="U9" i="6"/>
  <c r="F4" i="10"/>
  <c r="E4" i="10"/>
  <c r="D4" i="10"/>
  <c r="B4" i="10"/>
  <c r="H3" i="10"/>
  <c r="V6" i="6"/>
  <c r="G3" i="10"/>
  <c r="U6" i="6"/>
  <c r="F3" i="10"/>
  <c r="E3" i="10"/>
  <c r="D3" i="10"/>
  <c r="B3" i="10"/>
  <c r="H2" i="10"/>
  <c r="E2" i="10"/>
  <c r="D2" i="10"/>
  <c r="B2" i="10"/>
  <c r="V156" i="6"/>
  <c r="U156" i="6"/>
  <c r="V150" i="6"/>
  <c r="U150" i="6"/>
  <c r="V149" i="6"/>
  <c r="U149" i="6"/>
  <c r="V148" i="6"/>
  <c r="U148" i="6"/>
  <c r="V147" i="6"/>
  <c r="U147" i="6"/>
  <c r="V146" i="6"/>
  <c r="U146" i="6"/>
  <c r="V145" i="6"/>
  <c r="U145" i="6"/>
  <c r="V144" i="6"/>
  <c r="U144" i="6"/>
  <c r="V143" i="6"/>
  <c r="U143" i="6"/>
  <c r="V142" i="6"/>
  <c r="U142" i="6"/>
  <c r="V140" i="6"/>
  <c r="U140" i="6"/>
  <c r="V131" i="6"/>
  <c r="U131" i="6"/>
  <c r="V130" i="6"/>
  <c r="U130" i="6"/>
  <c r="V129" i="6"/>
  <c r="U129" i="6"/>
  <c r="V127" i="6"/>
  <c r="U127" i="6"/>
  <c r="V126" i="6"/>
  <c r="U126" i="6"/>
  <c r="V125" i="6"/>
  <c r="U125" i="6"/>
  <c r="V124" i="6"/>
  <c r="U124" i="6"/>
  <c r="V121" i="6"/>
  <c r="U121" i="6"/>
  <c r="V120" i="6"/>
  <c r="U120" i="6"/>
  <c r="V119" i="6"/>
  <c r="U119" i="6"/>
  <c r="V118" i="6"/>
  <c r="U118" i="6"/>
  <c r="V116" i="6"/>
  <c r="U116" i="6"/>
  <c r="V113" i="6"/>
  <c r="U113" i="6"/>
  <c r="V91" i="6"/>
  <c r="U91" i="6"/>
  <c r="V83" i="6"/>
  <c r="U83" i="6"/>
  <c r="V81" i="6"/>
  <c r="U81" i="6"/>
  <c r="V80" i="6"/>
  <c r="U80" i="6"/>
  <c r="V79" i="6"/>
  <c r="U79" i="6"/>
  <c r="V78" i="6"/>
  <c r="U78" i="6"/>
  <c r="V77" i="6"/>
  <c r="U77" i="6"/>
  <c r="V72" i="6"/>
  <c r="U72" i="6"/>
  <c r="V71" i="6"/>
  <c r="U71" i="6"/>
  <c r="V70" i="6"/>
  <c r="U70" i="6"/>
  <c r="V68" i="6"/>
  <c r="U68" i="6"/>
  <c r="V58" i="6"/>
  <c r="U58" i="6"/>
  <c r="V55" i="6"/>
  <c r="U55" i="6"/>
  <c r="V54" i="6"/>
  <c r="U54" i="6"/>
  <c r="V53" i="6"/>
  <c r="U53" i="6"/>
  <c r="V50" i="6"/>
  <c r="U50" i="6"/>
  <c r="V49" i="6"/>
  <c r="U49" i="6"/>
  <c r="V40" i="6"/>
  <c r="U40" i="6"/>
  <c r="V37" i="6"/>
  <c r="U37" i="6"/>
  <c r="V36" i="6"/>
  <c r="U36" i="6"/>
  <c r="V10" i="6"/>
  <c r="U10" i="6"/>
  <c r="V8" i="6"/>
  <c r="U8" i="6"/>
  <c r="V7" i="6"/>
  <c r="U7" i="6"/>
  <c r="V2" i="6"/>
  <c r="P138" i="6"/>
  <c r="CJ53" i="6"/>
  <c r="S53" i="6"/>
  <c r="U2" i="6"/>
  <c r="CJ21" i="6"/>
  <c r="P162" i="6"/>
  <c r="P161" i="6"/>
  <c r="P160" i="6"/>
  <c r="P158" i="6"/>
  <c r="P157" i="6"/>
  <c r="P137" i="6"/>
  <c r="P136" i="6"/>
  <c r="P122" i="6"/>
  <c r="P66" i="6"/>
  <c r="P65" i="6"/>
  <c r="CJ22" i="6"/>
  <c r="CJ7" i="6"/>
  <c r="AI7" i="6"/>
  <c r="AH7" i="6"/>
  <c r="AG7" i="6"/>
  <c r="AF7" i="6"/>
  <c r="CJ8" i="6"/>
  <c r="AI8" i="6"/>
  <c r="AH8" i="6"/>
  <c r="AG8" i="6"/>
  <c r="AF8" i="6"/>
  <c r="CJ10" i="6"/>
  <c r="AI10" i="6"/>
  <c r="AH10" i="6"/>
  <c r="AG10" i="6"/>
  <c r="AF10" i="6"/>
  <c r="CJ6" i="6"/>
  <c r="AI6" i="6"/>
  <c r="AH6" i="6"/>
  <c r="AG6" i="6"/>
  <c r="AF6" i="6"/>
  <c r="CJ158" i="6"/>
  <c r="CJ156" i="6"/>
  <c r="CJ155" i="6"/>
  <c r="CJ154" i="6"/>
  <c r="CJ153" i="6"/>
  <c r="CJ152" i="6"/>
  <c r="CJ150" i="6"/>
  <c r="CJ149" i="6"/>
  <c r="CJ148" i="6"/>
  <c r="CJ147" i="6"/>
  <c r="CJ146" i="6"/>
  <c r="CJ145" i="6"/>
  <c r="CJ144" i="6"/>
  <c r="CJ143" i="6"/>
  <c r="CJ142" i="6"/>
  <c r="CJ141" i="6"/>
  <c r="CJ140" i="6"/>
  <c r="CJ139" i="6"/>
  <c r="CJ137" i="6"/>
  <c r="CJ136" i="6"/>
  <c r="CJ132" i="6"/>
  <c r="CJ131" i="6"/>
  <c r="CJ130" i="6"/>
  <c r="CJ129" i="6"/>
  <c r="CJ128" i="6"/>
  <c r="CJ127" i="6"/>
  <c r="CJ126" i="6"/>
  <c r="CJ125" i="6"/>
  <c r="CJ124" i="6"/>
  <c r="CJ123" i="6"/>
  <c r="CJ122" i="6"/>
  <c r="CJ121" i="6"/>
  <c r="CJ120" i="6"/>
  <c r="CJ119" i="6"/>
  <c r="CJ118" i="6"/>
  <c r="CJ117" i="6"/>
  <c r="CJ116" i="6"/>
  <c r="CJ115" i="6"/>
  <c r="CJ114" i="6"/>
  <c r="CJ113" i="6"/>
  <c r="CJ112" i="6"/>
  <c r="CJ111" i="6"/>
  <c r="CJ110" i="6"/>
  <c r="CJ109" i="6"/>
  <c r="CJ108" i="6"/>
  <c r="CJ107" i="6"/>
  <c r="CJ106" i="6"/>
  <c r="CJ105" i="6"/>
  <c r="CJ104" i="6"/>
  <c r="CJ103" i="6"/>
  <c r="CJ102" i="6"/>
  <c r="CJ101" i="6"/>
  <c r="CJ100" i="6"/>
  <c r="CJ99" i="6"/>
  <c r="CJ98" i="6"/>
  <c r="CJ97" i="6"/>
  <c r="CJ96" i="6"/>
  <c r="CJ95" i="6"/>
  <c r="CJ94" i="6"/>
  <c r="CJ93" i="6"/>
  <c r="CJ92" i="6"/>
  <c r="CJ91" i="6"/>
  <c r="CJ90" i="6"/>
  <c r="CJ89" i="6"/>
  <c r="CJ88" i="6"/>
  <c r="CJ87" i="6"/>
  <c r="CJ86" i="6"/>
  <c r="CJ85" i="6"/>
  <c r="CJ84" i="6"/>
  <c r="CJ83" i="6"/>
  <c r="CJ82" i="6"/>
  <c r="CJ79" i="6"/>
  <c r="CJ78" i="6"/>
  <c r="CJ76" i="6"/>
  <c r="CJ75" i="6"/>
  <c r="CJ74" i="6"/>
  <c r="CJ81" i="6"/>
  <c r="CJ80" i="6"/>
  <c r="CJ73" i="6"/>
  <c r="CJ71" i="6"/>
  <c r="CJ70" i="6"/>
  <c r="CJ69" i="6"/>
  <c r="CJ68" i="6"/>
  <c r="CJ67" i="6"/>
  <c r="CJ66" i="6"/>
  <c r="CJ65" i="6"/>
  <c r="CJ162" i="6"/>
  <c r="CJ161" i="6"/>
  <c r="CJ64" i="6"/>
  <c r="CJ63" i="6"/>
  <c r="CJ62" i="6"/>
  <c r="CJ61" i="6"/>
  <c r="CJ60" i="6"/>
  <c r="CJ59" i="6"/>
  <c r="CJ58" i="6"/>
  <c r="CJ57" i="6"/>
  <c r="CJ56" i="6"/>
  <c r="CJ55" i="6"/>
  <c r="CJ54" i="6"/>
  <c r="CJ52" i="6"/>
  <c r="CJ51" i="6"/>
  <c r="CJ50" i="6"/>
  <c r="CJ49" i="6"/>
  <c r="CJ48" i="6"/>
  <c r="CJ47" i="6"/>
  <c r="CJ46" i="6"/>
  <c r="CJ45" i="6"/>
  <c r="CJ44" i="6"/>
  <c r="CJ43" i="6"/>
  <c r="CJ42" i="6"/>
  <c r="CJ41" i="6"/>
  <c r="CJ40" i="6"/>
  <c r="CJ39" i="6"/>
  <c r="CJ38" i="6"/>
  <c r="CJ37" i="6"/>
  <c r="CJ36" i="6"/>
  <c r="CJ35" i="6"/>
  <c r="CJ34" i="6"/>
  <c r="CJ33" i="6"/>
  <c r="CJ32" i="6"/>
  <c r="CJ31" i="6"/>
  <c r="CJ30" i="6"/>
  <c r="CJ29" i="6"/>
  <c r="CJ28" i="6"/>
  <c r="CJ23" i="6"/>
  <c r="CJ20" i="6"/>
  <c r="CJ19" i="6"/>
  <c r="CJ18" i="6"/>
  <c r="CJ17" i="6"/>
  <c r="CJ16" i="6"/>
  <c r="CJ15" i="6"/>
  <c r="CJ13" i="6"/>
  <c r="CJ12" i="6"/>
  <c r="CJ11" i="6"/>
  <c r="CJ9" i="6"/>
  <c r="CJ5" i="6"/>
  <c r="CJ160" i="6"/>
  <c r="CJ157" i="6"/>
  <c r="CJ138" i="6"/>
  <c r="AI9" i="6"/>
  <c r="AH9" i="6"/>
  <c r="AG9" i="6"/>
  <c r="AF9" i="6"/>
  <c r="AI5" i="6"/>
  <c r="AH5" i="6"/>
  <c r="AG5" i="6"/>
  <c r="AF5" i="6"/>
</calcChain>
</file>

<file path=xl/comments1.xml><?xml version="1.0" encoding="utf-8"?>
<comments xmlns="http://schemas.openxmlformats.org/spreadsheetml/2006/main">
  <authors>
    <author>saarinenkr</author>
    <author>Steve Smith</author>
    <author>Steven Smith</author>
  </authors>
  <commentList>
    <comment ref="CN4" authorId="0">
      <text>
        <r>
          <rPr>
            <b/>
            <sz val="9"/>
            <color indexed="81"/>
            <rFont val="Tahoma"/>
            <family val="2"/>
          </rPr>
          <t>saarinenkr:</t>
        </r>
        <r>
          <rPr>
            <sz val="9"/>
            <color indexed="81"/>
            <rFont val="Tahoma"/>
            <family val="2"/>
          </rPr>
          <t xml:space="preserve">
The NACE codes need to be checked case-by-case for each activity (national differences), and can be country-specific</t>
        </r>
      </text>
    </comment>
    <comment ref="U5" authorId="1">
      <text>
        <r>
          <rPr>
            <b/>
            <sz val="9"/>
            <color indexed="81"/>
            <rFont val="Arial"/>
          </rPr>
          <t>Steve Smith:</t>
        </r>
        <r>
          <rPr>
            <sz val="9"/>
            <color indexed="81"/>
            <rFont val="Arial"/>
          </rPr>
          <t xml:space="preserve">
no formula here</t>
        </r>
      </text>
    </comment>
    <comment ref="V5" authorId="1">
      <text>
        <r>
          <rPr>
            <b/>
            <sz val="9"/>
            <color indexed="81"/>
            <rFont val="Arial"/>
          </rPr>
          <t>Steve Smith:</t>
        </r>
        <r>
          <rPr>
            <sz val="9"/>
            <color indexed="81"/>
            <rFont val="Arial"/>
          </rPr>
          <t xml:space="preserve">
no formula here</t>
        </r>
      </text>
    </comment>
    <comment ref="L14" authorId="2">
      <text>
        <r>
          <rPr>
            <b/>
            <sz val="9"/>
            <color indexed="81"/>
            <rFont val="Arial"/>
          </rPr>
          <t>Steven Smith:</t>
        </r>
        <r>
          <rPr>
            <sz val="9"/>
            <color indexed="81"/>
            <rFont val="Arial"/>
          </rPr>
          <t xml:space="preserve">
See list below</t>
        </r>
      </text>
    </comment>
    <comment ref="W52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53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54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55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64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4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6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7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8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28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29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0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1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2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7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51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57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58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6B_Other-not-in-total -Category incluced in some detailed inventories -- included here for completeness</t>
        </r>
      </text>
    </comment>
  </commentList>
</comments>
</file>

<file path=xl/comments2.xml><?xml version="1.0" encoding="utf-8"?>
<comments xmlns="http://schemas.openxmlformats.org/spreadsheetml/2006/main">
  <authors>
    <author>Steve Smith</author>
  </authors>
  <commentList>
    <comment ref="L2" authorId="0">
      <text>
        <r>
          <rPr>
            <b/>
            <sz val="9"/>
            <color indexed="81"/>
            <rFont val="Arial"/>
          </rPr>
          <t>Steve Smith:</t>
        </r>
        <r>
          <rPr>
            <sz val="9"/>
            <color indexed="81"/>
            <rFont val="Arial"/>
          </rPr>
          <t xml:space="preserve">
no formula here</t>
        </r>
      </text>
    </comment>
  </commentList>
</comments>
</file>

<file path=xl/sharedStrings.xml><?xml version="1.0" encoding="utf-8"?>
<sst xmlns="http://schemas.openxmlformats.org/spreadsheetml/2006/main" count="4586" uniqueCount="1873">
  <si>
    <t>110300</t>
  </si>
  <si>
    <t>110800</t>
  </si>
  <si>
    <t>Volcanoes</t>
  </si>
  <si>
    <t>SNAP</t>
  </si>
  <si>
    <t>27</t>
  </si>
  <si>
    <t>23</t>
  </si>
  <si>
    <t>24</t>
  </si>
  <si>
    <t>13-14</t>
  </si>
  <si>
    <t>15-45</t>
  </si>
  <si>
    <t>75</t>
  </si>
  <si>
    <t>61</t>
  </si>
  <si>
    <t>05</t>
  </si>
  <si>
    <t>62</t>
  </si>
  <si>
    <t>01</t>
  </si>
  <si>
    <t>H.transport</t>
  </si>
  <si>
    <t>90</t>
  </si>
  <si>
    <t>CON_COMB</t>
  </si>
  <si>
    <t>CON_LOSS</t>
  </si>
  <si>
    <t>DOM</t>
  </si>
  <si>
    <t>IN_BO</t>
  </si>
  <si>
    <t>NONEN</t>
  </si>
  <si>
    <t>PP_EX_OTH</t>
  </si>
  <si>
    <t>PP_IGCC</t>
  </si>
  <si>
    <t>PP_NEW</t>
  </si>
  <si>
    <t>TRA_OT_AGR</t>
  </si>
  <si>
    <t>TRA_OT_AIR_DOM</t>
  </si>
  <si>
    <t>TRA_OT_CNS</t>
  </si>
  <si>
    <t>TRA_OT_INW</t>
  </si>
  <si>
    <t>TRA_OT_LB</t>
  </si>
  <si>
    <t>TRA_OT_LD2</t>
  </si>
  <si>
    <t>TRA_OT_RAI</t>
  </si>
  <si>
    <t>TRA_RD_HDB</t>
  </si>
  <si>
    <t>TRA_RD_HDT</t>
  </si>
  <si>
    <t>TRA_RD_LD2</t>
  </si>
  <si>
    <t>TRA_RD_LD4T</t>
  </si>
  <si>
    <t>TRA_RD_M4</t>
  </si>
  <si>
    <t>E-PRTR</t>
  </si>
  <si>
    <t>SO2</t>
  </si>
  <si>
    <t>NMVOC</t>
  </si>
  <si>
    <t>NH3</t>
  </si>
  <si>
    <t>NOx</t>
  </si>
  <si>
    <t>F-GAS</t>
  </si>
  <si>
    <t>N2O</t>
  </si>
  <si>
    <t>CH4</t>
  </si>
  <si>
    <t>CO2</t>
  </si>
  <si>
    <t>PP_EX_WB</t>
  </si>
  <si>
    <t>PP_NEW2</t>
  </si>
  <si>
    <t>PP_EX_OTH2</t>
  </si>
  <si>
    <t>PP_IGCC_CCS</t>
  </si>
  <si>
    <t>PP_IGCC_NOCCS</t>
  </si>
  <si>
    <t>PP_NEW_CCS</t>
  </si>
  <si>
    <t>PP_NEW_NOCCS</t>
  </si>
  <si>
    <t>DOM_MB_A</t>
  </si>
  <si>
    <t>DOM_MB_M</t>
  </si>
  <si>
    <t>DOM_MB_B</t>
  </si>
  <si>
    <t>DOM_PIT</t>
  </si>
  <si>
    <t>DOM_SHB_A</t>
  </si>
  <si>
    <t>DOM_SHB_M</t>
  </si>
  <si>
    <t>IN_OC</t>
  </si>
  <si>
    <t>PR_SINT</t>
  </si>
  <si>
    <t>PR_CEM</t>
  </si>
  <si>
    <t>PR_REF</t>
  </si>
  <si>
    <t>PROD</t>
  </si>
  <si>
    <t>PR_COKE</t>
  </si>
  <si>
    <t>PR_PIGI</t>
  </si>
  <si>
    <t>IND_OTH</t>
  </si>
  <si>
    <t>OTHER_N2O</t>
  </si>
  <si>
    <t>OTHER_CH4</t>
  </si>
  <si>
    <t>OTHER_CO2</t>
  </si>
  <si>
    <t>OTHER_SO2</t>
  </si>
  <si>
    <t>OTHER_VOC</t>
  </si>
  <si>
    <t>ALU_PFPB</t>
  </si>
  <si>
    <t>ALU_SWPB</t>
  </si>
  <si>
    <t>ALU_VSS</t>
  </si>
  <si>
    <t>MAGNPR</t>
  </si>
  <si>
    <t>PR_OT_NFME</t>
  </si>
  <si>
    <t>PR_SUAC</t>
  </si>
  <si>
    <t>INORG</t>
  </si>
  <si>
    <t>FERT_PRO</t>
  </si>
  <si>
    <t>IO_NH3_EMISS</t>
  </si>
  <si>
    <t>PR_NIAC</t>
  </si>
  <si>
    <t>OTHER_NOx</t>
  </si>
  <si>
    <t>OTH_ORG_PR</t>
  </si>
  <si>
    <t>PR_ADIP</t>
  </si>
  <si>
    <t>PR_PULP</t>
  </si>
  <si>
    <t>OTHER_FGAS</t>
  </si>
  <si>
    <t>HFCFC22</t>
  </si>
  <si>
    <t>MINE_BC</t>
  </si>
  <si>
    <t>MINE_HC</t>
  </si>
  <si>
    <t>EXD_LQ</t>
  </si>
  <si>
    <t>EXD_LQ_NEW</t>
  </si>
  <si>
    <t>EXD_GAS</t>
  </si>
  <si>
    <t>EXD_GAS_NEW</t>
  </si>
  <si>
    <t>AUTO_P</t>
  </si>
  <si>
    <t>AUTO_P_NEW</t>
  </si>
  <si>
    <t>WIRE</t>
  </si>
  <si>
    <t>DEGR</t>
  </si>
  <si>
    <t>DEGR_NEW</t>
  </si>
  <si>
    <t>DRY</t>
  </si>
  <si>
    <t>DRY_NEW</t>
  </si>
  <si>
    <t>AERO</t>
  </si>
  <si>
    <t>IND_OS</t>
  </si>
  <si>
    <t>VEHTR</t>
  </si>
  <si>
    <t>PRT_OFFS_NEW</t>
  </si>
  <si>
    <t>PRT_PACK</t>
  </si>
  <si>
    <t>PRT_PACK_NEW</t>
  </si>
  <si>
    <t>PRT_PUB</t>
  </si>
  <si>
    <t>PRT_PUB_NEW</t>
  </si>
  <si>
    <t>PRT_SCR</t>
  </si>
  <si>
    <t>PRT_SCR_NEW</t>
  </si>
  <si>
    <t>DOM_OS</t>
  </si>
  <si>
    <t>HFC_OTH</t>
  </si>
  <si>
    <t>TRA_RD_LD4C_EV</t>
  </si>
  <si>
    <t>TRA_RD_LD4T_EV</t>
  </si>
  <si>
    <t>TRA_OT_EV</t>
  </si>
  <si>
    <t>TRA_OTS</t>
  </si>
  <si>
    <t>TRA_OT_AIR</t>
  </si>
  <si>
    <t>5.2</t>
  </si>
  <si>
    <t>WASTE_RES</t>
  </si>
  <si>
    <t>WASTE_VOC</t>
  </si>
  <si>
    <t>5.1</t>
  </si>
  <si>
    <t>1.2</t>
  </si>
  <si>
    <t>WASTE_FLR</t>
  </si>
  <si>
    <t>5.4</t>
  </si>
  <si>
    <t>INW_PAP</t>
  </si>
  <si>
    <t>INW_FOOD</t>
  </si>
  <si>
    <t>INW_OCH</t>
  </si>
  <si>
    <t>INW_RUB</t>
  </si>
  <si>
    <t>INW_TEX</t>
  </si>
  <si>
    <t>INW_WOOD</t>
  </si>
  <si>
    <t>MSW_FOOD</t>
  </si>
  <si>
    <t>MSW_OTH</t>
  </si>
  <si>
    <t>MSW_PAP</t>
  </si>
  <si>
    <t>MSW_PLA</t>
  </si>
  <si>
    <t>MSW_WOOD</t>
  </si>
  <si>
    <t>IND_PAP</t>
  </si>
  <si>
    <t>IND_FOOD</t>
  </si>
  <si>
    <t>IND_OCH</t>
  </si>
  <si>
    <t>WW_DOM</t>
  </si>
  <si>
    <t>WW_DOM_CC</t>
  </si>
  <si>
    <t>WW_DOM_DC</t>
  </si>
  <si>
    <t>WASTE_NH3_EMISS</t>
  </si>
  <si>
    <t>5.3</t>
  </si>
  <si>
    <t>OTH_NH3_EMISS</t>
  </si>
  <si>
    <t>FCON_OTHN</t>
  </si>
  <si>
    <t>FCON_UREA</t>
  </si>
  <si>
    <t>AGR_ARABLE_SUBB</t>
  </si>
  <si>
    <t>AGR_ARABLE_TEMP</t>
  </si>
  <si>
    <t>GRASSLAND</t>
  </si>
  <si>
    <t>WASTE_AGR</t>
  </si>
  <si>
    <t>AGR_COWS</t>
  </si>
  <si>
    <t>COWS_3000_MILK</t>
  </si>
  <si>
    <t>AGR_BEEF</t>
  </si>
  <si>
    <t>AGR_OTANI</t>
  </si>
  <si>
    <t>AGR_PIG</t>
  </si>
  <si>
    <t>AGR_POULT</t>
  </si>
  <si>
    <t>MANURE</t>
  </si>
  <si>
    <t>FOREST</t>
  </si>
  <si>
    <t>NFR08</t>
  </si>
  <si>
    <t>NFR09</t>
  </si>
  <si>
    <t>010000</t>
  </si>
  <si>
    <t>010100</t>
  </si>
  <si>
    <t>010103a</t>
  </si>
  <si>
    <t>010300</t>
  </si>
  <si>
    <t>010406</t>
  </si>
  <si>
    <t>010407</t>
  </si>
  <si>
    <t>010506</t>
  </si>
  <si>
    <t>020101</t>
  </si>
  <si>
    <t>020200</t>
  </si>
  <si>
    <t>020300</t>
  </si>
  <si>
    <t>030101</t>
  </si>
  <si>
    <t>030103a</t>
  </si>
  <si>
    <t>Industry-Chemicals</t>
  </si>
  <si>
    <t>Chemicals</t>
  </si>
  <si>
    <t>Industry-Other</t>
  </si>
  <si>
    <t>*</t>
  </si>
  <si>
    <t>030311</t>
  </si>
  <si>
    <t>Other</t>
  </si>
  <si>
    <t>040100</t>
  </si>
  <si>
    <t>040201</t>
  </si>
  <si>
    <t>040202</t>
  </si>
  <si>
    <t>-</t>
  </si>
  <si>
    <t>040300</t>
  </si>
  <si>
    <t>040301</t>
  </si>
  <si>
    <t>040302</t>
  </si>
  <si>
    <t>040303</t>
  </si>
  <si>
    <t>040304</t>
  </si>
  <si>
    <t>040305</t>
  </si>
  <si>
    <t>040400</t>
  </si>
  <si>
    <t>040401</t>
  </si>
  <si>
    <t>040402</t>
  </si>
  <si>
    <t>040403</t>
  </si>
  <si>
    <t>Ammonia</t>
  </si>
  <si>
    <t>040410</t>
  </si>
  <si>
    <t>040412</t>
  </si>
  <si>
    <t>040500</t>
  </si>
  <si>
    <t>040521</t>
  </si>
  <si>
    <t>040522</t>
  </si>
  <si>
    <t>040600</t>
  </si>
  <si>
    <t>040601</t>
  </si>
  <si>
    <t>Chipboard</t>
  </si>
  <si>
    <t>040605</t>
  </si>
  <si>
    <t>Bread</t>
  </si>
  <si>
    <t>040610</t>
  </si>
  <si>
    <t>040611</t>
  </si>
  <si>
    <t>040612</t>
  </si>
  <si>
    <t>040613</t>
  </si>
  <si>
    <t>040614</t>
  </si>
  <si>
    <t>040616</t>
  </si>
  <si>
    <t>040617</t>
  </si>
  <si>
    <t>040619</t>
  </si>
  <si>
    <t>040620</t>
  </si>
  <si>
    <t>040624</t>
  </si>
  <si>
    <t>040800</t>
  </si>
  <si>
    <t>040801</t>
  </si>
  <si>
    <t>040900</t>
  </si>
  <si>
    <t>050000</t>
  </si>
  <si>
    <t>050100</t>
  </si>
  <si>
    <t>050200</t>
  </si>
  <si>
    <t>050300</t>
  </si>
  <si>
    <t>050400</t>
  </si>
  <si>
    <t>050700</t>
  </si>
  <si>
    <t>060000</t>
  </si>
  <si>
    <t>060100</t>
  </si>
  <si>
    <t>060101</t>
  </si>
  <si>
    <t>060200</t>
  </si>
  <si>
    <t>060201</t>
  </si>
  <si>
    <t>Degreasing</t>
  </si>
  <si>
    <t>060202</t>
  </si>
  <si>
    <t>060300</t>
  </si>
  <si>
    <t>060400</t>
  </si>
  <si>
    <t>060401</t>
  </si>
  <si>
    <t>060403</t>
  </si>
  <si>
    <t>Printing</t>
  </si>
  <si>
    <t>060408</t>
  </si>
  <si>
    <t>060500</t>
  </si>
  <si>
    <t>070000</t>
  </si>
  <si>
    <t>070200</t>
  </si>
  <si>
    <t>070300</t>
  </si>
  <si>
    <t>070400</t>
  </si>
  <si>
    <t>070600</t>
  </si>
  <si>
    <t>070700</t>
  </si>
  <si>
    <t>070800</t>
  </si>
  <si>
    <t>080000</t>
  </si>
  <si>
    <t>080100</t>
  </si>
  <si>
    <t>Military</t>
  </si>
  <si>
    <t>080200</t>
  </si>
  <si>
    <t>Railways</t>
  </si>
  <si>
    <t>Transport-Railways</t>
  </si>
  <si>
    <t>080300</t>
  </si>
  <si>
    <t>080400</t>
  </si>
  <si>
    <t>080403</t>
  </si>
  <si>
    <t>080404</t>
  </si>
  <si>
    <t>080500</t>
  </si>
  <si>
    <t>080501</t>
  </si>
  <si>
    <t>080502</t>
  </si>
  <si>
    <t>080503</t>
  </si>
  <si>
    <t>080504</t>
  </si>
  <si>
    <t>080600</t>
  </si>
  <si>
    <t>080800</t>
  </si>
  <si>
    <t>080900</t>
  </si>
  <si>
    <t>080901</t>
  </si>
  <si>
    <t>081000</t>
  </si>
  <si>
    <t>090200</t>
  </si>
  <si>
    <t>090201</t>
  </si>
  <si>
    <t>Waste-Incineration</t>
  </si>
  <si>
    <t>090202</t>
  </si>
  <si>
    <t>090203</t>
  </si>
  <si>
    <t>090204</t>
  </si>
  <si>
    <t>090205</t>
  </si>
  <si>
    <t>090207</t>
  </si>
  <si>
    <t>090208</t>
  </si>
  <si>
    <t>090400</t>
  </si>
  <si>
    <t>090401</t>
  </si>
  <si>
    <t>090700</t>
  </si>
  <si>
    <t>090900</t>
  </si>
  <si>
    <t>Cremation</t>
  </si>
  <si>
    <t>091000</t>
  </si>
  <si>
    <t>091001</t>
  </si>
  <si>
    <t>091002</t>
  </si>
  <si>
    <t>091003</t>
  </si>
  <si>
    <t>Waste-Other</t>
  </si>
  <si>
    <t>091005</t>
  </si>
  <si>
    <t>091006</t>
  </si>
  <si>
    <t>091008</t>
  </si>
  <si>
    <t>100000</t>
  </si>
  <si>
    <t>100100</t>
  </si>
  <si>
    <t>100101</t>
  </si>
  <si>
    <t>100200</t>
  </si>
  <si>
    <t>100201</t>
  </si>
  <si>
    <t>100300</t>
  </si>
  <si>
    <t>100305</t>
  </si>
  <si>
    <t>100400</t>
  </si>
  <si>
    <t>100401</t>
  </si>
  <si>
    <t>100402</t>
  </si>
  <si>
    <t>100403</t>
  </si>
  <si>
    <t>Ovines</t>
  </si>
  <si>
    <t>100404</t>
  </si>
  <si>
    <t>100405</t>
  </si>
  <si>
    <t>Horses</t>
  </si>
  <si>
    <t>100406</t>
  </si>
  <si>
    <t>100407</t>
  </si>
  <si>
    <t>Goats</t>
  </si>
  <si>
    <t>100408</t>
  </si>
  <si>
    <t>100409</t>
  </si>
  <si>
    <t>Broilers</t>
  </si>
  <si>
    <t>100410</t>
  </si>
  <si>
    <t>100411</t>
  </si>
  <si>
    <t>100412</t>
  </si>
  <si>
    <t>Sows</t>
  </si>
  <si>
    <t>100413</t>
  </si>
  <si>
    <t>Camels</t>
  </si>
  <si>
    <t>100414</t>
  </si>
  <si>
    <t>Buffalos</t>
  </si>
  <si>
    <t>100415</t>
  </si>
  <si>
    <t>100500</t>
  </si>
  <si>
    <t>100501</t>
  </si>
  <si>
    <t>100502</t>
  </si>
  <si>
    <t>100503</t>
  </si>
  <si>
    <t>Swine</t>
  </si>
  <si>
    <t>100505</t>
  </si>
  <si>
    <t>Sheep</t>
  </si>
  <si>
    <t>100506</t>
  </si>
  <si>
    <t>100507</t>
  </si>
  <si>
    <t>100508</t>
  </si>
  <si>
    <t>Turkeys</t>
  </si>
  <si>
    <t>100510</t>
  </si>
  <si>
    <t>100511</t>
  </si>
  <si>
    <t>100512</t>
  </si>
  <si>
    <t>100514</t>
  </si>
  <si>
    <t>Buffalo</t>
  </si>
  <si>
    <t>100601</t>
  </si>
  <si>
    <t>Agriculture</t>
  </si>
  <si>
    <t>100900</t>
  </si>
  <si>
    <t>100901</t>
  </si>
  <si>
    <t>Anaerobic</t>
  </si>
  <si>
    <t>101100</t>
  </si>
  <si>
    <t>110000</t>
  </si>
  <si>
    <t>NFR14</t>
  </si>
  <si>
    <t>090209</t>
  </si>
  <si>
    <t>100905</t>
  </si>
  <si>
    <t>100906</t>
  </si>
  <si>
    <t>100907</t>
  </si>
  <si>
    <t>PM</t>
  </si>
  <si>
    <t>AGR_ARABLE</t>
  </si>
  <si>
    <t>STH_AGR</t>
  </si>
  <si>
    <t>STH_COAL</t>
  </si>
  <si>
    <t>STH_OTH_IN</t>
  </si>
  <si>
    <t>PR_CAST</t>
  </si>
  <si>
    <t>4.(a).(vi)</t>
  </si>
  <si>
    <t>GNFR14</t>
  </si>
  <si>
    <t>B_Industry</t>
  </si>
  <si>
    <t>E_Solvents</t>
  </si>
  <si>
    <t>F_RoadTransport</t>
  </si>
  <si>
    <t>I_Offroad</t>
  </si>
  <si>
    <t>G_Shipping</t>
  </si>
  <si>
    <t>P_IntShipping</t>
  </si>
  <si>
    <t>O_AviCruise</t>
  </si>
  <si>
    <t>H_Aviation</t>
  </si>
  <si>
    <t>C_OtherStationaryComb</t>
  </si>
  <si>
    <t>D_Fugitive</t>
  </si>
  <si>
    <t>J_Waste</t>
  </si>
  <si>
    <t>L_AgriOther</t>
  </si>
  <si>
    <t>K_AgriLivestock</t>
  </si>
  <si>
    <t>N_Natural</t>
  </si>
  <si>
    <t>z_Memo</t>
  </si>
  <si>
    <t>M_Other</t>
  </si>
  <si>
    <t>040613z</t>
  </si>
  <si>
    <t>100509z</t>
  </si>
  <si>
    <t>100509a</t>
  </si>
  <si>
    <t>040309a</t>
  </si>
  <si>
    <t>040309b</t>
  </si>
  <si>
    <t>040309c</t>
  </si>
  <si>
    <t>091004</t>
  </si>
  <si>
    <t>091100</t>
  </si>
  <si>
    <t>090800</t>
  </si>
  <si>
    <t>090000</t>
  </si>
  <si>
    <t>7.(b)</t>
  </si>
  <si>
    <t>2.(c).(iii)</t>
  </si>
  <si>
    <t>9.(a)</t>
  </si>
  <si>
    <t>6.2</t>
  </si>
  <si>
    <t>35.1</t>
  </si>
  <si>
    <t>35.11</t>
  </si>
  <si>
    <t>35.30</t>
  </si>
  <si>
    <t>1.(c)</t>
  </si>
  <si>
    <t>1.(a)</t>
  </si>
  <si>
    <t>19.2</t>
  </si>
  <si>
    <t>09</t>
  </si>
  <si>
    <t>1.(d)</t>
  </si>
  <si>
    <t>1.1</t>
  </si>
  <si>
    <t>1.3</t>
  </si>
  <si>
    <t>1.4</t>
  </si>
  <si>
    <t>23.52</t>
  </si>
  <si>
    <t>24.00</t>
  </si>
  <si>
    <t>24.43</t>
  </si>
  <si>
    <t>24.44</t>
  </si>
  <si>
    <t>23.51</t>
  </si>
  <si>
    <t>23.14</t>
  </si>
  <si>
    <t>24.42</t>
  </si>
  <si>
    <t>24.45</t>
  </si>
  <si>
    <t>19.00</t>
  </si>
  <si>
    <t>52.1</t>
  </si>
  <si>
    <t>24.10</t>
  </si>
  <si>
    <t>24.40</t>
  </si>
  <si>
    <t>20.00</t>
  </si>
  <si>
    <t>20.13</t>
  </si>
  <si>
    <t>20.15</t>
  </si>
  <si>
    <t>20.14</t>
  </si>
  <si>
    <t>16.21</t>
  </si>
  <si>
    <t>10.71</t>
  </si>
  <si>
    <t>43.91</t>
  </si>
  <si>
    <t>42.11</t>
  </si>
  <si>
    <t>23.10</t>
  </si>
  <si>
    <t>08.00</t>
  </si>
  <si>
    <t>16.20</t>
  </si>
  <si>
    <t>05.00</t>
  </si>
  <si>
    <t>52.00</t>
  </si>
  <si>
    <t>29.10</t>
  </si>
  <si>
    <t>96.01</t>
  </si>
  <si>
    <t>18.00</t>
  </si>
  <si>
    <t>49.00</t>
  </si>
  <si>
    <t>49.30</t>
  </si>
  <si>
    <t>49.40</t>
  </si>
  <si>
    <t>50.30</t>
  </si>
  <si>
    <t>50.00</t>
  </si>
  <si>
    <t>03.10</t>
  </si>
  <si>
    <t>51.00</t>
  </si>
  <si>
    <t>01.00</t>
  </si>
  <si>
    <t>38.00</t>
  </si>
  <si>
    <t>38.21</t>
  </si>
  <si>
    <t>38.22</t>
  </si>
  <si>
    <t>38.20</t>
  </si>
  <si>
    <t>37.00</t>
  </si>
  <si>
    <t>01.41</t>
  </si>
  <si>
    <t>01.42</t>
  </si>
  <si>
    <t>01.45</t>
  </si>
  <si>
    <t>01.46</t>
  </si>
  <si>
    <t>01.43</t>
  </si>
  <si>
    <t>01.47</t>
  </si>
  <si>
    <t>01.44</t>
  </si>
  <si>
    <t>01.49</t>
  </si>
  <si>
    <t>01.40</t>
  </si>
  <si>
    <t>2.2</t>
  </si>
  <si>
    <t>2.5.(a)</t>
  </si>
  <si>
    <t>2.5.(b)</t>
  </si>
  <si>
    <t>2.(e).(i)</t>
  </si>
  <si>
    <t>2.(e).(ii)</t>
  </si>
  <si>
    <t>3.1</t>
  </si>
  <si>
    <t>3.4</t>
  </si>
  <si>
    <t>3.3</t>
  </si>
  <si>
    <t>3.(f)</t>
  </si>
  <si>
    <t>3.(e)</t>
  </si>
  <si>
    <t>2.(e)</t>
  </si>
  <si>
    <t>2.(b)</t>
  </si>
  <si>
    <t>2.5</t>
  </si>
  <si>
    <t>4.2.(b)</t>
  </si>
  <si>
    <t>4.2.(a)</t>
  </si>
  <si>
    <t>4.2.(e)</t>
  </si>
  <si>
    <t>4.2</t>
  </si>
  <si>
    <t>4.(b).(ii)</t>
  </si>
  <si>
    <t>4.(b).(i)</t>
  </si>
  <si>
    <t>4.(b).(v)</t>
  </si>
  <si>
    <t>4.1.(f)</t>
  </si>
  <si>
    <t>4.1.(d)</t>
  </si>
  <si>
    <t>4.1</t>
  </si>
  <si>
    <t>4.(a).(iv)</t>
  </si>
  <si>
    <t>4.(a)</t>
  </si>
  <si>
    <t>6.4.(b).(ii)</t>
  </si>
  <si>
    <t>6.(b)</t>
  </si>
  <si>
    <t>8.(b).(ii)</t>
  </si>
  <si>
    <t>2.(c)</t>
  </si>
  <si>
    <t>6.7</t>
  </si>
  <si>
    <t>9.(c)</t>
  </si>
  <si>
    <t>5.(b)</t>
  </si>
  <si>
    <t>5.(a)</t>
  </si>
  <si>
    <t>5.(c)</t>
  </si>
  <si>
    <t>5.(g)</t>
  </si>
  <si>
    <t>5.(f)</t>
  </si>
  <si>
    <t>6.6.(b)</t>
  </si>
  <si>
    <t>6.6.(a)</t>
  </si>
  <si>
    <t>7.a.(ii)</t>
  </si>
  <si>
    <t>7.a.(i)</t>
  </si>
  <si>
    <t>6.6.(c)</t>
  </si>
  <si>
    <t>7.a.(iii)</t>
  </si>
  <si>
    <t>7.(a)</t>
  </si>
  <si>
    <t>2.3.(c)</t>
  </si>
  <si>
    <t>A_PublicPower</t>
  </si>
  <si>
    <t>090210</t>
  </si>
  <si>
    <t>Corrections</t>
  </si>
  <si>
    <t>Same?</t>
  </si>
  <si>
    <t>Concatenate</t>
  </si>
  <si>
    <t>http://www.ceip.at/ms/ceip_home1/ceip_home/reporting_instructions/</t>
  </si>
  <si>
    <t>Downloaded:</t>
  </si>
  <si>
    <t>flow_code</t>
  </si>
  <si>
    <t>flow_name</t>
  </si>
  <si>
    <t>sector</t>
  </si>
  <si>
    <t>conversion</t>
  </si>
  <si>
    <t>xxx_production</t>
  </si>
  <si>
    <t>IMPORTS</t>
  </si>
  <si>
    <t>Imports</t>
  </si>
  <si>
    <t>EXPORTS</t>
  </si>
  <si>
    <t>Exports</t>
  </si>
  <si>
    <t>MARBUNK</t>
  </si>
  <si>
    <t>transp_international_ship</t>
  </si>
  <si>
    <t>AVBUNK</t>
  </si>
  <si>
    <t>transp_international_air</t>
  </si>
  <si>
    <t>STOCKCHA</t>
  </si>
  <si>
    <t>TPES</t>
  </si>
  <si>
    <t>TRANSFER</t>
  </si>
  <si>
    <t>Transfers</t>
  </si>
  <si>
    <t>STATDIFF</t>
  </si>
  <si>
    <t>TOTTRANF</t>
  </si>
  <si>
    <t>MAINELEC</t>
  </si>
  <si>
    <t>AUTOELEC</t>
  </si>
  <si>
    <t>MAINCHP</t>
  </si>
  <si>
    <t>AUTOCHP</t>
  </si>
  <si>
    <t>MAINHEAT</t>
  </si>
  <si>
    <t>AUTOHEAT</t>
  </si>
  <si>
    <t>THEAT</t>
  </si>
  <si>
    <t>TBOILER</t>
  </si>
  <si>
    <t>TELE</t>
  </si>
  <si>
    <t>TBLASTFUR</t>
  </si>
  <si>
    <t>energytrans_other</t>
  </si>
  <si>
    <t>TGASWKS</t>
  </si>
  <si>
    <t>TCOKEOVS</t>
  </si>
  <si>
    <t>TPATFUEL</t>
  </si>
  <si>
    <t>TBKB</t>
  </si>
  <si>
    <t>TPETCHEM</t>
  </si>
  <si>
    <t>TCOALLIQ</t>
  </si>
  <si>
    <t>TGTL</t>
  </si>
  <si>
    <t>TBLENDGAS</t>
  </si>
  <si>
    <t>TCHARCOAL</t>
  </si>
  <si>
    <t>TNONSPEC</t>
  </si>
  <si>
    <t>TOTENGY</t>
  </si>
  <si>
    <t>EMINES</t>
  </si>
  <si>
    <t>EOILGASE0</t>
  </si>
  <si>
    <t>EBLASTFUR</t>
  </si>
  <si>
    <t>EGASWKS</t>
  </si>
  <si>
    <t>EBIOGAS</t>
  </si>
  <si>
    <t>ECOKEOVS</t>
  </si>
  <si>
    <t>EPATFUEL</t>
  </si>
  <si>
    <t>EBKB</t>
  </si>
  <si>
    <t>EREFINER</t>
  </si>
  <si>
    <t>ECOALLIQ</t>
  </si>
  <si>
    <t>ELNG</t>
  </si>
  <si>
    <t>EGTL</t>
  </si>
  <si>
    <t>EPOWERPLT</t>
  </si>
  <si>
    <t>EPUMPST</t>
  </si>
  <si>
    <t>ENUC</t>
  </si>
  <si>
    <t>ECHARCOAL</t>
  </si>
  <si>
    <t>ENONSPEC</t>
  </si>
  <si>
    <t>DISTLOSS</t>
  </si>
  <si>
    <t>TFC</t>
  </si>
  <si>
    <t>TOTIND</t>
  </si>
  <si>
    <t>IRONSTL</t>
  </si>
  <si>
    <t>industry_comb</t>
  </si>
  <si>
    <t>CHEMICAL</t>
  </si>
  <si>
    <t>NONFERR</t>
  </si>
  <si>
    <t>NONMET</t>
  </si>
  <si>
    <t>TRANSEQ</t>
  </si>
  <si>
    <t>MACHINE</t>
  </si>
  <si>
    <t>Machinery</t>
  </si>
  <si>
    <t>MINING</t>
  </si>
  <si>
    <t>FOODPRO</t>
  </si>
  <si>
    <t>PAPERPRO</t>
  </si>
  <si>
    <t>WOODPRO</t>
  </si>
  <si>
    <t>CONSTRUC</t>
  </si>
  <si>
    <t>Construction</t>
  </si>
  <si>
    <t>TEXTILES</t>
  </si>
  <si>
    <t>INONSPEC</t>
  </si>
  <si>
    <t>TOTTRANS</t>
  </si>
  <si>
    <t>WORLDAV</t>
  </si>
  <si>
    <t>DOMESAIR</t>
  </si>
  <si>
    <t>ROAD</t>
  </si>
  <si>
    <t>Road</t>
  </si>
  <si>
    <t>RAIL</t>
  </si>
  <si>
    <t>Rail</t>
  </si>
  <si>
    <t>PIPELINE</t>
  </si>
  <si>
    <t>WORLDMAR</t>
  </si>
  <si>
    <t>DOMESNAV</t>
  </si>
  <si>
    <t>TRNONSPE</t>
  </si>
  <si>
    <t>TOTOTHER</t>
  </si>
  <si>
    <t>RESIDENT</t>
  </si>
  <si>
    <t>Residential</t>
  </si>
  <si>
    <t>COMMPUB</t>
  </si>
  <si>
    <t>AGRICULT</t>
  </si>
  <si>
    <t>Agriculture/Forestry</t>
  </si>
  <si>
    <t>FISHING</t>
  </si>
  <si>
    <t>Fishing</t>
  </si>
  <si>
    <t>ONONSPEC</t>
  </si>
  <si>
    <t>NONENUSE</t>
  </si>
  <si>
    <t>NEINTREN</t>
  </si>
  <si>
    <t>NECHEM</t>
  </si>
  <si>
    <t>NETRANS</t>
  </si>
  <si>
    <t>NEOTHER</t>
  </si>
  <si>
    <t>ELOUTPUT</t>
  </si>
  <si>
    <t>ELMAINE</t>
  </si>
  <si>
    <t>ELAUTOE</t>
  </si>
  <si>
    <t>ELMAINC</t>
  </si>
  <si>
    <t>ELAUTOC</t>
  </si>
  <si>
    <t>HEATOUT</t>
  </si>
  <si>
    <t>HEMAINC</t>
  </si>
  <si>
    <t>HEAUTOC</t>
  </si>
  <si>
    <t>HEMAINH</t>
  </si>
  <si>
    <t>HEAUTOH</t>
  </si>
  <si>
    <t>X</t>
  </si>
  <si>
    <t>Descriptor</t>
  </si>
  <si>
    <t>1A1a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</si>
  <si>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</si>
  <si>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</si>
  <si>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</si>
  <si>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</si>
  <si>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</si>
  <si>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</si>
  <si>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</si>
  <si>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</si>
  <si>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</t>
  </si>
  <si>
    <t>1A2gviii</t>
  </si>
  <si>
    <t>1A3ai(i)</t>
  </si>
  <si>
    <t>1A3ai(ii)</t>
  </si>
  <si>
    <t>1A3aii(i)</t>
  </si>
  <si>
    <t>1A3aii(ii)</t>
  </si>
  <si>
    <t>1A3bii</t>
  </si>
  <si>
    <t>1A3biii</t>
  </si>
  <si>
    <t>1A3biv</t>
  </si>
  <si>
    <t>1A3bv</t>
  </si>
  <si>
    <t>1A3bvi</t>
  </si>
  <si>
    <t>1A3bvii</t>
  </si>
  <si>
    <t>1A3c</t>
  </si>
  <si>
    <t>1A3di(i)</t>
  </si>
  <si>
    <t>1A3di(ii)</t>
  </si>
  <si>
    <t>1A3dii</t>
  </si>
  <si>
    <t>1A3ei</t>
  </si>
  <si>
    <t>1A3eii</t>
  </si>
  <si>
    <t>1A4ai</t>
  </si>
  <si>
    <t>1A4aii</t>
  </si>
  <si>
    <t>1A4bi</t>
  </si>
  <si>
    <t>1A4bii</t>
  </si>
  <si>
    <t>1A4ci</t>
  </si>
  <si>
    <t>1A4cii</t>
  </si>
  <si>
    <t>1A4ciii</t>
  </si>
  <si>
    <t>1A5a</t>
  </si>
  <si>
    <t>1A5b</t>
  </si>
  <si>
    <t>1A5c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</si>
  <si>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</si>
  <si>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</si>
  <si>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</si>
  <si>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</si>
  <si>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</si>
  <si>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</si>
  <si>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</si>
  <si>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</si>
  <si>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</si>
  <si>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</si>
  <si>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</si>
  <si>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</si>
  <si>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</si>
  <si>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</si>
  <si>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</si>
  <si>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</si>
  <si>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</si>
  <si>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</si>
  <si>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</si>
  <si>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</si>
  <si>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</si>
  <si>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</si>
  <si>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</si>
  <si>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</si>
  <si>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</si>
  <si>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</si>
  <si>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</si>
  <si>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</si>
  <si>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</si>
  <si>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</si>
  <si>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</si>
  <si>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</si>
  <si>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</si>
  <si>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</si>
  <si>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2D3a</t>
  </si>
  <si>
    <t>2D3b</t>
  </si>
  <si>
    <t>2D3c</t>
  </si>
  <si>
    <t>2D3d</t>
  </si>
  <si>
    <t>2D3e</t>
  </si>
  <si>
    <t>2D3f</t>
  </si>
  <si>
    <t>2D3g</t>
  </si>
  <si>
    <t>2D3h</t>
  </si>
  <si>
    <t>2D3i</t>
  </si>
  <si>
    <t>2G</t>
  </si>
  <si>
    <t>2H1</t>
  </si>
  <si>
    <t>2H2</t>
  </si>
  <si>
    <t>2H3</t>
  </si>
  <si>
    <t>2I</t>
  </si>
  <si>
    <t>2J</t>
  </si>
  <si>
    <t>2K</t>
  </si>
  <si>
    <t>2L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</si>
  <si>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</si>
  <si>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</si>
  <si>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</si>
  <si>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</si>
  <si>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</si>
  <si>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</si>
  <si>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</si>
  <si>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</si>
  <si>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</si>
  <si>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</si>
  <si>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</si>
  <si>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</si>
  <si>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</si>
  <si>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</si>
  <si>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</si>
  <si>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</si>
  <si>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</si>
  <si>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</si>
  <si>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</si>
  <si>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</si>
  <si>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</si>
  <si>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</si>
  <si>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</si>
  <si>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</si>
  <si>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</si>
  <si>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</si>
  <si>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</si>
  <si>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</si>
  <si>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</si>
  <si>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</si>
  <si>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</si>
  <si>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</si>
  <si>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</si>
  <si>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</si>
  <si>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</si>
  <si>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</si>
  <si>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</si>
  <si>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</si>
  <si>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</si>
  <si>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</si>
  <si>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</si>
  <si>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6A</t>
  </si>
  <si>
    <t>6B</t>
  </si>
  <si>
    <t>11A</t>
  </si>
  <si>
    <t>11B</t>
  </si>
  <si>
    <t>11C</t>
  </si>
  <si>
    <t>Coke-Ovens</t>
  </si>
  <si>
    <t>Non-Ferrous-Metals</t>
  </si>
  <si>
    <t>1A2g</t>
  </si>
  <si>
    <t>1A3ai</t>
  </si>
  <si>
    <t>1A3aii</t>
  </si>
  <si>
    <t>1A3b</t>
  </si>
  <si>
    <t>International-Shipping</t>
  </si>
  <si>
    <t>1A3di</t>
  </si>
  <si>
    <t>1A4c</t>
  </si>
  <si>
    <t>1A5</t>
  </si>
  <si>
    <t>1B1</t>
  </si>
  <si>
    <t>Other-Minerals</t>
  </si>
  <si>
    <t>2B</t>
  </si>
  <si>
    <t>Other-metal</t>
  </si>
  <si>
    <t>Inorganic-N-fertilizers</t>
  </si>
  <si>
    <t>5B</t>
  </si>
  <si>
    <t>5C</t>
  </si>
  <si>
    <t>Other-natural</t>
  </si>
  <si>
    <t>1A1d</t>
  </si>
  <si>
    <t>Pipelines</t>
  </si>
  <si>
    <t>3Dh</t>
  </si>
  <si>
    <t>3E1</t>
  </si>
  <si>
    <t>3E2</t>
  </si>
  <si>
    <t>not-available</t>
  </si>
  <si>
    <t>Road-LDV</t>
  </si>
  <si>
    <t>Aluminum-production</t>
  </si>
  <si>
    <t>Domestic-solvent-use</t>
  </si>
  <si>
    <t>Road-paving</t>
  </si>
  <si>
    <t>Asphalt-roofing</t>
  </si>
  <si>
    <t>Coating-application</t>
  </si>
  <si>
    <t>Dry-cleaning</t>
  </si>
  <si>
    <t>Chemical-products</t>
  </si>
  <si>
    <t>Other-solvent-use</t>
  </si>
  <si>
    <t>Other-product-use</t>
  </si>
  <si>
    <t>Pulp-and-paper</t>
  </si>
  <si>
    <t>Food-and-beverage</t>
  </si>
  <si>
    <t>Other-industrial-processes</t>
  </si>
  <si>
    <t>Wood-processing</t>
  </si>
  <si>
    <t>Production-of-POPs</t>
  </si>
  <si>
    <t>POPs-and-heavy-metals-cons</t>
  </si>
  <si>
    <t>Other-sources</t>
  </si>
  <si>
    <t>2C</t>
  </si>
  <si>
    <t>3D</t>
  </si>
  <si>
    <t>3E</t>
  </si>
  <si>
    <t>1A1g</t>
  </si>
  <si>
    <t>Expanded-to-map-to-IEA-energy-data-flow-codes-by-Steve-Smith</t>
  </si>
  <si>
    <t>REPORTING-CODES-TABLE-Revised-December-2014-</t>
  </si>
  <si>
    <t>As-in-original-CEIP-sheet,-but-only-unique-NFR+IPCC-categories-retained</t>
  </si>
  <si>
    <t>Columns-move-here-to-retain-this-info</t>
  </si>
  <si>
    <t>NFR14-(nospace)</t>
  </si>
  <si>
    <t>NFR-Longname</t>
  </si>
  <si>
    <t>CRF-(old,-not-2006-GLs)</t>
  </si>
  <si>
    <t>CRF-name</t>
  </si>
  <si>
    <t>IPPC-</t>
  </si>
  <si>
    <t>IPPC--name</t>
  </si>
  <si>
    <t>IEA-Energy-Statistics</t>
  </si>
  <si>
    <t>IEA-Name</t>
  </si>
  <si>
    <t>CEDS-Long-Name</t>
  </si>
  <si>
    <t>Process-Em</t>
  </si>
  <si>
    <t>E-PRTR-name</t>
  </si>
  <si>
    <t>GAINS/-RAINS-(need-to-consult-Zig-to-complete)</t>
  </si>
  <si>
    <t>NACE-Rev1.1-Eurostat</t>
  </si>
  <si>
    <t>NACE-Rev.2-SECTOR</t>
  </si>
  <si>
    <t>NACE-Rev.2-ACTIVITY</t>
  </si>
  <si>
    <t>SNAP-name</t>
  </si>
  <si>
    <t>1-A-1-a-</t>
  </si>
  <si>
    <t>Public-electricity-and-heat-production</t>
  </si>
  <si>
    <t>1-A-1-a</t>
  </si>
  <si>
    <t>Public-Electricity-and-Heat-Production</t>
  </si>
  <si>
    <t>Combustion-installations-&gt;50-MW</t>
  </si>
  <si>
    <t>Main-Activity-Producer-Electricity-Plants</t>
  </si>
  <si>
    <t>Thermal-power-stations-and-other-combustion-installations-(&gt;50-MW)</t>
  </si>
  <si>
    <t>Public-power-</t>
  </si>
  <si>
    <t>Autoproducer-Electricity-Plants</t>
  </si>
  <si>
    <t>Main-Activity-Producer-CHP-Plants</t>
  </si>
  <si>
    <t>Autoproducer-CHP-Plants</t>
  </si>
  <si>
    <t>---</t>
  </si>
  <si>
    <t>--</t>
  </si>
  <si>
    <t>Main-Activity-Producer-Heat-Plants</t>
  </si>
  <si>
    <t>Heat-production</t>
  </si>
  <si>
    <t>Public-power---Combustion-plants-&gt;=-20-and-&lt;-50-MW-(boilers)</t>
  </si>
  <si>
    <t>Autoproducer-Heat-Plants</t>
  </si>
  <si>
    <t>1-A-1-b</t>
  </si>
  <si>
    <t>Petroleum-refining</t>
  </si>
  <si>
    <t>Mineral-oil-and-gas-refineries</t>
  </si>
  <si>
    <t>Petroleum-refining-plants</t>
  </si>
  <si>
    <t>1-A-1-c-</t>
  </si>
  <si>
    <t>Manufacture-of-solid-fuels-and-other-energy-industries</t>
  </si>
  <si>
    <t>1-A-1-c</t>
  </si>
  <si>
    <t>Manufacture-of-Solid-Fuels-and-Other-Energy-Industries</t>
  </si>
  <si>
    <t>Coke-ovens</t>
  </si>
  <si>
    <t>27-or-23</t>
  </si>
  <si>
    <t>Solid-fuel-trans.---Coke-oven-furnaces</t>
  </si>
  <si>
    <t>Coal-gasification-and-liquefaction-plants</t>
  </si>
  <si>
    <t>Coal-Liquefaction-Plants</t>
  </si>
  <si>
    <t>1.(b),-1.(f)</t>
  </si>
  <si>
    <t>Installations-for-gasification-and-liquefaction,-Installations-for-the-manufacture-of-coal-products-and-solid-smokeless-fuel</t>
  </si>
  <si>
    <t>23-and/or-40</t>
  </si>
  <si>
    <t>Solid-fuel-trans.---Other-(coal-gasification,-liquefaction,-...)</t>
  </si>
  <si>
    <t>1-A-1-g</t>
  </si>
  <si>
    <t>1-A-2-a-</t>
  </si>
  <si>
    <t>Stationary-combustion-in-manufacturing-industries-and-construction:-Iron-and-steel</t>
  </si>
  <si>
    <t>1-A-2-a</t>
  </si>
  <si>
    <t>Iron-and-steel</t>
  </si>
  <si>
    <t>Industry-Iron-and-steel</t>
  </si>
  <si>
    <t>Iron-and-Steel</t>
  </si>
  <si>
    <t>15---22;-24---37;-45</t>
  </si>
  <si>
    <t>Industry---Combustion-plants-&gt;=-300-MW-(boilers)</t>
  </si>
  <si>
    <t>1-A-2-b-</t>
  </si>
  <si>
    <t>Stationary-Combustion-in-manufacturing-industries-and-construction:-Non-ferrous-metals</t>
  </si>
  <si>
    <t>Non-ferrous--metals</t>
  </si>
  <si>
    <t>1-A-2-b</t>
  </si>
  <si>
    <t>1-A-2-c-</t>
  </si>
  <si>
    <t>Stationary-combustion-in-manufacturing-industries-and-construction:-Chemicals</t>
  </si>
  <si>
    <t>1-A-2-c</t>
  </si>
  <si>
    <t>Chemical-and-Petrochemical</t>
  </si>
  <si>
    <t>1-A-2-d-</t>
  </si>
  <si>
    <t>Stationary-combustion-in-manufacturing-industries-and-construction:-Pulp,-Paper-and-Print</t>
  </si>
  <si>
    <t>Pulp,-paper-and-print</t>
  </si>
  <si>
    <t>1-A-2-d</t>
  </si>
  <si>
    <t>Industry-Pulp,-Paper-and-Print</t>
  </si>
  <si>
    <t>Paper,-Pulp-and-Print</t>
  </si>
  <si>
    <t>16,-17,-18</t>
  </si>
  <si>
    <t>1-A-2-e-</t>
  </si>
  <si>
    <t>Stationary-combustion-in-manufacturing-industries-and-construction:-Food-processing,-beverages-and-tobacco</t>
  </si>
  <si>
    <t>1-A-2-e</t>
  </si>
  <si>
    <t>Food-processing,-beverages-and-tobacco</t>
  </si>
  <si>
    <t>Industry-Food-Prod.,-Beverages,-Tobacco</t>
  </si>
  <si>
    <t>Food-and-Tobacco</t>
  </si>
  <si>
    <t>1-A-2-f</t>
  </si>
  <si>
    <t>Stationary-combustion-in-manufacturing-industries-and-construction:-Non-metalic-minerals</t>
  </si>
  <si>
    <t>Non-Metallic-Minerals</t>
  </si>
  <si>
    <t>Stationary-combustion-in-manufacturing-industries-and-construction:-construction</t>
  </si>
  <si>
    <t>1-A-2-f-i</t>
  </si>
  <si>
    <t>Stationary-combustion-in-manufacturing-industries-and-construction:-Other-(Please-specify-in-your-IIR)</t>
  </si>
  <si>
    <t>3.(c).(i),-3.(c).(iii)</t>
  </si>
  <si>
    <t>Installations-for-the-production-of:-(i)-cement-clinker-in-rotary-kilns,-(iii)-cement-clinker-or-lime-in-other-furnaces</t>
  </si>
  <si>
    <t>Cement-</t>
  </si>
  <si>
    <t>Mobile-Combustion-in-manufacturing-industries-and-construction:-(Please-specify-in-the-IIR)</t>
  </si>
  <si>
    <t>1-A-2-f-ii</t>
  </si>
  <si>
    <t>Mobile-Combustion-in-Manufacturing-Industries-and-Construction:-(Please-specify-in-your-IIR)</t>
  </si>
  <si>
    <t>1-A-3-e-ii</t>
  </si>
  <si>
    <t>1-A-3-e</t>
  </si>
  <si>
    <t>Transport-Other,-other-mobile-source-and-machinery</t>
  </si>
  <si>
    <t>Transport-Equipment</t>
  </si>
  <si>
    <t>10-37-+-45</t>
  </si>
  <si>
    <t>Industry-–-off-road-</t>
  </si>
  <si>
    <t>Stationary-combustion-in-manufacturing-industries-and-construction:-Other</t>
  </si>
  <si>
    <t>Industry---Combustion-plants-&gt;=-20-and-&lt;-50-MW-(boilers)</t>
  </si>
  <si>
    <t>Mining-and-Quarrying</t>
  </si>
  <si>
    <t>Wood-and-Wood-Products</t>
  </si>
  <si>
    <t>Textile-and-Leather</t>
  </si>
  <si>
    <t>Non-specified-(Industry)</t>
  </si>
  <si>
    <t>1-A-3-a-i-(i)</t>
  </si>
  <si>
    <t>International-aviation-LTO-(Civil)</t>
  </si>
  <si>
    <t>International-aviation-(LTO)</t>
  </si>
  <si>
    <t>1-A-3-a-i</t>
  </si>
  <si>
    <t>Transport-Civil-aviation-(International-LTO)</t>
  </si>
  <si>
    <t>World-Aviation-Bunkers</t>
  </si>
  <si>
    <t>International-airport-traffic-(LTO-cycles---&lt;1000-m)</t>
  </si>
  <si>
    <t>1-A-3-a-i-(ii)</t>
  </si>
  <si>
    <t>International-aviation-cruise-(Civil)</t>
  </si>
  <si>
    <t>International-aviation-(Cruise)</t>
  </si>
  <si>
    <t>Transport-Civil-aviation-(International-cruise)</t>
  </si>
  <si>
    <t>International-cruise-traffic-(&gt;1000-m)</t>
  </si>
  <si>
    <t>1-A-3-a-ii-(i)</t>
  </si>
  <si>
    <t>Domestic-aviation-LTO-(Civil)</t>
  </si>
  <si>
    <t>Civil-aviation-(Domestic,-LTO)</t>
  </si>
  <si>
    <t>1-A-3-a-ii</t>
  </si>
  <si>
    <t>Transport-Civil-aviation-(Domestic,-LTO)</t>
  </si>
  <si>
    <t>Domestic-Aviation</t>
  </si>
  <si>
    <t>Domestic-airport-traffic-(LTO-cycles---&lt;1000-m)</t>
  </si>
  <si>
    <t>1-A-3-a-ii-(ii)</t>
  </si>
  <si>
    <t>Domestic-aviation-cruise-(Civil)</t>
  </si>
  <si>
    <t>Civil-aviation-(Domestic,-Cruise)</t>
  </si>
  <si>
    <t>Transport-Civil-aviation-(Domestic,-cruise)</t>
  </si>
  <si>
    <t>National-cruise-traffic-(&gt;1000-m)</t>
  </si>
  <si>
    <t>1-A-3-b-ii-</t>
  </si>
  <si>
    <t>Road-transport:Light-duty-vehicles</t>
  </si>
  <si>
    <t>1-A-3-b-ii</t>
  </si>
  <si>
    <t>1-A-3-b</t>
  </si>
  <si>
    <t>Road-transportation,-Light-duty-vehicles</t>
  </si>
  <si>
    <t>Road-Light-Duty-Vehicles</t>
  </si>
  <si>
    <t>H.-transp-+-01-99</t>
  </si>
  <si>
    <t>Light-duty-vehicles-&lt;-3.5-t</t>
  </si>
  <si>
    <t>1-A-3-b-iii</t>
  </si>
  <si>
    <t>Road-transport:-Heavy-duty-vehicles-and-buses</t>
  </si>
  <si>
    <t>Road-transport:,-Heavy-duty-vehicles</t>
  </si>
  <si>
    <t>Road-transportation,-Heavy-duty-vehicles</t>
  </si>
  <si>
    <t>Road-Trucks-and-Buses</t>
  </si>
  <si>
    <t>Heavy-duty-vehicles-&gt;-3.5-t-and-buses</t>
  </si>
  <si>
    <t>1-A-3-b-iv-</t>
  </si>
  <si>
    <t>Road-transport:-Mopeds-&amp;-motorcycles</t>
  </si>
  <si>
    <t>1-A-3-b-iv</t>
  </si>
  <si>
    <t>Road-transportation,-Mopeds-and-motorcycles</t>
  </si>
  <si>
    <t>Mopeds-and-Motorcycles-&lt;-50-cm3</t>
  </si>
  <si>
    <t>1-A-3-b-v--</t>
  </si>
  <si>
    <t>Road-transport:-Gasoline-evaporation</t>
  </si>
  <si>
    <t>1-A-3-b-v</t>
  </si>
  <si>
    <t>1-B-2-a-iii</t>
  </si>
  <si>
    <t>Gasoline-Evaporation-from-vehicles</t>
  </si>
  <si>
    <t>Road-Non-Combustion</t>
  </si>
  <si>
    <t>Gasoline-evaporation-from-vehicles</t>
  </si>
  <si>
    <t>1-A-3-b-vi</t>
  </si>
  <si>
    <t>Road-transport:-Automobile-tyre-and-brake-wear</t>
  </si>
  <si>
    <t>1-A-3-b-vi-</t>
  </si>
  <si>
    <t>Automobile-tyre-and-brake-wear</t>
  </si>
  <si>
    <t>1-A-3-b-vii-</t>
  </si>
  <si>
    <t>Road-transport:-Automobile-road-abrasion</t>
  </si>
  <si>
    <t>1-A-3-b-vii</t>
  </si>
  <si>
    <t>Road-abrasion</t>
  </si>
  <si>
    <t>1-A-3-c-</t>
  </si>
  <si>
    <t>1-A-3-c</t>
  </si>
  <si>
    <t>1-A-3-d-i-(i)</t>
  </si>
  <si>
    <t>International-maritime-navigation-</t>
  </si>
  <si>
    <t>1-A-3-d-i</t>
  </si>
  <si>
    <t>1-A-3-d</t>
  </si>
  <si>
    <t>Transport-Navigation-/-International-marine(bunkers)</t>
  </si>
  <si>
    <t>World-Marine-Bunkers</t>
  </si>
  <si>
    <t>International-sea-traffic-(international-bunkers)</t>
  </si>
  <si>
    <t>1-A-3-d-i-(ii)</t>
  </si>
  <si>
    <t>International-inland-waterways</t>
  </si>
  <si>
    <t>1-A-3-d-ii</t>
  </si>
  <si>
    <t>National-navigation-(Shipping)</t>
  </si>
  <si>
    <t>Transport-Navigation,-National-navigation-</t>
  </si>
  <si>
    <t>Domestic-Navigation</t>
  </si>
  <si>
    <t>Inland-waterways</t>
  </si>
  <si>
    <t>1-A-3-e-i</t>
  </si>
  <si>
    <t>Pipeline-transport-</t>
  </si>
  <si>
    <t>1-A-3-e-</t>
  </si>
  <si>
    <t>Pipeline-compressors</t>
  </si>
  <si>
    <t>Transport-Other-transportation</t>
  </si>
  <si>
    <t>Pipeline-Transport</t>
  </si>
  <si>
    <t>Coal/oil/gas-ext.---Pipeline-compressors</t>
  </si>
  <si>
    <t>Other-(please-specify)</t>
  </si>
  <si>
    <t>Non-specified-(Transport)</t>
  </si>
  <si>
    <t>Other-Unspecified-Transportation</t>
  </si>
  <si>
    <t>1-A-4-a-i</t>
  </si>
  <si>
    <t>Commercial-/-institutional:-Stationary</t>
  </si>
  <si>
    <t>Other-stationary-(including-military)</t>
  </si>
  <si>
    <t>1-A-4-a</t>
  </si>
  <si>
    <t>Other-Sectors-Commercial/Institutional</t>
  </si>
  <si>
    <t>Commercial-and-Public-Services</t>
  </si>
  <si>
    <t>(10)-50---99-and/or-40</t>
  </si>
  <si>
    <t>Commercial-and-institutional---Combustion-plants-&gt;=-300-MW-(boilers)</t>
  </si>
  <si>
    <t>1-A-4-a-ii</t>
  </si>
  <si>
    <t>Commercial-/-institutional:-Mobile</t>
  </si>
  <si>
    <t>?---</t>
  </si>
  <si>
    <t>Other-off-road</t>
  </si>
  <si>
    <t>1-A-4-b-i--</t>
  </si>
  <si>
    <t>Residential:-Stationary</t>
  </si>
  <si>
    <t>Residential:-Stationary-plants</t>
  </si>
  <si>
    <t>1-A-4-b-i</t>
  </si>
  <si>
    <t>1-A-4-b</t>
  </si>
  <si>
    <t>Other-Sectors-Residential</t>
  </si>
  <si>
    <t>Residential-plants</t>
  </si>
  <si>
    <t>1-A-4-b-ii-</t>
  </si>
  <si>
    <t>Residential:-Household-and-gardening-(mobile)</t>
  </si>
  <si>
    <t>1-A-4-b-ii</t>
  </si>
  <si>
    <t>Small-combustion-Residential,-Household-and-gardening-(mobile)</t>
  </si>
  <si>
    <t>98000-?</t>
  </si>
  <si>
    <t>Household-and-gardening</t>
  </si>
  <si>
    <t>Agriculture/Forestry/Fishing:-Off-road-vehicles-and-other-machinery</t>
  </si>
  <si>
    <t>Exhaust-engine,-household-and-gardening</t>
  </si>
  <si>
    <t>1-A-4-c-i-</t>
  </si>
  <si>
    <t>Agriculture/Forestry/Fishing:-Stationary</t>
  </si>
  <si>
    <t>1-A-4-c-i</t>
  </si>
  <si>
    <t>1-A-4-c</t>
  </si>
  <si>
    <t>Other-Sectors-Agriculture/Forestry/Fishing</t>
  </si>
  <si>
    <t>Plants-in-agriculture,-forestry-and-aquaculture</t>
  </si>
  <si>
    <t>1-A-4-c-ii-</t>
  </si>
  <si>
    <t>1-A-4-c-ii</t>
  </si>
  <si>
    <t>Small-combustion-Agriculture/Forestry/Fishing--off-road-vehicles-and-other-machinery</t>
  </si>
  <si>
    <t>Agriculture-</t>
  </si>
  <si>
    <t>1-A-4-c-iii</t>
  </si>
  <si>
    <t>Agriculture/Forestry/Fishing:-National-fishing</t>
  </si>
  <si>
    <t>Agriculture/Forestry/Fishing:--National-fishing</t>
  </si>
  <si>
    <t>Small-combustion-Agriculture/Forestry/Fishing</t>
  </si>
  <si>
    <t>National-fishing</t>
  </si>
  <si>
    <t>1-A-5-a-</t>
  </si>
  <si>
    <t>1-A-5-a</t>
  </si>
  <si>
    <t>Other-Unspecified</t>
  </si>
  <si>
    <t>1-A-5-b-</t>
  </si>
  <si>
    <t>Other,-Mobile-(including-military,-land-based-and-recreational-boats)</t>
  </si>
  <si>
    <t>1-A-5-b</t>
  </si>
  <si>
    <t>Other,-Mobile-(including-military)</t>
  </si>
  <si>
    <t>Non-specified-(Other)</t>
  </si>
  <si>
    <t>1-A-5-c</t>
  </si>
  <si>
    <t>Multilateral-operations</t>
  </si>
  <si>
    <t>1-B-1-a-</t>
  </si>
  <si>
    <t>Fugitive-emission-from-solid-fuels:-Coal-mining-and-handling</t>
  </si>
  <si>
    <t>1-B-1-a</t>
  </si>
  <si>
    <t>Coal-mining-and-handling</t>
  </si>
  <si>
    <t>Coal-Production</t>
  </si>
  <si>
    <t>Fugitive-Coal-Mining</t>
  </si>
  <si>
    <t>Extraction-and-1st-treatment-of-solid-fossil-fuels</t>
  </si>
  <si>
    <t>1-B-1-b-</t>
  </si>
  <si>
    <t>Fugitive-emission-from-solid-fuels:-Solid-fuel-transformation</t>
  </si>
  <si>
    <t>1-B-1-b</t>
  </si>
  <si>
    <t>Fugitive-emissions-from-fuels-Solid-fuels/Transformation</t>
  </si>
  <si>
    <t>Coal-Consumption</t>
  </si>
  <si>
    <t>Fugitive-Coal-and-Other-Solid-Fuel-Transformation</t>
  </si>
  <si>
    <t>23;-27</t>
  </si>
  <si>
    <t>Coke-oven-(door-leakage-and-extinction)</t>
  </si>
  <si>
    <t>1-B-1-c</t>
  </si>
  <si>
    <t>Other-fugitive-emissions-from-solid-fuels</t>
  </si>
  <si>
    <t>1-B-2-a-i</t>
  </si>
  <si>
    <t>Fugitive-emissions-oil:-Exploration,-production,-transport</t>
  </si>
  <si>
    <t>1-B-2-a-i-</t>
  </si>
  <si>
    <t>-Exploration,-production,-transport</t>
  </si>
  <si>
    <t>1-B-2-a</t>
  </si>
  <si>
    <t>Fugitive-Emissions-from-Fuels-Oil--Exploration,-Production,-Transport</t>
  </si>
  <si>
    <t>Oil-Production</t>
  </si>
  <si>
    <t>06-and-09</t>
  </si>
  <si>
    <t>Extraction,-1st-treatment-and-loading-of-liquid-fossil-fuels</t>
  </si>
  <si>
    <t>1-B-2-a-iv</t>
  </si>
  <si>
    <t>Fugitive-emissions-oil:-Refining-/-storage</t>
  </si>
  <si>
    <t>Refining-/-storage</t>
  </si>
  <si>
    <t>Fugitive-emissions-from-Fuels-Refining-/-storage</t>
  </si>
  <si>
    <t>Petroleum-Refineries</t>
  </si>
  <si>
    <t>Fugitive-emissions-oil:-Refining-and-storage</t>
  </si>
  <si>
    <t>Processes-in-petroleum-industries-</t>
  </si>
  <si>
    <t>1-B-2-a-v</t>
  </si>
  <si>
    <t>Distribution-of-oil-products</t>
  </si>
  <si>
    <t>1-B-2-a-v-</t>
  </si>
  <si>
    <t>Fugitive-Emissions-from-Furels-Oil--Exploration,-Production,-Transport</t>
  </si>
  <si>
    <t>Pet-Product-Consumption</t>
  </si>
  <si>
    <t>Liquid-fuel-distribution-(except-gasoline-distribution)</t>
  </si>
  <si>
    <t>1-B-2-b--</t>
  </si>
  <si>
    <t>Fugitive-emissions-from-natural-gas-(exploration,-prodcution,-processing,-transmission,-storage,-distribution-and-other)</t>
  </si>
  <si>
    <t>1-B-2-b-</t>
  </si>
  <si>
    <t>Natural-gas</t>
  </si>
  <si>
    <t>1-B-2-b</t>
  </si>
  <si>
    <t>Fugitive-Emissions-from-Fuels--Natural-gas</t>
  </si>
  <si>
    <t>Nat-Gas-Consumption</t>
  </si>
  <si>
    <t>Extraction,-1st-treat.-and-loading-of-gaseous-fossil-fuels</t>
  </si>
  <si>
    <t>1-B-2-c</t>
  </si>
  <si>
    <t>Venting-and-flaring-(oil,-gas,-combined)</t>
  </si>
  <si>
    <t>1-B-2-c-</t>
  </si>
  <si>
    <t>Venting-and-flaring</t>
  </si>
  <si>
    <t>Fugitive-emissions-from-fuels-Oil-and-natural-gas/Flaring</t>
  </si>
  <si>
    <t>Flaring-in-oil-refinery</t>
  </si>
  <si>
    <t>1-B-2-d</t>
  </si>
  <si>
    <t>Other-fugitive--emissions-from-energy-production-</t>
  </si>
  <si>
    <t>1-B-3</t>
  </si>
  <si>
    <t>Other-fugitive-emissions-from-geothermal-energy-production-,-peat-and--other-energy-extraction-not-included-in-1-B-2</t>
  </si>
  <si>
    <t>Other-fugitive--emissions-from-energy-production</t>
  </si>
  <si>
    <t>Geothermal-energy-extraction</t>
  </si>
  <si>
    <t>2-A-1</t>
  </si>
  <si>
    <t>Cement-production</t>
  </si>
  <si>
    <t>Industrial-processes-Mineral-Products-Cement</t>
  </si>
  <si>
    <t>Installations-for-the-production-of-cement-clincer-in-rotary-kilns</t>
  </si>
  <si>
    <t>Cement-(decarbonizing)</t>
  </si>
  <si>
    <t>2-A-2-</t>
  </si>
  <si>
    <t>Lime-production</t>
  </si>
  <si>
    <t>2-A-2</t>
  </si>
  <si>
    <t>Industrial-processes-Mineral-products/Lime</t>
  </si>
  <si>
    <t>3.(c).(ii),-3.(c).(iii)</t>
  </si>
  <si>
    <t>Installations-for-the-production-of:-(ii)-lime-in-rotary-kilns,-(iii)-cement-clinker-or-lime-in-other-furnaces</t>
  </si>
  <si>
    <t>15;-26;-27</t>
  </si>
  <si>
    <t>Lime-(decarbonizing)</t>
  </si>
  <si>
    <t>2-A-3-</t>
  </si>
  <si>
    <t>Glass-production-</t>
  </si>
  <si>
    <t>2-A-7-d</t>
  </si>
  <si>
    <t>Other-Mineral-products--(Please-specify-the-sources-included/excluded-in-the-notes-column-to-the-right)</t>
  </si>
  <si>
    <t>2-A-7</t>
  </si>
  <si>
    <t>Industrial-processes-Mineral-Products-Other</t>
  </si>
  <si>
    <t>Installations-for-the-manufacture-of-glass-including-glass-fibree</t>
  </si>
  <si>
    <t>Installations-for-the-manufacture-of-glass,-incl.-glass-fibre</t>
  </si>
  <si>
    <t>Glass-(decarbonizing)</t>
  </si>
  <si>
    <t>2-A-5-a</t>
  </si>
  <si>
    <t>Quarrying-and-mining-of-minerals-other-than-coal</t>
  </si>
  <si>
    <t>2-A-7-a</t>
  </si>
  <si>
    <t>3.(a),-3.(b)</t>
  </si>
  <si>
    <t>Underground-mining-and-related-operations;-Opencast-mining-and-quarring</t>
  </si>
  <si>
    <t>Extraction-of-mineral-ores</t>
  </si>
  <si>
    <t>2-A-5-b</t>
  </si>
  <si>
    <t>Construction-and-demolition</t>
  </si>
  <si>
    <t>2-A-7-b</t>
  </si>
  <si>
    <t>41,-42-or-43</t>
  </si>
  <si>
    <t>Public-works-and-building-sites</t>
  </si>
  <si>
    <t>2-A-5-c</t>
  </si>
  <si>
    <t>Storage,-handling-and-transport-of-mineral-products</t>
  </si>
  <si>
    <t>2-A-7-c</t>
  </si>
  <si>
    <t>20.13-or-20.14</t>
  </si>
  <si>
    <t>2-A-6</t>
  </si>
  <si>
    <t>Installations-for-the-melting-mineral-substances-including-the-prodcution-of-mineral-fibres-with-a-melting-capacity-exceeding-20-tonnes-per-day</t>
  </si>
  <si>
    <t>Installations-for-melting-mineral-substances,-incl.-the-production-of-mineral-fibres</t>
  </si>
  <si>
    <t>Other-(Mineral-products)</t>
  </si>
  <si>
    <t>2-B-1</t>
  </si>
  <si>
    <t>Ammonia-production</t>
  </si>
  <si>
    <t>Industrial-Processes-Chemical-Industry-Ammonia</t>
  </si>
  <si>
    <t>Inorganic-chemical-industry:-(a)-gases-such-as-ammonia,-chlorine-or-hydrogen-chloride,-fluorine-or-hydrogen-fluoride,-carbon-oxides,-sulphur-compounds,-nitrogen-oxides,-hydrogen,-sulphur-dioxide,-carbonyl-chloride</t>
  </si>
  <si>
    <t>Chemical-installations-for-the-production-on-an-industrial-scale-of-basic-inorganic-chemicals:-gases</t>
  </si>
  <si>
    <t>2-B-2</t>
  </si>
  <si>
    <t>Nitric-acid-production</t>
  </si>
  <si>
    <t>Industrial-Processes-Chemical-Industry-Nitric-Acid</t>
  </si>
  <si>
    <t>Inorganic-chemical-industry:-(b)-acids,-such-as-chromic-acid,-hydrofluoric-acid,-phospohoric-acid,-nitric-acid,-hydrochloric-acid,-sulphuric-acid,-oleum,-sulphurous-acids</t>
  </si>
  <si>
    <t>Chemical-installations-for-the-production-on-an-industrial-scale-of-basic-inorganic-chemicals:-acids</t>
  </si>
  <si>
    <t>Nitric-acid</t>
  </si>
  <si>
    <t>2-B-3</t>
  </si>
  <si>
    <t>Adipic-acid-production</t>
  </si>
  <si>
    <t>2-B-5-a</t>
  </si>
  <si>
    <t>Industrial-Processes-Chemical-Industry-Adipic-Acid</t>
  </si>
  <si>
    <t>Organic-chemical-industry:-(d)-nitrogenous-hydrocarbons-such-as-amines,-amides,-nitrous-compounds,-nitro-compounds-or-nitrate-compounds,-nitriles,-cyanates,-isocyanates</t>
  </si>
  <si>
    <t>Chemical-installations-for-the-production-on-an-industrial-scale-of-basic-organic-chemicals:-nitrogenous-hydrocarbons</t>
  </si>
  <si>
    <t>Adipic-acid</t>
  </si>
  <si>
    <t>2-B-5</t>
  </si>
  <si>
    <t>Carbide-production</t>
  </si>
  <si>
    <t>2-B-4</t>
  </si>
  <si>
    <t>Industrial-Processes-Chemical-Industry-Carbide</t>
  </si>
  <si>
    <t>Production-of-inorganic-chemicals</t>
  </si>
  <si>
    <t>Chemical-Industry</t>
  </si>
  <si>
    <t>Chemical-installations-for-the-production-on-an-industrial-scale-of-basic-inorganic-chemicals:-non-metals,-metal-oxides-or-other-inorganic-compounds</t>
  </si>
  <si>
    <t>Calcium-carbide-production</t>
  </si>
  <si>
    <t>2-B-6</t>
  </si>
  <si>
    <t>Titanium-dioxid--prodcution-</t>
  </si>
  <si>
    <t>Other-chemical-industry-(Please-specify-the-sources-included/excluded-in-the-notes-column-to-the-right)</t>
  </si>
  <si>
    <t>Industrial-Processes-Chemical-Industry/Other</t>
  </si>
  <si>
    <t>Inorganic-chemical-industry:-(e)-non-metals,-metal-oxides-or-other-inorganic-compounds-such-as-calcium-carbide,-silicon,-silicon-carbide</t>
  </si>
  <si>
    <t>Titanium-dioxide</t>
  </si>
  <si>
    <t>2-B-7</t>
  </si>
  <si>
    <t>Soda-ash-production</t>
  </si>
  <si>
    <t>2-A-4</t>
  </si>
  <si>
    <t>Soda-ash-production-and-use</t>
  </si>
  <si>
    <t>Industrial-processes-Soda-Ash-production-and-use</t>
  </si>
  <si>
    <t>Soda-Ash-production-and-use</t>
  </si>
  <si>
    <t>2-B-10-a</t>
  </si>
  <si>
    <t>Chemical-industry:-Other-(Please-specify-in-the-IIR)</t>
  </si>
  <si>
    <t>Sulfuric-acid</t>
  </si>
  <si>
    <t>2-B-10-b</t>
  </si>
  <si>
    <t>Storage,-handling-and-transport-of-chemical-products-(Please-specify-in-the-IIR)</t>
  </si>
  <si>
    <t>2-B-5-b</t>
  </si>
  <si>
    <t>Storage,-handling-and-transport-of-chemical-products---(Please-specify-the-sources-included/excluded-in-the-notes-column-to-the-right)</t>
  </si>
  <si>
    <t>Chemical-installations-for-the-production-of-organic-chemicals</t>
  </si>
  <si>
    <t>Chemical-installations-for-the-production-on-an-industrial-scale-of-basic-organic-chemicals</t>
  </si>
  <si>
    <t>Storage-and-handling-of-organic-chemical-products-(o)</t>
  </si>
  <si>
    <t>2-C-1</t>
  </si>
  <si>
    <t>Iron-and-steel-production</t>
  </si>
  <si>
    <t>Industrial-Processes-Metal-Production-Iron-and-steel</t>
  </si>
  <si>
    <t>Metal-industry:-Installations-for-the-production-of-pig-iron-or-steel</t>
  </si>
  <si>
    <t>Iron,-steel,-and-Ferroalloy-production</t>
  </si>
  <si>
    <t>Installations-for-the-production-of-pig-iron-or-steel-inc.-continuous-casting</t>
  </si>
  <si>
    <t>Blast-furnace-charging</t>
  </si>
  <si>
    <t>2-C-2</t>
  </si>
  <si>
    <t>Ferroalloys-production</t>
  </si>
  <si>
    <t>Industrial-Processes-Metal-Production-Ferroalloys</t>
  </si>
  <si>
    <t>Metal-industry:-(b)-for-the-smelting,-including-the-alloyage,-of-non-ferrous-metals,-incl.-recovered-products-and-operation-of-non-ferrous-metal-foundries</t>
  </si>
  <si>
    <t>Installations-for-the-smelting,-including-the-alloying,-of-non-ferrous-metals,-including-recovered-products-(refining,-foundry-casting,-etc.)</t>
  </si>
  <si>
    <t>Ferro-alloys--</t>
  </si>
  <si>
    <t>2-C-3</t>
  </si>
  <si>
    <t>Industrial-Processes-Metal-Production-Aluminium</t>
  </si>
  <si>
    <t>Installations-for-non-ferrous-crude-metals:-(a)-for-the-production-of-non-ferrous-crude-metals</t>
  </si>
  <si>
    <t>Installations-for-the-production-of-non-ferrous-crude-metals-from-ore,-concentrates-or-secondary-raw-materials-by-metallurgical,-chemical-or-electrolytic-processes</t>
  </si>
  <si>
    <t>Aluminium-production-(electrolysis)</t>
  </si>
  <si>
    <t>2-C-4-</t>
  </si>
  <si>
    <t>Magnesium-Production</t>
  </si>
  <si>
    <t>2-C-5-e</t>
  </si>
  <si>
    <t>Other-metal-production-(Please-specify-the-sources-included/excluded-in-the-notes-column-to-the-right)</t>
  </si>
  <si>
    <t>2-C-5</t>
  </si>
  <si>
    <t>Industrial-Processes-Metal-Production-Other</t>
  </si>
  <si>
    <t>Magnesium-production-(except-03.03.23)</t>
  </si>
  <si>
    <t>2-C-5-</t>
  </si>
  <si>
    <t>Lead-production</t>
  </si>
  <si>
    <t>2-C-5-b</t>
  </si>
  <si>
    <t>Processing-of-non-ferrous-metals</t>
  </si>
  <si>
    <t>2.(e).(i),-2.(e).(ii)</t>
  </si>
  <si>
    <t>Installations:-(i)-for-the-production-of-non-ferrous-crude-metals-from-ore,-concentrates-or-secondary-raw-materials-by-metallurgical,-chemical-or-electrolytic-processes;-(ii)-for-the-smelting,-including-the-alloying,-of-non-ferrous-metals,-including-recovered-products-(refining,-foundry-casting,-etc.)</t>
  </si>
  <si>
    <t>2-C-6-</t>
  </si>
  <si>
    <t>Zinc-production</t>
  </si>
  <si>
    <t>2-C-5-d</t>
  </si>
  <si>
    <t>2-C-7-a</t>
  </si>
  <si>
    <t>Copper-production</t>
  </si>
  <si>
    <t>2-C-5-a</t>
  </si>
  <si>
    <t>Installations-for-non-ferrous-metals</t>
  </si>
  <si>
    <t>2-C-7-b</t>
  </si>
  <si>
    <t>Nickel-production</t>
  </si>
  <si>
    <t>2-C-5-c</t>
  </si>
  <si>
    <t>Nickel-production-(except-03.03.24)</t>
  </si>
  <si>
    <t>2-C-7-c</t>
  </si>
  <si>
    <t>Installations-for-non-ferrous-crude-metals</t>
  </si>
  <si>
    <t>Other-Metal-Production</t>
  </si>
  <si>
    <t>Silicium-production</t>
  </si>
  <si>
    <t>2-C-7-d</t>
  </si>
  <si>
    <t>Storage,-handling-and-transport-of-metal-products-(Please-specify-the-sources-included/excluded-in-the-notes-column-to-the-right)</t>
  </si>
  <si>
    <t>2-C-5-f</t>
  </si>
  <si>
    <t>Storage,-handling-and-transport-of-ferrous-metal-products</t>
  </si>
  <si>
    <t>2-D-3-a</t>
  </si>
  <si>
    <t>Domestic-solvent-use-including-fungicides</t>
  </si>
  <si>
    <t>3-D-2</t>
  </si>
  <si>
    <t>3-D</t>
  </si>
  <si>
    <t>Solvent-and-other-product-use-Other</t>
  </si>
  <si>
    <t>H.-other</t>
  </si>
  <si>
    <t>Domestic-solvent-use-(other-than-paint-application)(k)</t>
  </si>
  <si>
    <t>2-D-3-b</t>
  </si>
  <si>
    <t>Road-paving-with-asphalt</t>
  </si>
  <si>
    <t>Industrial-proc.-Mineral-Products-Road-Paving-with-Asphalt</t>
  </si>
  <si>
    <t>Road-paving-with-Asphalt</t>
  </si>
  <si>
    <t>2-D-3-c</t>
  </si>
  <si>
    <t>2-A-5</t>
  </si>
  <si>
    <t>Industrial-processes-Mineral-Products-Asphalt-Roofing</t>
  </si>
  <si>
    <t>Installations-for-melting-mineral-substances-including-the-production-of-mineral-fibres</t>
  </si>
  <si>
    <t>Roof-covering-with-Asphalt-Materials</t>
  </si>
  <si>
    <t>2-D-3-d</t>
  </si>
  <si>
    <t>3-A-2</t>
  </si>
  <si>
    <t>Industrial-coating-application</t>
  </si>
  <si>
    <t>3-A</t>
  </si>
  <si>
    <t>Solvent-and-other-product-use-Paint-application</t>
  </si>
  <si>
    <t>6.7,-2.6</t>
  </si>
  <si>
    <t>Installations-for-the-surface-treatment-of-substances,-objects-or-products-using-organic-solvents;-Surface-treatment-of-metals-or-plastic-materials-using-an-electrolytic-or-chemical-process</t>
  </si>
  <si>
    <t>9.(c),-2.(f)</t>
  </si>
  <si>
    <t>Installations-for-the-surface-treatment-of-substances,-objects-or-products-using-organic-solvents;-Installations-for-surface-treatment-of-metals-and-plastic-materials-using-an-electrolytic-or-chemical-process</t>
  </si>
  <si>
    <t>Paint-application-:-manufacture-of-automobiles</t>
  </si>
  <si>
    <t>2-D-3-e</t>
  </si>
  <si>
    <t>3-B-1</t>
  </si>
  <si>
    <t>3-B</t>
  </si>
  <si>
    <t>Solvent-and-other-product-use-Degreasing-and-dry-cleaning</t>
  </si>
  <si>
    <t>Installations-for-the-surface-treatment-of-substances,-objects-or-products-using-organic-solvents</t>
  </si>
  <si>
    <t>27,-28</t>
  </si>
  <si>
    <t>Metal-degreasing</t>
  </si>
  <si>
    <t>2-D-3-f</t>
  </si>
  <si>
    <t>3-B-2</t>
  </si>
  <si>
    <t>Dry-cleaning-</t>
  </si>
  <si>
    <t>2-D-3-g</t>
  </si>
  <si>
    <t>3-C-</t>
  </si>
  <si>
    <t>3-C</t>
  </si>
  <si>
    <t>Solvent-and-other-product-use-Chemical-products</t>
  </si>
  <si>
    <t>Chemical-products-manufacturing-or-processing</t>
  </si>
  <si>
    <t>2-D-3-h</t>
  </si>
  <si>
    <t>3-D-1</t>
  </si>
  <si>
    <t>Printing-industry</t>
  </si>
  <si>
    <t>2-D-3-i</t>
  </si>
  <si>
    <t>Other-use-of-solvents-and-related-activities</t>
  </si>
  <si>
    <t>2-G</t>
  </si>
  <si>
    <t>3-D-3</t>
  </si>
  <si>
    <t>Installations-for-the-manufacture-of-glass-including-glass-fibre-with-a-melting-capacity-exceeding-20-tonnes-per-day</t>
  </si>
  <si>
    <t>Glass-wool-enduction-</t>
  </si>
  <si>
    <t>2-H-1</t>
  </si>
  <si>
    <t>Pulp-and-paper-industry</t>
  </si>
  <si>
    <t>2-D-1</t>
  </si>
  <si>
    <t>Industrial-processes-Other-Production-Pulp-and-Paper</t>
  </si>
  <si>
    <t>6.1.(a),-6.1.(b)</t>
  </si>
  <si>
    <t>Industrial-plants:-(a)-pulp-from-timber-or-other-fibrous-materials,-(b)-paper-and-board-production</t>
  </si>
  <si>
    <t>Industrial-plants-for-the-production-of-paper-and-board-and-other-primary-wood-products</t>
  </si>
  <si>
    <t>2-H-2</t>
  </si>
  <si>
    <t>Food-and-beverages-industry-</t>
  </si>
  <si>
    <t>2-D-2</t>
  </si>
  <si>
    <t>Food-and-drink</t>
  </si>
  <si>
    <t>Industrial-processes-Other-Production-Food-and-Drink</t>
  </si>
  <si>
    <t>Food-industry:-vegetable-raw-material-with-fished-product-production</t>
  </si>
  <si>
    <t>Treatment-and-processesing-intended-for-the-production-of-food-and-beverage-products-from:-vegetable-raw-materials</t>
  </si>
  <si>
    <t>2-H-3</t>
  </si>
  <si>
    <t>Other-industrial-processes-(Please-specify-in-the-IIR)</t>
  </si>
  <si>
    <t>2-I</t>
  </si>
  <si>
    <t>2-D-3</t>
  </si>
  <si>
    <t>6.1.(a),-6.1.(c)</t>
  </si>
  <si>
    <t>Industrial-plants:-(a)-pulp-from-timber-or-other-fibrous-materials,-(c)-one-or-more-of-the-following-wood-based-panels:-oriented-strand-board,-particleboard-or-fiberboard</t>
  </si>
  <si>
    <t>6.(a),-6.(b)</t>
  </si>
  <si>
    <t>Industrial-plants-for-the-production-of-pulp-from-timber-or-similar-fibrous-materials;-Industrial-plants-for-the-production-of-paper-and-board-and-other-primary-wood-products</t>
  </si>
  <si>
    <t>2-J</t>
  </si>
  <si>
    <t>2-E</t>
  </si>
  <si>
    <t>Indust.-Processes.-Production-of-HFC-and-SF6-By-products-</t>
  </si>
  <si>
    <t>Organic-chemical-industry:-(f)-halogenic-hydrocarbons</t>
  </si>
  <si>
    <t>Chemical-installations-for-the-production-on-an-industrial-scale-of-basic-organic-chemicals:-halogenic-hydrocarbons</t>
  </si>
  <si>
    <t>Halogenated-hydrocarbons-production---By-products</t>
  </si>
  <si>
    <t>2-K</t>
  </si>
  <si>
    <t>Consumption-of-POPs-and-heavy-metals-(e.g.-electricial-and-scientific-equipment)</t>
  </si>
  <si>
    <t>2-F</t>
  </si>
  <si>
    <t>2-F-5</t>
  </si>
  <si>
    <t>Industrial-prosesses---Consumption-of-halocarbons-and-SF6-Solvent</t>
  </si>
  <si>
    <t>PFC-and-HFC-emissions</t>
  </si>
  <si>
    <t>2-L</t>
  </si>
  <si>
    <t>Other-production,-consumption,-storage,-transportation-or-handling-of-bulk-products-(Please-specify-the-sources-included/excluded-in-the-notes-column-to-the-right)</t>
  </si>
  <si>
    <t>2-G-</t>
  </si>
  <si>
    <t>Industrial-processes-Other</t>
  </si>
  <si>
    <t>Other-production,-consumption,-storage,-transportation-or-handling-of-bulk-products</t>
  </si>
  <si>
    <t>Installations-for-the-processing-of-ferrous-metals</t>
  </si>
  <si>
    <t>Other-(including-asbestos-products-manufacturing)</t>
  </si>
  <si>
    <t>3-B-1-a</t>
  </si>
  <si>
    <t>Manure-management---Dairy-cattle</t>
  </si>
  <si>
    <t>4-B-1-a-</t>
  </si>
  <si>
    <t>Cattle-dairy</t>
  </si>
  <si>
    <t>4-B-1-a</t>
  </si>
  <si>
    <t>Agriculture-Manure-management/Cattle/Dairy</t>
  </si>
  <si>
    <t>Dairy-cows</t>
  </si>
  <si>
    <t>3-B-1-b</t>
  </si>
  <si>
    <t>Manure-management---Non-dairy-cattle</t>
  </si>
  <si>
    <t>4-B-1-b-</t>
  </si>
  <si>
    <t>Cattle-non-dairy</t>
  </si>
  <si>
    <t>4-B-1-b</t>
  </si>
  <si>
    <t>Agriculture-Manure-management/Cattle/Non-dairy</t>
  </si>
  <si>
    <t>Other-cattle</t>
  </si>
  <si>
    <t>3-B-2-</t>
  </si>
  <si>
    <t>Manure-management---Sheep</t>
  </si>
  <si>
    <t>4-B-3-</t>
  </si>
  <si>
    <t>4-B-3</t>
  </si>
  <si>
    <t>Agriculture-Manure-management/Sheep</t>
  </si>
  <si>
    <t>Manure-from-other-animals</t>
  </si>
  <si>
    <t>3-B-3</t>
  </si>
  <si>
    <t>Manure-management---Swine--</t>
  </si>
  <si>
    <t>4-B-8</t>
  </si>
  <si>
    <t>Agriculture-Manure-management/Swine</t>
  </si>
  <si>
    <t>Installations:-(b)-with-more-than-2-000-places-for-production-pigs-(over-30-kg)</t>
  </si>
  <si>
    <t>Installations-for-the-intensive-rearing-of-poultry-or-pigs:-with-2-000-places-for-production-pigs-(over-30-kg)</t>
  </si>
  <si>
    <t>Fattening-pigs</t>
  </si>
  <si>
    <t>3-B-4-a</t>
  </si>
  <si>
    <t>Manure-management---Buffalo</t>
  </si>
  <si>
    <t>4-B-2-</t>
  </si>
  <si>
    <t>4-B-2</t>
  </si>
  <si>
    <t>3-B-4-d</t>
  </si>
  <si>
    <t>Manure-management---Goats</t>
  </si>
  <si>
    <t>4-B-4</t>
  </si>
  <si>
    <t>Agriculture-Manure-management/Goats</t>
  </si>
  <si>
    <t>3-B-4-e</t>
  </si>
  <si>
    <t>Manure-management---Horses</t>
  </si>
  <si>
    <t>4-B-6-</t>
  </si>
  <si>
    <t>4-B-6</t>
  </si>
  <si>
    <t>Agriculture-Manure-management/Horses</t>
  </si>
  <si>
    <t>Horses-</t>
  </si>
  <si>
    <t>3-B-4-f</t>
  </si>
  <si>
    <t>Manure-management---Mules-and-asses</t>
  </si>
  <si>
    <t>4-B-7-</t>
  </si>
  <si>
    <t>Mules-and-asses</t>
  </si>
  <si>
    <t>4-B-7</t>
  </si>
  <si>
    <t>Agriculture-Manure-management/Mules-and-asses</t>
  </si>
  <si>
    <t>3-B-4-g-i</t>
  </si>
  <si>
    <t>Manure-management---Laying-hens</t>
  </si>
  <si>
    <t>4-B-9-a</t>
  </si>
  <si>
    <t>Laying-hens</t>
  </si>
  <si>
    <t>4-B-9</t>
  </si>
  <si>
    <t>Agriculture-Manure-management/Poultry</t>
  </si>
  <si>
    <t>Installations:-(a)-with-more-than-40-000-places-for-poultry</t>
  </si>
  <si>
    <t>Installations-for-the-intensive-rearing-of-poultry-or-pigs:-with-40-000-places-for-poultry</t>
  </si>
  <si>
    <t>3-B-4-g-ii</t>
  </si>
  <si>
    <t>Manure-management---Broilers</t>
  </si>
  <si>
    <t>4-B-9-b</t>
  </si>
  <si>
    <t>3-B-4-g-iii</t>
  </si>
  <si>
    <t>Manure-management---Turkeys</t>
  </si>
  <si>
    <t>4-B-9-c</t>
  </si>
  <si>
    <t>4-B-10</t>
  </si>
  <si>
    <t>3-B-4-g-iv</t>
  </si>
  <si>
    <t>Manure-management---Other-poultry-(please-specify-in-the-IIR)</t>
  </si>
  <si>
    <t>4-B-9-d</t>
  </si>
  <si>
    <t>Other-poultry</t>
  </si>
  <si>
    <t>Other-poultry-(ducks,gooses,etc.)</t>
  </si>
  <si>
    <t>3-B-4-h</t>
  </si>
  <si>
    <t>Manure-management---Other-animals-(please-specify-in-the-IIR)</t>
  </si>
  <si>
    <t>4-B-13</t>
  </si>
  <si>
    <t>Agriculture-Manure-management/Other</t>
  </si>
  <si>
    <t>Fur-animals</t>
  </si>
  <si>
    <t>3-D-a-1</t>
  </si>
  <si>
    <t>Inorganic-N-fertilizers-(includes-also-urea-application)</t>
  </si>
  <si>
    <t>4-D-1-a</t>
  </si>
  <si>
    <t>Synthetic-N-fertilizers</t>
  </si>
  <si>
    <t>4-D-1</t>
  </si>
  <si>
    <t>Agriculture-Agricultural-soils-Direct-soil-emission</t>
  </si>
  <si>
    <t>Permanent-crops</t>
  </si>
  <si>
    <t>3-D-a-2-a</t>
  </si>
  <si>
    <t>Animal-manure-applied-to-soils</t>
  </si>
  <si>
    <t>Other-Soil-(Manure,-sludge,-and-other-as-applied-to-soils)</t>
  </si>
  <si>
    <t>Installations-for-the-intensive-rearing-of-poultry-or-pigs</t>
  </si>
  <si>
    <t>3-D-a-2-b</t>
  </si>
  <si>
    <t>Sewage-sludge-applied-to-soils</t>
  </si>
  <si>
    <t>3-D-a-2-c</t>
  </si>
  <si>
    <t>Other-organic-fertilisers-applied-to-soils-(including-compost)</t>
  </si>
  <si>
    <t>3-D-a-3</t>
  </si>
  <si>
    <t>Urine-and-dung-deposited-by-grazing-animals</t>
  </si>
  <si>
    <t>4-D-2-c</t>
  </si>
  <si>
    <t>-N-excretion-on-pasture-range-and-paddock-unspecified-(Please-specify-the-sources-included/excluded-in-the-notes-column-to-the-right)</t>
  </si>
  <si>
    <t>3-D-a-4</t>
  </si>
  <si>
    <t>Crop-residues-applied-to-soils</t>
  </si>
  <si>
    <t>3-D-b</t>
  </si>
  <si>
    <t>Indirect-emissions-from-managed-soils</t>
  </si>
  <si>
    <t>Other-farm-emissions</t>
  </si>
  <si>
    <t>3-D-c</t>
  </si>
  <si>
    <t>Farm-level-agricultural-operations-including-storage,--handling-and--transport-of-agricultural-products</t>
  </si>
  <si>
    <t>4-B</t>
  </si>
  <si>
    <t>Agriculture-–-Manure-management</t>
  </si>
  <si>
    <t>Agriculture--Manure-manatement</t>
  </si>
  <si>
    <t>3-D-d</t>
  </si>
  <si>
    <t>4-D-2-a</t>
  </si>
  <si>
    <t>Farm-level-agricultural-operations-including-storage,-handling-and-transport-of-agricultural-products</t>
  </si>
  <si>
    <t>Off-farm-storage,-handling-and-transport-of-bulk-agricultural-products</t>
  </si>
  <si>
    <t>3-D-e</t>
  </si>
  <si>
    <t>Cultivated-crops</t>
  </si>
  <si>
    <t>3-D-f</t>
  </si>
  <si>
    <t>Use-of-pesticides</t>
  </si>
  <si>
    <t>4-G-</t>
  </si>
  <si>
    <t>Agriculture-other(c)</t>
  </si>
  <si>
    <t>5-D</t>
  </si>
  <si>
    <t>CO2-Emissions-and-removals-from-soil</t>
  </si>
  <si>
    <t>Rice-Cultivation</t>
  </si>
  <si>
    <t>Enteric-fermination---Cattle</t>
  </si>
  <si>
    <t>Enteric-fermination---Other</t>
  </si>
  <si>
    <t>3-F--</t>
  </si>
  <si>
    <t>Field-burning-of-agricultural-residuals</t>
  </si>
  <si>
    <t>4-F-</t>
  </si>
  <si>
    <t>Field-burning-of-agricultural-wastes</t>
  </si>
  <si>
    <t>4-F-5</t>
  </si>
  <si>
    <t>Agriculture-Field-burning-of-agricultural-wastes-Other</t>
  </si>
  <si>
    <t>3-I</t>
  </si>
  <si>
    <t>Agriculture-other-(Please-specify-in-IIR)</t>
  </si>
  <si>
    <t>5-A</t>
  </si>
  <si>
    <t>Biological-treatment-of-waste---Solid-waste-disposal-on-land</t>
  </si>
  <si>
    <t>6-A</t>
  </si>
  <si>
    <t>Solid-waste-disposal-on-land</t>
  </si>
  <si>
    <t>6-A-1</t>
  </si>
  <si>
    <t>Waste-Solid-waste-disposal-on-land-Managed-Disposal</t>
  </si>
  <si>
    <t>Landfills-receiving-more-than-10-tonnes-per-day-or-with-a-total-capacity-exceeding-25-000-tonnes,-excluding-landfills-of-inert-waste</t>
  </si>
  <si>
    <t>Installations-for-the-disposal-of-non-hazardous-waste</t>
  </si>
  <si>
    <t>90,-75</t>
  </si>
  <si>
    <t>Managed-Waste-Disposal-on-Land</t>
  </si>
  <si>
    <t>5-B-1</t>
  </si>
  <si>
    <t>Biological-treatment-of-waste---Composting</t>
  </si>
  <si>
    <t>6-D</t>
  </si>
  <si>
    <t>Other-waste(e)</t>
  </si>
  <si>
    <t>Installations-for-the-disposal-of-non-hazardous-waste-as-defined-in-Annex-II-A-to-Directive-75/442/EEC-under-headings-D8-and-D9</t>
  </si>
  <si>
    <t>Biological-treatment-of-waste---Composting-or-Biogas</t>
  </si>
  <si>
    <t>90-;-01</t>
  </si>
  <si>
    <t>Compost-production</t>
  </si>
  <si>
    <t>5-B-2</t>
  </si>
  <si>
    <t>Biological-treatment-of-waste---Anaerobic-digestion-at-biogas-facilities</t>
  </si>
  <si>
    <t>Biogas-production</t>
  </si>
  <si>
    <t>5-C-1-a</t>
  </si>
  <si>
    <t>Municipal-waste-incineration</t>
  </si>
  <si>
    <t>6-C-c</t>
  </si>
  <si>
    <t>Municipal-waste-incineration--(d)</t>
  </si>
  <si>
    <t>6-C</t>
  </si>
  <si>
    <t>Installations-for-the-incineration-of-municipal-waste-as-defined-in-Council-Directive-89/369/EEC--on-the-prevention-of-air-pollution</t>
  </si>
  <si>
    <t>Installations-for-the-incineration-of-non-hazardous-waste</t>
  </si>
  <si>
    <t>Incineration-of-domestic-or-municipal-wastes</t>
  </si>
  <si>
    <t>5-C-1-b-i</t>
  </si>
  <si>
    <t>Industrial-waste-incineration</t>
  </si>
  <si>
    <t>6-C-b-</t>
  </si>
  <si>
    <t>Industrial-waste-incineration--(d)</t>
  </si>
  <si>
    <t>Installations-for-the-disposal-or-recovery-of-hazardous-waste-as-defined-in-the-list-referred-to-in-Article-1-(4)-of-Directive-91/689/EEC</t>
  </si>
  <si>
    <t>Installations-for-the-disposal-or-recovery-of-hazardous-waste-</t>
  </si>
  <si>
    <t>90;-10---37</t>
  </si>
  <si>
    <t>Incineration-of-industrial-wastes-(except-flaring)</t>
  </si>
  <si>
    <t>4.1,-4.2</t>
  </si>
  <si>
    <t>Production-of-organic-and-inorganic-chemicals</t>
  </si>
  <si>
    <t>4.(a),-4.(b)</t>
  </si>
  <si>
    <t>Chemical-installations-for-the-production-on-an-industrial-scale-of-basic-organic-chemicals;-Chemical-installations-for-the-production-on-an-industrial-scale-of-basic-inorganic-chemicals</t>
  </si>
  <si>
    <t>20-or-22</t>
  </si>
  <si>
    <t>Flaring-in-chemical-industries</t>
  </si>
  <si>
    <t>90;-26</t>
  </si>
  <si>
    <t>Incineration-of-waste-oil</t>
  </si>
  <si>
    <t>5-C-1-b-ii</t>
  </si>
  <si>
    <t>Hazardous-waste-incineration</t>
  </si>
  <si>
    <t>5-C-1-b-iii</t>
  </si>
  <si>
    <t>Clinical-wasteincineration</t>
  </si>
  <si>
    <t>6-C-a</t>
  </si>
  <si>
    <t>Clinical-wasteincineration--(d)</t>
  </si>
  <si>
    <t>90;-85</t>
  </si>
  <si>
    <t>Incineration-of-hospital-wastes</t>
  </si>
  <si>
    <t>5-C-1-b-iv</t>
  </si>
  <si>
    <t>Sewage-sludge-incineration</t>
  </si>
  <si>
    <t>5.1,-5.2</t>
  </si>
  <si>
    <t>Installations-for-the-disposal-or-recovery-of-hazardous-waste-as-defined-in-the-list-referred-to-in-Article-1-(4)-of-Directive-91/689/EEC;-Disposal-or-recovery-of-waste-in-waste-incineration-plants</t>
  </si>
  <si>
    <t>5.(a),-5.(b)</t>
  </si>
  <si>
    <t>Installations-for-the-recovery-or-disposal-of-non-hazardous-waste;-Installations-for-the-incineration-of-non-hazardous-waste-in-the-scope-of-Directive-2000/76/EC-of-the-European-Parliament-and-of-the-Council-of-4-December-2000-on-the-incineration-of-waste</t>
  </si>
  <si>
    <t>90;-24</t>
  </si>
  <si>
    <t>Incineration-of-sludges-from-waste-water-treatment</t>
  </si>
  <si>
    <t>5-C-1-b-v</t>
  </si>
  <si>
    <t>6-C-d</t>
  </si>
  <si>
    <t>5-C-1-b-vi</t>
  </si>
  <si>
    <t>Other-Waste-incineration-(Please-specify-in-the-IIR)</t>
  </si>
  <si>
    <t>Other-Waste-incineration</t>
  </si>
  <si>
    <t>5-C-2-</t>
  </si>
  <si>
    <t>Open-Burning-of-Waste</t>
  </si>
  <si>
    <t>6-C-e</t>
  </si>
  <si>
    <t>Small-scale-waste-burning</t>
  </si>
  <si>
    <t>5-D-1</t>
  </si>
  <si>
    <t>Domestic-wastewater-handling</t>
  </si>
  <si>
    <t>6-B-</t>
  </si>
  <si>
    <t>Waste-water-handling</t>
  </si>
  <si>
    <t>6-B-2</t>
  </si>
  <si>
    <t>Waste-Wastewater-treatment/Domestic-and-commercial</t>
  </si>
  <si>
    <t>Urban-waste-water-treatment-plants</t>
  </si>
  <si>
    <t>Waste-water-treatment-in-residential-and-commercial-sect.</t>
  </si>
  <si>
    <t>5-D-2</t>
  </si>
  <si>
    <t>Industrial-wastewater-handling</t>
  </si>
  <si>
    <t>6-B-1</t>
  </si>
  <si>
    <t>Waste-Wastewater-treatment/Industrial</t>
  </si>
  <si>
    <t>Independently-operated-industrial-wastewater-treatment-plants</t>
  </si>
  <si>
    <t>10-45;-90</t>
  </si>
  <si>
    <t>Waste-water-treatment-in-industry</t>
  </si>
  <si>
    <t>5-D-3</t>
  </si>
  <si>
    <t>Other-wastewater-handling</t>
  </si>
  <si>
    <t>Waste-water-treatment,-other</t>
  </si>
  <si>
    <t>5-E</t>
  </si>
  <si>
    <t>Other-waste-handling-(Please-specify-in-IIR)</t>
  </si>
  <si>
    <t>Other-waste-handling</t>
  </si>
  <si>
    <t>Sludge-spreading</t>
  </si>
  <si>
    <t>Waste--Other</t>
  </si>
  <si>
    <t>Other-production-of-fuel-(refuse-derived-fuel,...)</t>
  </si>
  <si>
    <t>Other-(included-in-national-total-for-entire-territory)-Please-specify-in-IIR-</t>
  </si>
  <si>
    <t>7-A</t>
  </si>
  <si>
    <t>Other-(included-in-national-total-for-entire-territory)</t>
  </si>
  <si>
    <t>6-B</t>
  </si>
  <si>
    <t>Other-not-included-in-national-total-of-th-entire-territory-(please-specify-in-the-IIR)</t>
  </si>
  <si>
    <t>7-B</t>
  </si>
  <si>
    <t>Other-not-included-in-national-total-of-the-entire-territory-(Please-specify-in-notes-and-your-IIR)</t>
  </si>
  <si>
    <t>11-A</t>
  </si>
  <si>
    <t>(11-08-Volcanoes)</t>
  </si>
  <si>
    <t>Not-allocated</t>
  </si>
  <si>
    <t>11-B</t>
  </si>
  <si>
    <t>Forest-fires</t>
  </si>
  <si>
    <t>FF-Forest-fires</t>
  </si>
  <si>
    <t>Forest-and-other-vegetation-fires</t>
  </si>
  <si>
    <t>11-C</t>
  </si>
  <si>
    <t>Other-natural-emissions-(Please-specify-in-notes-and-your-IIR)</t>
  </si>
  <si>
    <t>Other-natural-sources</t>
  </si>
  <si>
    <t>Other-sources-and-sinks</t>
  </si>
  <si>
    <t>1-A-1</t>
  </si>
  <si>
    <t>Energy-Industries</t>
  </si>
  <si>
    <t>Combustion-in-energy-and-transformation-industries</t>
  </si>
  <si>
    <t>Processes-in-iron-and-steel-industries-and-collieries</t>
  </si>
  <si>
    <t>Processes-in-non-ferrous-metal-industries</t>
  </si>
  <si>
    <t>2-C-4</t>
  </si>
  <si>
    <t>Industrial-Processes-Metal-Production-SF6-Used-</t>
  </si>
  <si>
    <t>SF6-emission-from-04.03.01-and-04.03.04</t>
  </si>
  <si>
    <t>Processes-in-inorganic-chemical-industries</t>
  </si>
  <si>
    <t>Processes-in-organic-chemical-industries-(bulk-production)</t>
  </si>
  <si>
    <t>Proc.-in-wood,-paper-pulp,-food,-drink-and-other-industries</t>
  </si>
  <si>
    <t>Production-of-halocarbons-and-sulphur-hexafluoride</t>
  </si>
  <si>
    <t>Extraction-and-distribution-of-fossil-fuels-and-geothermal-energy</t>
  </si>
  <si>
    <t>Solvent-and-other-product-use</t>
  </si>
  <si>
    <t>Paint-application</t>
  </si>
  <si>
    <t>Degreasing,-dry-cleaning-and-electronics</t>
  </si>
  <si>
    <t>Use-of-HFC,-N2O,-NH3,-PFC-and-SF6</t>
  </si>
  <si>
    <t>2-F-4</t>
  </si>
  <si>
    <t>Industrial-Processes-Consumption-of-halocarbons-and-SF6-Aerosols/Metered-Dose-Inhalers</t>
  </si>
  <si>
    <t>Road-transport</t>
  </si>
  <si>
    <t>Other-mobile-sources-and-machiney</t>
  </si>
  <si>
    <t>Maritime-activities</t>
  </si>
  <si>
    <t>Air-traffic</t>
  </si>
  <si>
    <t>Waste-collection,-tratment-and-disposal-activities</t>
  </si>
  <si>
    <t>Waste-incineration</t>
  </si>
  <si>
    <t>Solid-Waste-Disposal-on-Land</t>
  </si>
  <si>
    <t>Open-burning-of-agricultural-wastes-(except-10.03)</t>
  </si>
  <si>
    <t>Other-waste-treatment</t>
  </si>
  <si>
    <t>Unintentional-fires</t>
  </si>
  <si>
    <t>Agriculture-and-farming</t>
  </si>
  <si>
    <t>Cultures-with-fertilizers-(fertilised-agricultural-land)</t>
  </si>
  <si>
    <t>Cultures-without-fertilizers</t>
  </si>
  <si>
    <t>4-F</t>
  </si>
  <si>
    <t>Agriculture-Field-burning-of-agricultural-wastes</t>
  </si>
  <si>
    <t>On-field-burning-of-stubble,-straw,...</t>
  </si>
  <si>
    <t>4-A</t>
  </si>
  <si>
    <t>Agriculture--Enteric-fermentation</t>
  </si>
  <si>
    <t>Enteric-fermentation</t>
  </si>
  <si>
    <t>4-A-1-a</t>
  </si>
  <si>
    <t>Agriculture-Enteric-fermentation/Cattle/Dairy</t>
  </si>
  <si>
    <t>4-A-1-b</t>
  </si>
  <si>
    <t>Agriculture-Enteric-fermentation/Cattle/Non-dairy</t>
  </si>
  <si>
    <t>4-A-3</t>
  </si>
  <si>
    <t>Agriculture-Enteric-fermentation/Sheep</t>
  </si>
  <si>
    <t>4-A-8</t>
  </si>
  <si>
    <t>Agriculture-Enteric-fermentation/Swine</t>
  </si>
  <si>
    <t>4-A-6</t>
  </si>
  <si>
    <t>Agriculture-Enteric-fermentation/Horses</t>
  </si>
  <si>
    <t>4-A-7</t>
  </si>
  <si>
    <t>Agriculture-Enteric-fermentation/Mules-and-asses</t>
  </si>
  <si>
    <t>4-A-4</t>
  </si>
  <si>
    <t>Agriculture-Enteric-fermentation/Goats</t>
  </si>
  <si>
    <t>4-A-9---</t>
  </si>
  <si>
    <t>Agriculture-Enteric-fermentation/Poultry</t>
  </si>
  <si>
    <t>4-A-10</t>
  </si>
  <si>
    <t>Agriculture-Enteric-fermentation/Other-</t>
  </si>
  <si>
    <t>Fur-animals,-other-animals</t>
  </si>
  <si>
    <t>Installations:-(c)-with-more-than-750-places-for-sows</t>
  </si>
  <si>
    <t>Installations-for-the-intensive-rearing-of-poultry-or-pigs:-with-750-places-for-sows</t>
  </si>
  <si>
    <t>4-A-5</t>
  </si>
  <si>
    <t>Agriculture-Enteric-fermentation/Camels-and-Llamas</t>
  </si>
  <si>
    <t>4-A-2</t>
  </si>
  <si>
    <t>Agriculture-Enteric-fermentation/Buffalos</t>
  </si>
  <si>
    <t>Manure-management-regarding-Organic-compounds</t>
  </si>
  <si>
    <t>Manure-management-regarding-Nitrogen-compounds</t>
  </si>
  <si>
    <t>Intensive-aquaculture</t>
  </si>
  <si>
    <t>2.(c)-Installations-for-the-processing-of-ferrous-metals-(iii)-Application-of-protective-fused-metal-coats</t>
  </si>
  <si>
    <t>Plants-for-the-pre-treatment-(operations-such-as-washing,-bleaching,-mercerisation)-or-dyeing-of-fibres-or-textiles</t>
  </si>
  <si>
    <t>(to-be-split-with-other-categories-potentially-using-this-driver)</t>
  </si>
  <si>
    <t>Energy-sector-fuel-consumption-(heating,-lighting-and-operation-of-all-equipment-used-in-the-extraction-process,-for-traction-and-for-distribution).</t>
  </si>
  <si>
    <t>Coal-Mines</t>
  </si>
  <si>
    <t>Oil-and-Gas-Extraction</t>
  </si>
  <si>
    <t>Blast-Furnaces</t>
  </si>
  <si>
    <t>Gas-Works</t>
  </si>
  <si>
    <t>Gasification-Plants-for-Biogas</t>
  </si>
  <si>
    <t>Patent-Fuel-Plants</t>
  </si>
  <si>
    <t>BKB-Plants</t>
  </si>
  <si>
    <t>Liquefaction-(LNG)-/-Regasification-Plants</t>
  </si>
  <si>
    <t>Gas-to-Liquids-(GTL)-Plants</t>
  </si>
  <si>
    <t>Own-Use-in-Electricity,-CHP-and-Heat-Plants</t>
  </si>
  <si>
    <t>Used-for-Pumped-Storage</t>
  </si>
  <si>
    <t>Nuclear-Industry</t>
  </si>
  <si>
    <t>Charcoal-Production-Plants</t>
  </si>
  <si>
    <t>Non-specified-(Energy)</t>
  </si>
  <si>
    <t>Un-allocated-codes</t>
  </si>
  <si>
    <t>International-Marine-Bunkers</t>
  </si>
  <si>
    <t>International-Aviation-Bunkers</t>
  </si>
  <si>
    <t>Stock-Changes</t>
  </si>
  <si>
    <t>Total-Primary-Energy-Supply</t>
  </si>
  <si>
    <t>Statistical-Differences</t>
  </si>
  <si>
    <t>Transformation-Sector</t>
  </si>
  <si>
    <t>Heat-Pumps</t>
  </si>
  <si>
    <t>Electric-Boilers</t>
  </si>
  <si>
    <t>Chemical-heat-for-electricity-production</t>
  </si>
  <si>
    <t>NOT-SURE-ABOUT-THESE-(since-are-not-actually-consumption)</t>
  </si>
  <si>
    <t>Petrochemical-Industry</t>
  </si>
  <si>
    <t>For-Blended-Natural-Gas</t>
  </si>
  <si>
    <t>Non-specified-(Transformation)</t>
  </si>
  <si>
    <t>Distribution-Losses</t>
  </si>
  <si>
    <t>Total-Final-Consumption</t>
  </si>
  <si>
    <t>Industry-Sector</t>
  </si>
  <si>
    <t>Transport-Sector</t>
  </si>
  <si>
    <t>Other-Sectors</t>
  </si>
  <si>
    <t>Non-Energy-Use</t>
  </si>
  <si>
    <t>Non-Energy-Use-Industry/Transformation/Energy</t>
  </si>
  <si>
    <t>---Memo:-Feedstock-Use-in-Petchemical-Industry</t>
  </si>
  <si>
    <t>Non-Energy-Use-in-Transport</t>
  </si>
  <si>
    <t>Non-Energy-Use-in-Other-Sectors</t>
  </si>
  <si>
    <t>Elect.Output-in-GWh</t>
  </si>
  <si>
    <t>Elec-Output-main-activity-producer-ele-plants</t>
  </si>
  <si>
    <t>Elec-Output-autoproducer-electricity-plants</t>
  </si>
  <si>
    <t>Elec-Output-main-activity-producer-CHP-plants</t>
  </si>
  <si>
    <t>Elec-Output-autoproducer-CHP-plants</t>
  </si>
  <si>
    <t>Heat-Output-in-ktoe</t>
  </si>
  <si>
    <t>Heat-Output-main-activity-producer-CHP-plants</t>
  </si>
  <si>
    <t>Heat-Output-autoproducer-CHP-plants</t>
  </si>
  <si>
    <t>Heat-Output-main-activity-producer-heat-plant</t>
  </si>
  <si>
    <t>Heat-Output-autoproducer-heat-plants</t>
  </si>
  <si>
    <t>Other-energy-transf</t>
  </si>
  <si>
    <t>Road-truck-bus</t>
  </si>
  <si>
    <t>Road-noncomb</t>
  </si>
  <si>
    <t>International-shipping</t>
  </si>
  <si>
    <t>Other-unspecified-transp</t>
  </si>
  <si>
    <t>Other-unspecified</t>
  </si>
  <si>
    <t>Fugitive-coal-mining</t>
  </si>
  <si>
    <t>Fugitive-coal-otherSolid</t>
  </si>
  <si>
    <t>Fugitive-petr-prod</t>
  </si>
  <si>
    <t>Fugitive-petr-refining</t>
  </si>
  <si>
    <t>Fugitive-petr-distr</t>
  </si>
  <si>
    <t>Fugitive-NG-prod-distr</t>
  </si>
  <si>
    <t>Fugitive-other-energy</t>
  </si>
  <si>
    <t>Other-minerals</t>
  </si>
  <si>
    <t>Chemicals-Nitric-acid</t>
  </si>
  <si>
    <t>Chemicals-Adipic-acid</t>
  </si>
  <si>
    <t>Manure-other</t>
  </si>
  <si>
    <t>Other-soil</t>
  </si>
  <si>
    <t>Other-farm</t>
  </si>
  <si>
    <t>Solid-waste-disposal</t>
  </si>
  <si>
    <t>Compost-biogas</t>
  </si>
  <si>
    <t>Other-waste</t>
  </si>
  <si>
    <t>Consumption in energy transformation industries</t>
  </si>
  <si>
    <t>Total:</t>
  </si>
  <si>
    <t>NFR-Category</t>
  </si>
  <si>
    <t>3B4</t>
  </si>
  <si>
    <t>3Da</t>
  </si>
  <si>
    <t>2A7</t>
  </si>
  <si>
    <t>2 A 7 a Quarrying and mining of minerals other than coal, 2 A 7 b Construction and demolition,2 A 7 d Other Mineral products</t>
  </si>
  <si>
    <t>2B5a</t>
  </si>
  <si>
    <t xml:space="preserve">2 B 5 a Other chemical industry </t>
  </si>
  <si>
    <t>NFR Sub-category</t>
  </si>
  <si>
    <t>Other-open-burning</t>
  </si>
  <si>
    <t>Commercial-institutional-stationary</t>
  </si>
  <si>
    <t>Residential-stationary</t>
  </si>
  <si>
    <t>Commercial-institutional-mobile</t>
  </si>
  <si>
    <t>Residential-mobile</t>
  </si>
  <si>
    <t>Manure-management-cattle-dairy</t>
  </si>
  <si>
    <t>Manure-management-cattle-non-dairy</t>
  </si>
  <si>
    <t>Wastewater-domestic</t>
  </si>
  <si>
    <t>Wastewater-industrial</t>
  </si>
  <si>
    <t>Wastewater-other</t>
  </si>
  <si>
    <t>Coal-liquefaction-plants</t>
  </si>
  <si>
    <t>Other-Energy-Transformation-Sector-Combustion</t>
  </si>
  <si>
    <t>Road-mopeds-motorcycles</t>
  </si>
  <si>
    <t>Agriculture-forestry-fishing</t>
  </si>
  <si>
    <t>2C7</t>
  </si>
  <si>
    <t>Manure-sheep</t>
  </si>
  <si>
    <t>Manure-swine</t>
  </si>
  <si>
    <t>Manure-goats</t>
  </si>
  <si>
    <t>Manure-poultry</t>
  </si>
  <si>
    <t>Electricity-production-public</t>
  </si>
  <si>
    <t>Electricity-public</t>
  </si>
  <si>
    <t>Electricity-autoproducer</t>
  </si>
  <si>
    <t>Electricity-production-autoproducer</t>
  </si>
  <si>
    <t>Venting-flaring-oil-gas</t>
  </si>
  <si>
    <t>Ind-Combustion-Iron-and-Steel</t>
  </si>
  <si>
    <t>Ind-Comb-Iron-steel</t>
  </si>
  <si>
    <t>Ind-Combustion-Non-Ferrous-Metals</t>
  </si>
  <si>
    <t>Ind-Comb-Non-ferrous-metals</t>
  </si>
  <si>
    <t>Ind-Combustion-Chemical-and-Petrochemical</t>
  </si>
  <si>
    <t>Ind-Comb-Chemicals</t>
  </si>
  <si>
    <t>Ind-Combustion-Paper,-Pulp-and-Print</t>
  </si>
  <si>
    <t>Ind-Comb-Pulp-paper</t>
  </si>
  <si>
    <t>Ind-Combustion-Food-and-Tobacco</t>
  </si>
  <si>
    <t>Ind-Comb-Food-tobacco</t>
  </si>
  <si>
    <t>Ind-Combustion-Non-metalic-minerals</t>
  </si>
  <si>
    <t>Ind-Comb-Non-metalic-minerals</t>
  </si>
  <si>
    <t>Ind-Combustion-Construction</t>
  </si>
  <si>
    <t>Ind-Comb-Construction</t>
  </si>
  <si>
    <t>Ind-Combustion-Transp-Equipment</t>
  </si>
  <si>
    <t>Ind-Comb-transpequip</t>
  </si>
  <si>
    <t>Ind-Combustion-Machinery</t>
  </si>
  <si>
    <t>Ind-Comb-machinery</t>
  </si>
  <si>
    <t>Ind-Combustion-Mining-and-Quarying</t>
  </si>
  <si>
    <t>Ind-Comb-mining-quarying</t>
  </si>
  <si>
    <t>Ind-Combustion-Wood-and-Wood-Products</t>
  </si>
  <si>
    <t>Ind-Comb-wood-products</t>
  </si>
  <si>
    <t>Ind-Combustion-Textile-and-Leather</t>
  </si>
  <si>
    <t>Ind-Comb-textile-leather</t>
  </si>
  <si>
    <t>Ind-Combustion-Other</t>
  </si>
  <si>
    <t>Ind-Comb-other</t>
  </si>
  <si>
    <t>CEDS-Detailed-Sector-Name</t>
  </si>
  <si>
    <t>CEDS-Working-Sector-Name</t>
  </si>
  <si>
    <t>Iron-steel-alloy-prod</t>
  </si>
  <si>
    <t>1A3b_Road</t>
  </si>
  <si>
    <t>1A3eii_Other-transp</t>
  </si>
  <si>
    <t>1A4a_Commercial-institutional</t>
  </si>
  <si>
    <t>1A4b_Residential</t>
  </si>
  <si>
    <t>Chemical-industry</t>
  </si>
  <si>
    <t>2C4_Non-Ferrous-other-metals</t>
  </si>
  <si>
    <t>International-aviation-LTO</t>
  </si>
  <si>
    <t>Domestic-aviation-LTO</t>
  </si>
  <si>
    <t>International-aviation-cruise</t>
  </si>
  <si>
    <t>Domestic-aviation-cruise</t>
  </si>
  <si>
    <t>1A3ai_International-aviation</t>
  </si>
  <si>
    <t>1A3aii_Domestic-aviation</t>
  </si>
  <si>
    <t>1A4c_Agriculture-forestry-fishing</t>
  </si>
  <si>
    <t>1B1_Fugitive-solid-fuels</t>
  </si>
  <si>
    <t>EDGAR</t>
  </si>
  <si>
    <t>More Detail</t>
  </si>
  <si>
    <t>1A1bc_Other-transformation</t>
  </si>
  <si>
    <t>2B_Chemical-industry</t>
  </si>
  <si>
    <t>2D_Degreasing-Cleaning</t>
  </si>
  <si>
    <t>2D3_Other-product-use</t>
  </si>
  <si>
    <t>2D_Paint-application</t>
  </si>
  <si>
    <t>2H_Pulp-and-paper-food-beverage-wood</t>
  </si>
  <si>
    <t>2L_Other-process-emissions</t>
  </si>
  <si>
    <t>3B_Manure-management</t>
  </si>
  <si>
    <t>3D_Soil-emissions</t>
  </si>
  <si>
    <t>Enteric-fermentation-cattle</t>
  </si>
  <si>
    <t>Enteric-fermentation-other</t>
  </si>
  <si>
    <t>3E_Enteric-fermentation</t>
  </si>
  <si>
    <t>Agriculture-other</t>
  </si>
  <si>
    <t>Agricultural-residue-burning-on-fields</t>
  </si>
  <si>
    <t>5E_Other-waste-handling</t>
  </si>
  <si>
    <t>5D_Wastewater-handling</t>
  </si>
  <si>
    <t>6A_Other-in-total</t>
  </si>
  <si>
    <t>Other-in-total</t>
  </si>
  <si>
    <t>Other-not-in-total</t>
  </si>
  <si>
    <t>3I_Agriculture-other</t>
  </si>
  <si>
    <t>7A</t>
  </si>
  <si>
    <t>Fossil-fuel-fires</t>
  </si>
  <si>
    <t>Petroleum-refining-comb</t>
  </si>
  <si>
    <t>Pet-refining-comb</t>
  </si>
  <si>
    <t>Coal-liquefaction</t>
  </si>
  <si>
    <t>2A6_Other-minerals</t>
  </si>
  <si>
    <t>Unique (detailed)</t>
  </si>
  <si>
    <t>Unique (working)</t>
  </si>
  <si>
    <t>Det-Inv-Only</t>
  </si>
  <si>
    <t>EDGAR-Mapping</t>
  </si>
  <si>
    <t>Index</t>
  </si>
  <si>
    <t>Summary-Sector</t>
  </si>
  <si>
    <t>Unique (summary)</t>
  </si>
  <si>
    <t>2A1_Cement-production</t>
  </si>
  <si>
    <t>3F_Agricultural-residue-burning-on-fields</t>
  </si>
  <si>
    <t>6B_Other-not-in-total</t>
  </si>
  <si>
    <t>7A_Fossil-fuel-fires</t>
  </si>
  <si>
    <t>11A_Volcanoes</t>
  </si>
  <si>
    <t>11B_Forest-fires</t>
  </si>
  <si>
    <t>11C_Other-natural</t>
  </si>
  <si>
    <t>2B_Industry-process</t>
  </si>
  <si>
    <t>5_Waste-disposal</t>
  </si>
  <si>
    <t>1A1_Electricity-generation</t>
  </si>
  <si>
    <t>1A1_Other-transformation</t>
  </si>
  <si>
    <t>1A2_Industrial-Combustion</t>
  </si>
  <si>
    <t>1A2_Construction-Ag-forest-fishing</t>
  </si>
  <si>
    <t>1A3_Aviation</t>
  </si>
  <si>
    <t>1A3_Road</t>
  </si>
  <si>
    <t>1A3_Rail</t>
  </si>
  <si>
    <t>1A3_Shipping</t>
  </si>
  <si>
    <t>1A4_Commercial-institutional</t>
  </si>
  <si>
    <t>1A4_Residential</t>
  </si>
  <si>
    <t>1A1a_Public electricity and heat production</t>
  </si>
  <si>
    <t>EDGAR-Sector</t>
  </si>
  <si>
    <t>1A1bc_Other Energy Industries</t>
  </si>
  <si>
    <t>1A2_Manufacturing Industries and Construction</t>
  </si>
  <si>
    <t>1A3a_Domestic aviation</t>
  </si>
  <si>
    <t>1C1_Memo: International aviation</t>
  </si>
  <si>
    <t>1A3b_Road transportation</t>
  </si>
  <si>
    <t>1A3c_Rail transportation</t>
  </si>
  <si>
    <t>1C2_Memo: International navigation</t>
  </si>
  <si>
    <t>1A3d_Inland navigation</t>
  </si>
  <si>
    <t>1A3e_Other transportation</t>
  </si>
  <si>
    <t>1A4_Residential and other sectors</t>
  </si>
  <si>
    <t>1B1_Fugitive emissions from solid fuels</t>
  </si>
  <si>
    <t>1B2_Fugitive emissions from oil and gas</t>
  </si>
  <si>
    <t>2A1_Cement production</t>
  </si>
  <si>
    <t>2A2_Lime production</t>
  </si>
  <si>
    <t>2A7_Production of other minerals</t>
  </si>
  <si>
    <t>2B_Production of chemicals</t>
  </si>
  <si>
    <t>2C_Production of metals</t>
  </si>
  <si>
    <t>2D_Production of pulp/paper/food/drink</t>
  </si>
  <si>
    <t>3A_Solvent and other product use: paint</t>
  </si>
  <si>
    <t>3B_Solvent and other product use: degrease</t>
  </si>
  <si>
    <t>3C_Solvent and other product use: chemicals</t>
  </si>
  <si>
    <t>3D_Solvent and other product use: other</t>
  </si>
  <si>
    <t>4B_Manure management</t>
  </si>
  <si>
    <t>4C_Rice cultivation</t>
  </si>
  <si>
    <t>4D1_Direct soil emissions</t>
  </si>
  <si>
    <t>4F_Agricultural waste burning</t>
  </si>
  <si>
    <t>6A_Solid waste disposal on land</t>
  </si>
  <si>
    <t>6B_Wastewater handling</t>
  </si>
  <si>
    <t>6D_Other waste handling</t>
  </si>
  <si>
    <t>6C_Waste incineration</t>
  </si>
  <si>
    <t>7A_Fossil fuel fires</t>
  </si>
  <si>
    <t>3AF_Agriculture-processes</t>
  </si>
  <si>
    <t>Definition</t>
  </si>
  <si>
    <t>1B2ai_Fugitive-petr-prod</t>
  </si>
  <si>
    <t>1B2aiv_Fugitive-petr-refining</t>
  </si>
  <si>
    <t>1B2av_Fugitive-petr-distr</t>
  </si>
  <si>
    <t>1B2b_Fugitive-NG-prod-distr</t>
  </si>
  <si>
    <t>1B2c_Venting-flaring-oil-gas</t>
  </si>
  <si>
    <t>1B2_Fugitive-fossil-fuels</t>
  </si>
  <si>
    <t>Source-Definition</t>
  </si>
  <si>
    <t>2D_Solvents</t>
  </si>
  <si>
    <t>Inventory-Detailed-Sector-Name</t>
  </si>
  <si>
    <t>2D3_Chemical-products-manufacture-processing</t>
  </si>
  <si>
    <t>Domestic-Navigation (shipping)</t>
  </si>
  <si>
    <t>Domestic-navigation (shipping)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</si>
</sst>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&quot; F&quot;;[Red]\-#,##0&quot; F&quot;"/>
    <numFmt numFmtId="165" formatCode="0.0"/>
  </numFmts>
  <fonts count="67" x14ac:knownFonts="1">
    <font>
      <sz val="10"/>
      <name val="Arial"/>
      <family val="2"/>
    </font>
    <font>
      <sz val="12"/>
      <color theme="1"/>
      <name val="Times"/>
      <family val="2"/>
    </font>
    <font>
      <sz val="12"/>
      <color theme="1"/>
      <name val="Times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2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color indexed="10"/>
      <name val="Arial Narrow"/>
      <family val="2"/>
    </font>
    <font>
      <sz val="9"/>
      <name val="Arial"/>
      <family val="2"/>
    </font>
    <font>
      <b/>
      <sz val="9"/>
      <color indexed="10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sz val="9"/>
      <color theme="1"/>
      <name val="Arial Narrow"/>
      <family val="2"/>
    </font>
    <font>
      <sz val="9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9"/>
      <color rgb="FF7030A0"/>
      <name val="Arial Narrow"/>
      <family val="2"/>
    </font>
    <font>
      <b/>
      <sz val="9"/>
      <color indexed="8"/>
      <name val="Arial Narrow"/>
      <family val="2"/>
      <charset val="186"/>
    </font>
    <font>
      <sz val="9"/>
      <color theme="7"/>
      <name val="Arial Narrow"/>
      <family val="2"/>
    </font>
    <font>
      <sz val="9"/>
      <color theme="2" tint="-0.499984740745262"/>
      <name val="Arial Narrow"/>
      <family val="2"/>
    </font>
    <font>
      <sz val="9"/>
      <color rgb="FFFF0000"/>
      <name val="Arial Narrow"/>
      <family val="2"/>
      <charset val="186"/>
    </font>
    <font>
      <b/>
      <sz val="9"/>
      <color theme="7"/>
      <name val="Arial Narrow"/>
      <family val="2"/>
    </font>
    <font>
      <b/>
      <sz val="9"/>
      <color rgb="FF7030A0"/>
      <name val="Arial Narrow"/>
      <family val="2"/>
    </font>
    <font>
      <sz val="9"/>
      <color indexed="8"/>
      <name val="Arial Narrow"/>
      <family val="2"/>
      <charset val="186"/>
    </font>
    <font>
      <b/>
      <sz val="9"/>
      <name val="Arial Narrow"/>
      <family val="2"/>
      <charset val="186"/>
    </font>
    <font>
      <b/>
      <sz val="9"/>
      <color rgb="FFFF0000"/>
      <name val="Arial Narrow"/>
      <family val="2"/>
      <charset val="186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9" tint="-0.499984740745262"/>
      <name val="Arial"/>
      <family val="2"/>
    </font>
    <font>
      <b/>
      <sz val="9"/>
      <color rgb="FF7030A0"/>
      <name val="Arial"/>
      <family val="2"/>
    </font>
    <font>
      <b/>
      <i/>
      <sz val="9"/>
      <name val="Arial Narrow"/>
      <family val="2"/>
    </font>
    <font>
      <sz val="9"/>
      <color rgb="FF00000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 Narrow"/>
    </font>
    <font>
      <b/>
      <sz val="10"/>
      <color indexed="8"/>
      <name val="Arial Narrow"/>
    </font>
    <font>
      <sz val="10"/>
      <color rgb="FF000000"/>
      <name val="Arial Narrow"/>
    </font>
    <font>
      <sz val="9"/>
      <color indexed="81"/>
      <name val="Arial"/>
    </font>
    <font>
      <b/>
      <sz val="9"/>
      <color indexed="81"/>
      <name val="Arial"/>
    </font>
    <font>
      <sz val="8"/>
      <color indexed="8"/>
      <name val="Arial Narrow"/>
    </font>
    <font>
      <sz val="10"/>
      <name val="Times"/>
    </font>
    <font>
      <b/>
      <sz val="10"/>
      <color indexed="8"/>
      <name val="Times"/>
    </font>
    <font>
      <sz val="10"/>
      <color indexed="8"/>
      <name val="Times"/>
    </font>
    <font>
      <sz val="9"/>
      <color indexed="8"/>
      <name val="Times"/>
    </font>
    <font>
      <sz val="9"/>
      <name val="Times"/>
    </font>
    <font>
      <b/>
      <sz val="9"/>
      <color indexed="81"/>
      <name val="Times"/>
      <family val="2"/>
    </font>
    <font>
      <sz val="9"/>
      <color indexed="81"/>
      <name val="Times"/>
      <family val="2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43"/>
      </patternFill>
    </fill>
    <fill>
      <patternFill patternType="solid">
        <fgColor indexed="27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AF2D6"/>
        <bgColor indexed="64"/>
      </patternFill>
    </fill>
    <fill>
      <patternFill patternType="solid">
        <fgColor rgb="FFD2B6F2"/>
        <bgColor indexed="64"/>
      </patternFill>
    </fill>
    <fill>
      <patternFill patternType="solid">
        <fgColor rgb="FFCAF2D6"/>
        <bgColor rgb="FF000000"/>
      </patternFill>
    </fill>
    <fill>
      <patternFill patternType="solid">
        <fgColor rgb="FFE1D5FF"/>
        <bgColor indexed="64"/>
      </patternFill>
    </fill>
    <fill>
      <patternFill patternType="solid">
        <fgColor rgb="FFC6F2C1"/>
        <bgColor indexed="64"/>
      </patternFill>
    </fill>
    <fill>
      <patternFill patternType="solid">
        <fgColor rgb="FFCDFDCA"/>
        <bgColor indexed="64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Dashed">
        <color rgb="FFAAAAAA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7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27" fillId="4" borderId="1" applyNumberFormat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2" borderId="2" applyNumberFormat="0" applyAlignment="0" applyProtection="0"/>
    <xf numFmtId="0" fontId="8" fillId="0" borderId="3" applyNumberFormat="0" applyFill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3" borderId="2" applyNumberFormat="0" applyAlignment="0" applyProtection="0"/>
    <xf numFmtId="0" fontId="17" fillId="16" borderId="8" applyNumberFormat="0" applyAlignment="0" applyProtection="0"/>
    <xf numFmtId="0" fontId="18" fillId="2" borderId="9" applyNumberFormat="0" applyAlignment="0" applyProtection="0"/>
    <xf numFmtId="0" fontId="19" fillId="0" borderId="0" applyNumberFormat="0" applyFill="0" applyBorder="0" applyAlignment="0" applyProtection="0"/>
    <xf numFmtId="0" fontId="27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273">
    <xf numFmtId="0" fontId="0" fillId="0" borderId="0" xfId="0"/>
    <xf numFmtId="0" fontId="21" fillId="0" borderId="0" xfId="0" applyFont="1" applyBorder="1"/>
    <xf numFmtId="0" fontId="28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18" borderId="19" xfId="0" applyFont="1" applyFill="1" applyBorder="1" applyAlignment="1">
      <alignment horizontal="left"/>
    </xf>
    <xf numFmtId="0" fontId="20" fillId="18" borderId="19" xfId="0" applyFont="1" applyFill="1" applyBorder="1" applyAlignment="1">
      <alignment horizontal="left"/>
    </xf>
    <xf numFmtId="0" fontId="21" fillId="18" borderId="19" xfId="0" applyFont="1" applyFill="1" applyBorder="1" applyAlignment="1">
      <alignment horizontal="left"/>
    </xf>
    <xf numFmtId="0" fontId="24" fillId="18" borderId="19" xfId="0" applyFont="1" applyFill="1" applyBorder="1" applyAlignment="1">
      <alignment horizontal="left"/>
    </xf>
    <xf numFmtId="0" fontId="36" fillId="18" borderId="19" xfId="0" applyFont="1" applyFill="1" applyBorder="1" applyAlignment="1">
      <alignment horizontal="left"/>
    </xf>
    <xf numFmtId="0" fontId="38" fillId="18" borderId="19" xfId="0" applyFont="1" applyFill="1" applyBorder="1" applyAlignment="1">
      <alignment horizontal="left"/>
    </xf>
    <xf numFmtId="0" fontId="20" fillId="18" borderId="19" xfId="0" applyFont="1" applyFill="1" applyBorder="1" applyAlignment="1">
      <alignment horizontal="left" wrapText="1"/>
    </xf>
    <xf numFmtId="0" fontId="22" fillId="18" borderId="19" xfId="0" applyFont="1" applyFill="1" applyBorder="1" applyAlignment="1">
      <alignment horizontal="left" vertical="center"/>
    </xf>
    <xf numFmtId="0" fontId="36" fillId="18" borderId="19" xfId="0" quotePrefix="1" applyFont="1" applyFill="1" applyBorder="1" applyAlignment="1">
      <alignment horizontal="left"/>
    </xf>
    <xf numFmtId="0" fontId="42" fillId="18" borderId="19" xfId="0" quotePrefix="1" applyFont="1" applyFill="1" applyBorder="1" applyAlignment="1">
      <alignment horizontal="left"/>
    </xf>
    <xf numFmtId="0" fontId="41" fillId="18" borderId="19" xfId="0" applyFont="1" applyFill="1" applyBorder="1" applyAlignment="1">
      <alignment horizontal="left"/>
    </xf>
    <xf numFmtId="0" fontId="23" fillId="18" borderId="19" xfId="0" applyFont="1" applyFill="1" applyBorder="1" applyAlignment="1">
      <alignment horizontal="left"/>
    </xf>
    <xf numFmtId="0" fontId="22" fillId="19" borderId="19" xfId="0" applyFont="1" applyFill="1" applyBorder="1" applyAlignment="1">
      <alignment horizontal="left"/>
    </xf>
    <xf numFmtId="0" fontId="22" fillId="19" borderId="20" xfId="0" applyFont="1" applyFill="1" applyBorder="1" applyAlignment="1">
      <alignment horizontal="left"/>
    </xf>
    <xf numFmtId="0" fontId="23" fillId="19" borderId="19" xfId="0" applyFont="1" applyFill="1" applyBorder="1" applyAlignment="1">
      <alignment horizontal="left"/>
    </xf>
    <xf numFmtId="0" fontId="23" fillId="19" borderId="20" xfId="0" applyFont="1" applyFill="1" applyBorder="1" applyAlignment="1">
      <alignment horizontal="left"/>
    </xf>
    <xf numFmtId="0" fontId="23" fillId="19" borderId="19" xfId="0" applyFont="1" applyFill="1" applyBorder="1" applyAlignment="1">
      <alignment horizontal="left" vertical="center"/>
    </xf>
    <xf numFmtId="0" fontId="23" fillId="19" borderId="20" xfId="0" applyFont="1" applyFill="1" applyBorder="1" applyAlignment="1">
      <alignment horizontal="left" vertical="center"/>
    </xf>
    <xf numFmtId="0" fontId="20" fillId="19" borderId="19" xfId="0" applyFont="1" applyFill="1" applyBorder="1" applyAlignment="1">
      <alignment horizontal="left"/>
    </xf>
    <xf numFmtId="0" fontId="20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 vertical="center"/>
    </xf>
    <xf numFmtId="0" fontId="21" fillId="19" borderId="20" xfId="0" applyFont="1" applyFill="1" applyBorder="1" applyAlignment="1">
      <alignment horizontal="left" vertical="center"/>
    </xf>
    <xf numFmtId="0" fontId="31" fillId="19" borderId="19" xfId="0" applyFont="1" applyFill="1" applyBorder="1" applyAlignment="1">
      <alignment horizontal="left"/>
    </xf>
    <xf numFmtId="0" fontId="31" fillId="19" borderId="20" xfId="0" applyFont="1" applyFill="1" applyBorder="1" applyAlignment="1">
      <alignment horizontal="left"/>
    </xf>
    <xf numFmtId="0" fontId="34" fillId="19" borderId="19" xfId="0" applyFont="1" applyFill="1" applyBorder="1" applyAlignment="1">
      <alignment horizontal="left"/>
    </xf>
    <xf numFmtId="0" fontId="34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/>
    </xf>
    <xf numFmtId="0" fontId="21" fillId="19" borderId="20" xfId="0" applyFont="1" applyFill="1" applyBorder="1" applyAlignment="1">
      <alignment horizontal="left"/>
    </xf>
    <xf numFmtId="0" fontId="20" fillId="19" borderId="19" xfId="0" applyFont="1" applyFill="1" applyBorder="1" applyAlignment="1">
      <alignment horizontal="left" wrapText="1"/>
    </xf>
    <xf numFmtId="0" fontId="20" fillId="19" borderId="20" xfId="0" applyFont="1" applyFill="1" applyBorder="1" applyAlignment="1">
      <alignment horizontal="left" wrapText="1"/>
    </xf>
    <xf numFmtId="0" fontId="39" fillId="19" borderId="19" xfId="0" applyFont="1" applyFill="1" applyBorder="1" applyAlignment="1">
      <alignment horizontal="left"/>
    </xf>
    <xf numFmtId="0" fontId="39" fillId="19" borderId="20" xfId="0" applyFont="1" applyFill="1" applyBorder="1" applyAlignment="1">
      <alignment horizontal="left"/>
    </xf>
    <xf numFmtId="0" fontId="32" fillId="19" borderId="19" xfId="0" applyFont="1" applyFill="1" applyBorder="1" applyAlignment="1">
      <alignment horizontal="left"/>
    </xf>
    <xf numFmtId="0" fontId="32" fillId="19" borderId="20" xfId="0" applyFont="1" applyFill="1" applyBorder="1" applyAlignment="1">
      <alignment horizontal="left"/>
    </xf>
    <xf numFmtId="0" fontId="35" fillId="19" borderId="19" xfId="0" applyFont="1" applyFill="1" applyBorder="1" applyAlignment="1">
      <alignment horizontal="left"/>
    </xf>
    <xf numFmtId="0" fontId="35" fillId="19" borderId="20" xfId="0" applyFont="1" applyFill="1" applyBorder="1" applyAlignment="1">
      <alignment horizontal="left"/>
    </xf>
    <xf numFmtId="0" fontId="31" fillId="19" borderId="20" xfId="0" quotePrefix="1" applyFont="1" applyFill="1" applyBorder="1" applyAlignment="1">
      <alignment horizontal="left"/>
    </xf>
    <xf numFmtId="0" fontId="33" fillId="19" borderId="19" xfId="0" applyFont="1" applyFill="1" applyBorder="1" applyAlignment="1">
      <alignment horizontal="left"/>
    </xf>
    <xf numFmtId="0" fontId="33" fillId="19" borderId="20" xfId="0" applyFont="1" applyFill="1" applyBorder="1" applyAlignment="1">
      <alignment horizontal="left"/>
    </xf>
    <xf numFmtId="0" fontId="32" fillId="19" borderId="19" xfId="0" applyFont="1" applyFill="1" applyBorder="1" applyAlignment="1">
      <alignment horizontal="left" vertical="center"/>
    </xf>
    <xf numFmtId="0" fontId="32" fillId="19" borderId="20" xfId="0" applyFont="1" applyFill="1" applyBorder="1" applyAlignment="1">
      <alignment horizontal="left" vertical="center"/>
    </xf>
    <xf numFmtId="0" fontId="21" fillId="19" borderId="19" xfId="0" quotePrefix="1" applyFont="1" applyFill="1" applyBorder="1" applyAlignment="1">
      <alignment horizontal="left" vertical="center"/>
    </xf>
    <xf numFmtId="49" fontId="21" fillId="19" borderId="19" xfId="0" applyNumberFormat="1" applyFont="1" applyFill="1" applyBorder="1" applyAlignment="1">
      <alignment horizontal="left" vertical="center"/>
    </xf>
    <xf numFmtId="0" fontId="21" fillId="19" borderId="22" xfId="0" applyFont="1" applyFill="1" applyBorder="1" applyAlignment="1">
      <alignment horizontal="left"/>
    </xf>
    <xf numFmtId="0" fontId="21" fillId="20" borderId="19" xfId="0" applyFont="1" applyFill="1" applyBorder="1" applyAlignment="1">
      <alignment horizontal="left"/>
    </xf>
    <xf numFmtId="0" fontId="21" fillId="20" borderId="20" xfId="0" applyFont="1" applyFill="1" applyBorder="1" applyAlignment="1">
      <alignment horizontal="left"/>
    </xf>
    <xf numFmtId="0" fontId="23" fillId="20" borderId="20" xfId="0" applyFont="1" applyFill="1" applyBorder="1" applyAlignment="1">
      <alignment horizontal="left"/>
    </xf>
    <xf numFmtId="0" fontId="21" fillId="20" borderId="21" xfId="0" applyFont="1" applyFill="1" applyBorder="1" applyAlignment="1">
      <alignment horizontal="left"/>
    </xf>
    <xf numFmtId="0" fontId="22" fillId="21" borderId="19" xfId="0" applyFont="1" applyFill="1" applyBorder="1" applyAlignment="1">
      <alignment horizontal="left"/>
    </xf>
    <xf numFmtId="0" fontId="22" fillId="21" borderId="20" xfId="0" applyFont="1" applyFill="1" applyBorder="1" applyAlignment="1">
      <alignment horizontal="left"/>
    </xf>
    <xf numFmtId="0" fontId="20" fillId="21" borderId="19" xfId="0" applyFont="1" applyFill="1" applyBorder="1" applyAlignment="1">
      <alignment horizontal="left"/>
    </xf>
    <xf numFmtId="0" fontId="20" fillId="21" borderId="20" xfId="0" applyFont="1" applyFill="1" applyBorder="1" applyAlignment="1">
      <alignment horizontal="left"/>
    </xf>
    <xf numFmtId="0" fontId="21" fillId="21" borderId="19" xfId="0" applyFont="1" applyFill="1" applyBorder="1" applyAlignment="1">
      <alignment horizontal="left"/>
    </xf>
    <xf numFmtId="0" fontId="21" fillId="21" borderId="20" xfId="0" applyFont="1" applyFill="1" applyBorder="1" applyAlignment="1">
      <alignment horizontal="left"/>
    </xf>
    <xf numFmtId="0" fontId="21" fillId="21" borderId="19" xfId="0" applyFont="1" applyFill="1" applyBorder="1" applyAlignment="1">
      <alignment horizontal="left" vertical="center"/>
    </xf>
    <xf numFmtId="0" fontId="21" fillId="21" borderId="20" xfId="0" applyFont="1" applyFill="1" applyBorder="1" applyAlignment="1">
      <alignment horizontal="left" vertical="center"/>
    </xf>
    <xf numFmtId="0" fontId="23" fillId="21" borderId="19" xfId="0" applyFont="1" applyFill="1" applyBorder="1" applyAlignment="1">
      <alignment horizontal="left"/>
    </xf>
    <xf numFmtId="0" fontId="20" fillId="21" borderId="22" xfId="0" applyFont="1" applyFill="1" applyBorder="1" applyAlignment="1">
      <alignment horizontal="left"/>
    </xf>
    <xf numFmtId="0" fontId="25" fillId="0" borderId="0" xfId="0" applyFont="1" applyBorder="1" applyAlignment="1">
      <alignment vertical="top" wrapText="1"/>
    </xf>
    <xf numFmtId="0" fontId="22" fillId="23" borderId="20" xfId="0" applyFont="1" applyFill="1" applyBorder="1" applyAlignment="1">
      <alignment horizontal="left"/>
    </xf>
    <xf numFmtId="0" fontId="20" fillId="23" borderId="20" xfId="0" applyFont="1" applyFill="1" applyBorder="1" applyAlignment="1">
      <alignment horizontal="left"/>
    </xf>
    <xf numFmtId="0" fontId="21" fillId="23" borderId="20" xfId="0" applyFont="1" applyFill="1" applyBorder="1" applyAlignment="1">
      <alignment horizontal="left"/>
    </xf>
    <xf numFmtId="0" fontId="21" fillId="23" borderId="20" xfId="0" applyFont="1" applyFill="1" applyBorder="1" applyAlignment="1">
      <alignment horizontal="left" vertical="center"/>
    </xf>
    <xf numFmtId="0" fontId="20" fillId="23" borderId="22" xfId="0" applyFont="1" applyFill="1" applyBorder="1" applyAlignment="1">
      <alignment horizontal="left"/>
    </xf>
    <xf numFmtId="0" fontId="21" fillId="20" borderId="0" xfId="0" applyFont="1" applyFill="1" applyBorder="1" applyAlignment="1">
      <alignment horizontal="left"/>
    </xf>
    <xf numFmtId="49" fontId="21" fillId="20" borderId="19" xfId="0" applyNumberFormat="1" applyFont="1" applyFill="1" applyBorder="1" applyAlignment="1">
      <alignment horizontal="left" vertical="top" wrapText="1"/>
    </xf>
    <xf numFmtId="0" fontId="21" fillId="20" borderId="20" xfId="0" quotePrefix="1" applyFont="1" applyFill="1" applyBorder="1" applyAlignment="1">
      <alignment horizontal="left"/>
    </xf>
    <xf numFmtId="0" fontId="23" fillId="20" borderId="20" xfId="0" quotePrefix="1" applyFont="1" applyFill="1" applyBorder="1" applyAlignment="1">
      <alignment horizontal="left"/>
    </xf>
    <xf numFmtId="0" fontId="21" fillId="20" borderId="23" xfId="0" applyFont="1" applyFill="1" applyBorder="1" applyAlignment="1">
      <alignment horizontal="left"/>
    </xf>
    <xf numFmtId="0" fontId="21" fillId="20" borderId="22" xfId="0" applyFont="1" applyFill="1" applyBorder="1" applyAlignment="1">
      <alignment horizontal="left"/>
    </xf>
    <xf numFmtId="164" fontId="21" fillId="21" borderId="19" xfId="0" applyNumberFormat="1" applyFont="1" applyFill="1" applyBorder="1" applyAlignment="1">
      <alignment horizontal="left"/>
    </xf>
    <xf numFmtId="11" fontId="21" fillId="21" borderId="19" xfId="0" applyNumberFormat="1" applyFont="1" applyFill="1" applyBorder="1" applyAlignment="1">
      <alignment horizontal="left"/>
    </xf>
    <xf numFmtId="164" fontId="23" fillId="21" borderId="19" xfId="0" applyNumberFormat="1" applyFont="1" applyFill="1" applyBorder="1" applyAlignment="1">
      <alignment horizontal="left"/>
    </xf>
    <xf numFmtId="0" fontId="21" fillId="21" borderId="21" xfId="0" applyFont="1" applyFill="1" applyBorder="1" applyAlignment="1">
      <alignment horizontal="left"/>
    </xf>
    <xf numFmtId="0" fontId="22" fillId="22" borderId="19" xfId="0" applyFont="1" applyFill="1" applyBorder="1" applyAlignment="1">
      <alignment horizontal="left"/>
    </xf>
    <xf numFmtId="0" fontId="22" fillId="22" borderId="20" xfId="0" applyFont="1" applyFill="1" applyBorder="1" applyAlignment="1">
      <alignment horizontal="left"/>
    </xf>
    <xf numFmtId="0" fontId="20" fillId="22" borderId="19" xfId="0" applyFont="1" applyFill="1" applyBorder="1" applyAlignment="1">
      <alignment horizontal="left"/>
    </xf>
    <xf numFmtId="0" fontId="20" fillId="22" borderId="20" xfId="0" applyFont="1" applyFill="1" applyBorder="1" applyAlignment="1">
      <alignment horizontal="left"/>
    </xf>
    <xf numFmtId="0" fontId="21" fillId="22" borderId="19" xfId="0" applyFont="1" applyFill="1" applyBorder="1" applyAlignment="1">
      <alignment horizontal="left"/>
    </xf>
    <xf numFmtId="0" fontId="21" fillId="22" borderId="20" xfId="0" applyFont="1" applyFill="1" applyBorder="1" applyAlignment="1">
      <alignment horizontal="left"/>
    </xf>
    <xf numFmtId="0" fontId="21" fillId="22" borderId="19" xfId="0" applyFont="1" applyFill="1" applyBorder="1" applyAlignment="1">
      <alignment horizontal="left" vertical="center"/>
    </xf>
    <xf numFmtId="0" fontId="21" fillId="22" borderId="20" xfId="0" applyFont="1" applyFill="1" applyBorder="1" applyAlignment="1">
      <alignment horizontal="left" vertical="center"/>
    </xf>
    <xf numFmtId="0" fontId="20" fillId="22" borderId="21" xfId="0" applyFont="1" applyFill="1" applyBorder="1" applyAlignment="1">
      <alignment horizontal="left"/>
    </xf>
    <xf numFmtId="0" fontId="20" fillId="22" borderId="22" xfId="0" applyFont="1" applyFill="1" applyBorder="1" applyAlignment="1">
      <alignment horizontal="left"/>
    </xf>
    <xf numFmtId="0" fontId="22" fillId="23" borderId="0" xfId="0" applyFont="1" applyFill="1" applyBorder="1" applyAlignment="1">
      <alignment horizontal="left"/>
    </xf>
    <xf numFmtId="0" fontId="20" fillId="23" borderId="0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 vertical="center"/>
    </xf>
    <xf numFmtId="0" fontId="20" fillId="23" borderId="23" xfId="0" applyFont="1" applyFill="1" applyBorder="1" applyAlignment="1">
      <alignment horizontal="left"/>
    </xf>
    <xf numFmtId="0" fontId="21" fillId="17" borderId="0" xfId="0" applyFont="1" applyFill="1" applyBorder="1"/>
    <xf numFmtId="0" fontId="21" fillId="17" borderId="10" xfId="0" applyFont="1" applyFill="1" applyBorder="1"/>
    <xf numFmtId="0" fontId="21" fillId="17" borderId="11" xfId="0" applyFont="1" applyFill="1" applyBorder="1"/>
    <xf numFmtId="0" fontId="21" fillId="17" borderId="18" xfId="0" applyFont="1" applyFill="1" applyBorder="1"/>
    <xf numFmtId="0" fontId="24" fillId="17" borderId="0" xfId="0" applyFont="1" applyFill="1" applyBorder="1"/>
    <xf numFmtId="0" fontId="20" fillId="17" borderId="0" xfId="0" applyFont="1" applyFill="1" applyAlignment="1"/>
    <xf numFmtId="0" fontId="21" fillId="17" borderId="14" xfId="0" applyFont="1" applyFill="1" applyBorder="1"/>
    <xf numFmtId="0" fontId="21" fillId="17" borderId="23" xfId="0" applyFont="1" applyFill="1" applyBorder="1"/>
    <xf numFmtId="0" fontId="21" fillId="17" borderId="13" xfId="0" applyFont="1" applyFill="1" applyBorder="1"/>
    <xf numFmtId="0" fontId="21" fillId="17" borderId="15" xfId="0" applyFont="1" applyFill="1" applyBorder="1"/>
    <xf numFmtId="0" fontId="22" fillId="18" borderId="19" xfId="0" quotePrefix="1" applyFont="1" applyFill="1" applyBorder="1" applyAlignment="1">
      <alignment horizontal="left"/>
    </xf>
    <xf numFmtId="0" fontId="42" fillId="18" borderId="19" xfId="0" applyFont="1" applyFill="1" applyBorder="1" applyAlignment="1">
      <alignment horizontal="left" wrapText="1"/>
    </xf>
    <xf numFmtId="0" fontId="21" fillId="0" borderId="0" xfId="0" quotePrefix="1" applyFont="1" applyFill="1" applyBorder="1" applyAlignment="1">
      <alignment horizontal="left"/>
    </xf>
    <xf numFmtId="0" fontId="31" fillId="20" borderId="20" xfId="0" applyFont="1" applyFill="1" applyBorder="1" applyAlignment="1">
      <alignment horizontal="left"/>
    </xf>
    <xf numFmtId="0" fontId="21" fillId="20" borderId="0" xfId="0" quotePrefix="1" applyFont="1" applyFill="1" applyBorder="1" applyAlignment="1">
      <alignment horizontal="left"/>
    </xf>
    <xf numFmtId="16" fontId="20" fillId="22" borderId="19" xfId="0" quotePrefix="1" applyNumberFormat="1" applyFont="1" applyFill="1" applyBorder="1" applyAlignment="1">
      <alignment horizontal="left"/>
    </xf>
    <xf numFmtId="0" fontId="20" fillId="22" borderId="19" xfId="0" quotePrefix="1" applyFont="1" applyFill="1" applyBorder="1" applyAlignment="1">
      <alignment horizontal="left"/>
    </xf>
    <xf numFmtId="0" fontId="31" fillId="20" borderId="0" xfId="0" quotePrefix="1" applyFont="1" applyFill="1" applyBorder="1" applyAlignment="1">
      <alignment horizontal="left"/>
    </xf>
    <xf numFmtId="0" fontId="43" fillId="19" borderId="19" xfId="0" applyFont="1" applyFill="1" applyBorder="1" applyAlignment="1">
      <alignment horizontal="left"/>
    </xf>
    <xf numFmtId="0" fontId="43" fillId="19" borderId="20" xfId="0" applyFont="1" applyFill="1" applyBorder="1" applyAlignment="1">
      <alignment horizontal="left"/>
    </xf>
    <xf numFmtId="0" fontId="44" fillId="20" borderId="20" xfId="0" applyFont="1" applyFill="1" applyBorder="1" applyAlignment="1">
      <alignment horizontal="left"/>
    </xf>
    <xf numFmtId="0" fontId="44" fillId="20" borderId="0" xfId="0" applyFont="1" applyFill="1" applyBorder="1" applyAlignment="1">
      <alignment horizontal="left"/>
    </xf>
    <xf numFmtId="165" fontId="44" fillId="20" borderId="0" xfId="0" quotePrefix="1" applyNumberFormat="1" applyFont="1" applyFill="1" applyBorder="1" applyAlignment="1">
      <alignment horizontal="left"/>
    </xf>
    <xf numFmtId="16" fontId="45" fillId="20" borderId="0" xfId="0" quotePrefix="1" applyNumberFormat="1" applyFont="1" applyFill="1" applyBorder="1" applyAlignment="1">
      <alignment horizontal="left"/>
    </xf>
    <xf numFmtId="0" fontId="45" fillId="20" borderId="20" xfId="0" applyFont="1" applyFill="1" applyBorder="1" applyAlignment="1">
      <alignment horizontal="left"/>
    </xf>
    <xf numFmtId="18" fontId="21" fillId="21" borderId="19" xfId="0" quotePrefix="1" applyNumberFormat="1" applyFont="1" applyFill="1" applyBorder="1" applyAlignment="1">
      <alignment horizontal="left"/>
    </xf>
    <xf numFmtId="18" fontId="23" fillId="19" borderId="19" xfId="0" quotePrefix="1" applyNumberFormat="1" applyFont="1" applyFill="1" applyBorder="1" applyAlignment="1">
      <alignment horizontal="left"/>
    </xf>
    <xf numFmtId="0" fontId="23" fillId="19" borderId="19" xfId="0" quotePrefix="1" applyFont="1" applyFill="1" applyBorder="1" applyAlignment="1">
      <alignment horizontal="left"/>
    </xf>
    <xf numFmtId="0" fontId="23" fillId="21" borderId="19" xfId="0" quotePrefix="1" applyFont="1" applyFill="1" applyBorder="1" applyAlignment="1">
      <alignment horizontal="left"/>
    </xf>
    <xf numFmtId="0" fontId="21" fillId="21" borderId="19" xfId="0" quotePrefix="1" applyFont="1" applyFill="1" applyBorder="1" applyAlignment="1">
      <alignment horizontal="left"/>
    </xf>
    <xf numFmtId="0" fontId="46" fillId="0" borderId="0" xfId="0" applyFont="1" applyFill="1" applyBorder="1" applyAlignment="1"/>
    <xf numFmtId="0" fontId="25" fillId="0" borderId="0" xfId="0" applyFont="1" applyFill="1" applyBorder="1"/>
    <xf numFmtId="0" fontId="47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3" fillId="20" borderId="24" xfId="0" applyFont="1" applyFill="1" applyBorder="1" applyAlignment="1">
      <alignment horizontal="left" vertical="top" wrapText="1"/>
    </xf>
    <xf numFmtId="0" fontId="23" fillId="20" borderId="25" xfId="0" applyFont="1" applyFill="1" applyBorder="1" applyAlignment="1">
      <alignment horizontal="left" vertical="top" wrapText="1"/>
    </xf>
    <xf numFmtId="0" fontId="23" fillId="20" borderId="26" xfId="0" applyFont="1" applyFill="1" applyBorder="1" applyAlignment="1">
      <alignment horizontal="left" vertical="top" wrapText="1"/>
    </xf>
    <xf numFmtId="0" fontId="22" fillId="18" borderId="24" xfId="0" applyFont="1" applyFill="1" applyBorder="1" applyAlignment="1">
      <alignment horizontal="left" vertical="top" wrapText="1"/>
    </xf>
    <xf numFmtId="0" fontId="22" fillId="18" borderId="26" xfId="0" applyFont="1" applyFill="1" applyBorder="1" applyAlignment="1">
      <alignment horizontal="left" vertical="top" wrapText="1"/>
    </xf>
    <xf numFmtId="0" fontId="50" fillId="19" borderId="24" xfId="0" applyFont="1" applyFill="1" applyBorder="1" applyAlignment="1">
      <alignment horizontal="left" vertical="top" wrapText="1"/>
    </xf>
    <xf numFmtId="0" fontId="50" fillId="19" borderId="26" xfId="0" applyFont="1" applyFill="1" applyBorder="1" applyAlignment="1">
      <alignment horizontal="left" vertical="top" wrapText="1"/>
    </xf>
    <xf numFmtId="0" fontId="50" fillId="19" borderId="27" xfId="0" applyFont="1" applyFill="1" applyBorder="1" applyAlignment="1">
      <alignment horizontal="left" vertical="top" wrapText="1"/>
    </xf>
    <xf numFmtId="0" fontId="22" fillId="19" borderId="24" xfId="0" applyFont="1" applyFill="1" applyBorder="1" applyAlignment="1">
      <alignment horizontal="left" vertical="top" wrapText="1"/>
    </xf>
    <xf numFmtId="0" fontId="23" fillId="21" borderId="24" xfId="0" applyFont="1" applyFill="1" applyBorder="1" applyAlignment="1">
      <alignment horizontal="left" vertical="top" wrapText="1"/>
    </xf>
    <xf numFmtId="0" fontId="22" fillId="21" borderId="26" xfId="0" applyFont="1" applyFill="1" applyBorder="1" applyAlignment="1">
      <alignment horizontal="left" vertical="top" wrapText="1"/>
    </xf>
    <xf numFmtId="0" fontId="22" fillId="22" borderId="24" xfId="0" applyFont="1" applyFill="1" applyBorder="1" applyAlignment="1">
      <alignment horizontal="left" vertical="top" wrapText="1"/>
    </xf>
    <xf numFmtId="0" fontId="22" fillId="22" borderId="26" xfId="0" applyFont="1" applyFill="1" applyBorder="1" applyAlignment="1">
      <alignment horizontal="left" vertical="top" wrapText="1"/>
    </xf>
    <xf numFmtId="0" fontId="22" fillId="23" borderId="25" xfId="0" applyFont="1" applyFill="1" applyBorder="1" applyAlignment="1">
      <alignment horizontal="left" vertical="top" wrapText="1"/>
    </xf>
    <xf numFmtId="0" fontId="22" fillId="23" borderId="26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/>
    </xf>
    <xf numFmtId="0" fontId="25" fillId="0" borderId="0" xfId="0" applyFont="1" applyBorder="1"/>
    <xf numFmtId="16" fontId="21" fillId="20" borderId="20" xfId="0" quotePrefix="1" applyNumberFormat="1" applyFont="1" applyFill="1" applyBorder="1" applyAlignment="1">
      <alignment horizontal="left"/>
    </xf>
    <xf numFmtId="0" fontId="43" fillId="22" borderId="19" xfId="0" applyFont="1" applyFill="1" applyBorder="1" applyAlignment="1">
      <alignment horizontal="left"/>
    </xf>
    <xf numFmtId="0" fontId="25" fillId="0" borderId="0" xfId="0" applyFont="1" applyFill="1"/>
    <xf numFmtId="0" fontId="40" fillId="19" borderId="19" xfId="0" applyFont="1" applyFill="1" applyBorder="1" applyAlignment="1">
      <alignment horizontal="left"/>
    </xf>
    <xf numFmtId="0" fontId="40" fillId="19" borderId="20" xfId="0" applyFont="1" applyFill="1" applyBorder="1" applyAlignment="1">
      <alignment horizontal="left"/>
    </xf>
    <xf numFmtId="0" fontId="31" fillId="20" borderId="0" xfId="0" applyFont="1" applyFill="1" applyBorder="1" applyAlignment="1">
      <alignment horizontal="left"/>
    </xf>
    <xf numFmtId="16" fontId="31" fillId="20" borderId="20" xfId="0" quotePrefix="1" applyNumberFormat="1" applyFont="1" applyFill="1" applyBorder="1" applyAlignment="1">
      <alignment horizontal="left"/>
    </xf>
    <xf numFmtId="17" fontId="31" fillId="20" borderId="20" xfId="0" quotePrefix="1" applyNumberFormat="1" applyFont="1" applyFill="1" applyBorder="1" applyAlignment="1">
      <alignment horizontal="left"/>
    </xf>
    <xf numFmtId="0" fontId="31" fillId="20" borderId="20" xfId="0" quotePrefix="1" applyFont="1" applyFill="1" applyBorder="1" applyAlignment="1">
      <alignment horizontal="left"/>
    </xf>
    <xf numFmtId="0" fontId="45" fillId="20" borderId="20" xfId="0" quotePrefix="1" applyFont="1" applyFill="1" applyBorder="1" applyAlignment="1">
      <alignment horizontal="left"/>
    </xf>
    <xf numFmtId="0" fontId="26" fillId="20" borderId="20" xfId="0" applyFont="1" applyFill="1" applyBorder="1" applyAlignment="1">
      <alignment horizontal="left"/>
    </xf>
    <xf numFmtId="16" fontId="31" fillId="20" borderId="0" xfId="0" quotePrefix="1" applyNumberFormat="1" applyFont="1" applyFill="1" applyBorder="1" applyAlignment="1">
      <alignment horizontal="left"/>
    </xf>
    <xf numFmtId="0" fontId="31" fillId="23" borderId="0" xfId="0" applyFont="1" applyFill="1" applyBorder="1" applyAlignment="1">
      <alignment horizontal="left"/>
    </xf>
    <xf numFmtId="0" fontId="31" fillId="23" borderId="20" xfId="0" applyFont="1" applyFill="1" applyBorder="1" applyAlignment="1">
      <alignment horizontal="left"/>
    </xf>
    <xf numFmtId="0" fontId="31" fillId="22" borderId="19" xfId="0" quotePrefix="1" applyFont="1" applyFill="1" applyBorder="1" applyAlignment="1">
      <alignment horizontal="left"/>
    </xf>
    <xf numFmtId="0" fontId="31" fillId="22" borderId="20" xfId="0" applyFont="1" applyFill="1" applyBorder="1" applyAlignment="1">
      <alignment horizontal="left"/>
    </xf>
    <xf numFmtId="0" fontId="31" fillId="22" borderId="19" xfId="0" applyFont="1" applyFill="1" applyBorder="1" applyAlignment="1">
      <alignment horizontal="left"/>
    </xf>
    <xf numFmtId="0" fontId="20" fillId="24" borderId="19" xfId="0" applyFont="1" applyFill="1" applyBorder="1" applyAlignment="1">
      <alignment horizontal="left" wrapText="1"/>
    </xf>
    <xf numFmtId="0" fontId="21" fillId="19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/>
    </xf>
    <xf numFmtId="0" fontId="21" fillId="19" borderId="0" xfId="0" applyFont="1" applyFill="1" applyBorder="1" applyAlignment="1">
      <alignment horizontal="left"/>
    </xf>
    <xf numFmtId="0" fontId="22" fillId="18" borderId="0" xfId="0" applyFont="1" applyFill="1" applyBorder="1" applyAlignment="1">
      <alignment horizontal="left"/>
    </xf>
    <xf numFmtId="0" fontId="37" fillId="18" borderId="0" xfId="0" applyFont="1" applyFill="1" applyBorder="1" applyAlignment="1">
      <alignment horizontal="left"/>
    </xf>
    <xf numFmtId="0" fontId="41" fillId="18" borderId="0" xfId="0" applyFont="1" applyFill="1" applyBorder="1" applyAlignment="1">
      <alignment horizontal="left"/>
    </xf>
    <xf numFmtId="0" fontId="38" fillId="18" borderId="0" xfId="0" applyFont="1" applyFill="1" applyBorder="1" applyAlignment="1">
      <alignment horizontal="left"/>
    </xf>
    <xf numFmtId="0" fontId="36" fillId="18" borderId="0" xfId="0" applyFont="1" applyFill="1" applyBorder="1" applyAlignment="1">
      <alignment horizontal="left"/>
    </xf>
    <xf numFmtId="0" fontId="22" fillId="18" borderId="0" xfId="0" applyFont="1" applyFill="1" applyBorder="1" applyAlignment="1">
      <alignment horizontal="left" vertical="center"/>
    </xf>
    <xf numFmtId="0" fontId="42" fillId="18" borderId="0" xfId="0" applyFont="1" applyFill="1" applyBorder="1" applyAlignment="1">
      <alignment horizontal="left"/>
    </xf>
    <xf numFmtId="0" fontId="22" fillId="19" borderId="0" xfId="0" applyFont="1" applyFill="1" applyBorder="1" applyAlignment="1">
      <alignment horizontal="left"/>
    </xf>
    <xf numFmtId="0" fontId="20" fillId="19" borderId="0" xfId="0" applyFont="1" applyFill="1" applyBorder="1" applyAlignment="1">
      <alignment horizontal="left"/>
    </xf>
    <xf numFmtId="0" fontId="23" fillId="19" borderId="0" xfId="0" applyFont="1" applyFill="1" applyBorder="1" applyAlignment="1">
      <alignment horizontal="left"/>
    </xf>
    <xf numFmtId="0" fontId="20" fillId="19" borderId="0" xfId="0" applyFont="1" applyFill="1" applyBorder="1" applyAlignment="1">
      <alignment horizontal="left" vertical="center"/>
    </xf>
    <xf numFmtId="0" fontId="22" fillId="19" borderId="0" xfId="0" quotePrefix="1" applyFont="1" applyFill="1" applyBorder="1" applyAlignment="1">
      <alignment horizontal="left"/>
    </xf>
    <xf numFmtId="0" fontId="20" fillId="19" borderId="0" xfId="0" quotePrefix="1" applyFont="1" applyFill="1" applyBorder="1" applyAlignment="1">
      <alignment horizontal="left"/>
    </xf>
    <xf numFmtId="0" fontId="20" fillId="19" borderId="23" xfId="0" applyFont="1" applyFill="1" applyBorder="1" applyAlignment="1">
      <alignment horizontal="left"/>
    </xf>
    <xf numFmtId="0" fontId="37" fillId="19" borderId="19" xfId="0" applyFont="1" applyFill="1" applyBorder="1" applyAlignment="1">
      <alignment horizontal="left"/>
    </xf>
    <xf numFmtId="0" fontId="44" fillId="20" borderId="20" xfId="0" quotePrefix="1" applyFont="1" applyFill="1" applyBorder="1" applyAlignment="1">
      <alignment horizontal="left"/>
    </xf>
    <xf numFmtId="0" fontId="47" fillId="25" borderId="0" xfId="0" applyFont="1" applyFill="1" applyBorder="1" applyAlignment="1">
      <alignment horizontal="left"/>
    </xf>
    <xf numFmtId="0" fontId="20" fillId="25" borderId="19" xfId="0" applyFont="1" applyFill="1" applyBorder="1" applyAlignment="1">
      <alignment horizontal="left" wrapText="1"/>
    </xf>
    <xf numFmtId="0" fontId="20" fillId="25" borderId="20" xfId="0" applyFont="1" applyFill="1" applyBorder="1" applyAlignment="1">
      <alignment horizontal="left"/>
    </xf>
    <xf numFmtId="0" fontId="31" fillId="25" borderId="19" xfId="0" applyFont="1" applyFill="1" applyBorder="1" applyAlignment="1">
      <alignment horizontal="left"/>
    </xf>
    <xf numFmtId="0" fontId="21" fillId="25" borderId="19" xfId="0" applyFont="1" applyFill="1" applyBorder="1" applyAlignment="1">
      <alignment horizontal="left" vertical="center"/>
    </xf>
    <xf numFmtId="0" fontId="32" fillId="25" borderId="19" xfId="0" applyFont="1" applyFill="1" applyBorder="1" applyAlignment="1">
      <alignment horizontal="left"/>
    </xf>
    <xf numFmtId="0" fontId="21" fillId="25" borderId="20" xfId="0" applyFont="1" applyFill="1" applyBorder="1" applyAlignment="1">
      <alignment horizontal="left" vertical="center"/>
    </xf>
    <xf numFmtId="0" fontId="31" fillId="25" borderId="20" xfId="0" applyFont="1" applyFill="1" applyBorder="1" applyAlignment="1">
      <alignment horizontal="left"/>
    </xf>
    <xf numFmtId="0" fontId="36" fillId="25" borderId="19" xfId="0" quotePrefix="1" applyFont="1" applyFill="1" applyBorder="1" applyAlignment="1">
      <alignment horizontal="left"/>
    </xf>
    <xf numFmtId="0" fontId="36" fillId="25" borderId="0" xfId="0" applyFont="1" applyFill="1" applyBorder="1" applyAlignment="1">
      <alignment horizontal="left"/>
    </xf>
    <xf numFmtId="0" fontId="20" fillId="25" borderId="19" xfId="0" applyFont="1" applyFill="1" applyBorder="1" applyAlignment="1">
      <alignment horizontal="left"/>
    </xf>
    <xf numFmtId="0" fontId="21" fillId="25" borderId="19" xfId="0" quotePrefix="1" applyFont="1" applyFill="1" applyBorder="1" applyAlignment="1">
      <alignment horizontal="left" vertical="center"/>
    </xf>
    <xf numFmtId="0" fontId="32" fillId="25" borderId="19" xfId="0" applyFont="1" applyFill="1" applyBorder="1" applyAlignment="1">
      <alignment horizontal="left" vertical="center"/>
    </xf>
    <xf numFmtId="0" fontId="21" fillId="20" borderId="25" xfId="0" applyFont="1" applyFill="1" applyBorder="1" applyAlignment="1">
      <alignment horizontal="left"/>
    </xf>
    <xf numFmtId="0" fontId="21" fillId="20" borderId="26" xfId="0" applyFont="1" applyFill="1" applyBorder="1" applyAlignment="1">
      <alignment horizontal="left"/>
    </xf>
    <xf numFmtId="0" fontId="22" fillId="18" borderId="21" xfId="0" applyFont="1" applyFill="1" applyBorder="1" applyAlignment="1">
      <alignment horizontal="left"/>
    </xf>
    <xf numFmtId="0" fontId="22" fillId="18" borderId="23" xfId="0" applyFont="1" applyFill="1" applyBorder="1" applyAlignment="1">
      <alignment horizontal="left"/>
    </xf>
    <xf numFmtId="0" fontId="22" fillId="19" borderId="21" xfId="0" applyFont="1" applyFill="1" applyBorder="1" applyAlignment="1">
      <alignment horizontal="left"/>
    </xf>
    <xf numFmtId="0" fontId="22" fillId="19" borderId="22" xfId="0" applyFont="1" applyFill="1" applyBorder="1" applyAlignment="1">
      <alignment horizontal="left"/>
    </xf>
    <xf numFmtId="0" fontId="21" fillId="19" borderId="21" xfId="0" applyFont="1" applyFill="1" applyBorder="1" applyAlignment="1">
      <alignment horizontal="left" vertical="center"/>
    </xf>
    <xf numFmtId="0" fontId="21" fillId="19" borderId="26" xfId="0" applyFont="1" applyFill="1" applyBorder="1" applyAlignment="1">
      <alignment horizontal="left" vertical="center"/>
    </xf>
    <xf numFmtId="0" fontId="20" fillId="17" borderId="11" xfId="0" applyFont="1" applyFill="1" applyBorder="1" applyAlignment="1"/>
    <xf numFmtId="0" fontId="51" fillId="17" borderId="18" xfId="0" applyFont="1" applyFill="1" applyBorder="1" applyAlignment="1">
      <alignment vertical="top" wrapText="1"/>
    </xf>
    <xf numFmtId="0" fontId="21" fillId="17" borderId="17" xfId="0" applyFont="1" applyFill="1" applyBorder="1"/>
    <xf numFmtId="0" fontId="51" fillId="17" borderId="10" xfId="0" applyFont="1" applyFill="1" applyBorder="1" applyAlignment="1">
      <alignment vertical="top" wrapText="1"/>
    </xf>
    <xf numFmtId="49" fontId="21" fillId="20" borderId="24" xfId="0" applyNumberFormat="1" applyFont="1" applyFill="1" applyBorder="1" applyAlignment="1">
      <alignment horizontal="left" vertical="top" wrapText="1"/>
    </xf>
    <xf numFmtId="0" fontId="31" fillId="19" borderId="24" xfId="0" applyFont="1" applyFill="1" applyBorder="1" applyAlignment="1">
      <alignment horizontal="left"/>
    </xf>
    <xf numFmtId="0" fontId="31" fillId="19" borderId="26" xfId="0" applyFont="1" applyFill="1" applyBorder="1" applyAlignment="1">
      <alignment horizontal="left"/>
    </xf>
    <xf numFmtId="0" fontId="20" fillId="19" borderId="24" xfId="0" applyFont="1" applyFill="1" applyBorder="1" applyAlignment="1">
      <alignment horizontal="left"/>
    </xf>
    <xf numFmtId="49" fontId="21" fillId="19" borderId="24" xfId="0" applyNumberFormat="1" applyFont="1" applyFill="1" applyBorder="1" applyAlignment="1">
      <alignment horizontal="left" vertical="center"/>
    </xf>
    <xf numFmtId="0" fontId="21" fillId="21" borderId="24" xfId="0" applyFont="1" applyFill="1" applyBorder="1" applyAlignment="1">
      <alignment horizontal="left"/>
    </xf>
    <xf numFmtId="0" fontId="20" fillId="21" borderId="26" xfId="0" applyFont="1" applyFill="1" applyBorder="1" applyAlignment="1">
      <alignment horizontal="left"/>
    </xf>
    <xf numFmtId="14" fontId="0" fillId="0" borderId="0" xfId="0" applyNumberFormat="1"/>
    <xf numFmtId="0" fontId="22" fillId="26" borderId="25" xfId="0" applyFont="1" applyFill="1" applyBorder="1" applyAlignment="1">
      <alignment horizontal="left" vertical="top" wrapText="1"/>
    </xf>
    <xf numFmtId="0" fontId="20" fillId="26" borderId="0" xfId="0" applyFont="1" applyFill="1" applyBorder="1" applyAlignment="1">
      <alignment horizontal="left"/>
    </xf>
    <xf numFmtId="0" fontId="31" fillId="26" borderId="0" xfId="0" applyFont="1" applyFill="1" applyBorder="1" applyAlignment="1">
      <alignment horizontal="left"/>
    </xf>
    <xf numFmtId="0" fontId="21" fillId="26" borderId="0" xfId="0" applyFont="1" applyFill="1" applyBorder="1" applyAlignment="1">
      <alignment horizontal="left"/>
    </xf>
    <xf numFmtId="0" fontId="22" fillId="26" borderId="0" xfId="0" applyFont="1" applyFill="1" applyBorder="1" applyAlignment="1">
      <alignment horizontal="left"/>
    </xf>
    <xf numFmtId="0" fontId="21" fillId="26" borderId="0" xfId="0" applyFont="1" applyFill="1" applyBorder="1" applyAlignment="1">
      <alignment horizontal="left" vertical="center"/>
    </xf>
    <xf numFmtId="0" fontId="20" fillId="26" borderId="23" xfId="0" applyFont="1" applyFill="1" applyBorder="1" applyAlignment="1">
      <alignment horizontal="left"/>
    </xf>
    <xf numFmtId="0" fontId="2" fillId="0" borderId="0" xfId="73"/>
    <xf numFmtId="0" fontId="22" fillId="27" borderId="25" xfId="0" applyFont="1" applyFill="1" applyBorder="1" applyAlignment="1">
      <alignment horizontal="left" vertical="top" wrapText="1"/>
    </xf>
    <xf numFmtId="0" fontId="20" fillId="27" borderId="0" xfId="0" applyFont="1" applyFill="1" applyBorder="1" applyAlignment="1">
      <alignment horizontal="left"/>
    </xf>
    <xf numFmtId="0" fontId="31" fillId="27" borderId="0" xfId="0" applyFont="1" applyFill="1" applyBorder="1" applyAlignment="1">
      <alignment horizontal="left"/>
    </xf>
    <xf numFmtId="0" fontId="21" fillId="27" borderId="0" xfId="0" applyFont="1" applyFill="1" applyBorder="1" applyAlignment="1">
      <alignment horizontal="left"/>
    </xf>
    <xf numFmtId="0" fontId="22" fillId="27" borderId="0" xfId="0" applyFont="1" applyFill="1" applyBorder="1" applyAlignment="1">
      <alignment horizontal="left"/>
    </xf>
    <xf numFmtId="0" fontId="20" fillId="27" borderId="23" xfId="0" applyFont="1" applyFill="1" applyBorder="1" applyAlignment="1">
      <alignment horizontal="left"/>
    </xf>
    <xf numFmtId="0" fontId="54" fillId="26" borderId="0" xfId="0" applyFont="1" applyFill="1" applyBorder="1" applyAlignment="1">
      <alignment horizontal="left"/>
    </xf>
    <xf numFmtId="0" fontId="55" fillId="26" borderId="0" xfId="0" applyFont="1" applyFill="1" applyBorder="1" applyAlignment="1">
      <alignment horizontal="left"/>
    </xf>
    <xf numFmtId="0" fontId="54" fillId="26" borderId="0" xfId="0" applyFont="1" applyFill="1" applyBorder="1" applyAlignment="1">
      <alignment horizontal="right"/>
    </xf>
    <xf numFmtId="0" fontId="56" fillId="28" borderId="0" xfId="0" applyFont="1" applyFill="1" applyAlignment="1">
      <alignment horizontal="left"/>
    </xf>
    <xf numFmtId="0" fontId="56" fillId="28" borderId="0" xfId="0" applyFont="1" applyFill="1" applyAlignment="1">
      <alignment horizontal="right"/>
    </xf>
    <xf numFmtId="0" fontId="20" fillId="29" borderId="0" xfId="0" applyFont="1" applyFill="1" applyBorder="1" applyAlignment="1">
      <alignment horizontal="center"/>
    </xf>
    <xf numFmtId="0" fontId="22" fillId="29" borderId="25" xfId="0" applyFont="1" applyFill="1" applyBorder="1" applyAlignment="1">
      <alignment horizontal="center" vertical="top" wrapText="1"/>
    </xf>
    <xf numFmtId="0" fontId="31" fillId="29" borderId="0" xfId="0" applyFont="1" applyFill="1" applyBorder="1" applyAlignment="1">
      <alignment horizontal="center"/>
    </xf>
    <xf numFmtId="0" fontId="22" fillId="29" borderId="0" xfId="0" applyFont="1" applyFill="1" applyBorder="1" applyAlignment="1">
      <alignment horizontal="center"/>
    </xf>
    <xf numFmtId="0" fontId="21" fillId="29" borderId="0" xfId="0" applyFont="1" applyFill="1" applyBorder="1" applyAlignment="1">
      <alignment horizontal="center"/>
    </xf>
    <xf numFmtId="0" fontId="20" fillId="29" borderId="23" xfId="0" applyFont="1" applyFill="1" applyBorder="1" applyAlignment="1">
      <alignment horizontal="center"/>
    </xf>
    <xf numFmtId="0" fontId="1" fillId="0" borderId="0" xfId="73" applyFont="1"/>
    <xf numFmtId="0" fontId="33" fillId="27" borderId="0" xfId="0" applyFont="1" applyFill="1" applyBorder="1" applyAlignment="1">
      <alignment horizontal="left"/>
    </xf>
    <xf numFmtId="0" fontId="20" fillId="27" borderId="19" xfId="0" applyFont="1" applyFill="1" applyBorder="1" applyAlignment="1">
      <alignment horizontal="left"/>
    </xf>
    <xf numFmtId="11" fontId="31" fillId="19" borderId="19" xfId="0" quotePrefix="1" applyNumberFormat="1" applyFont="1" applyFill="1" applyBorder="1" applyAlignment="1">
      <alignment horizontal="left"/>
    </xf>
    <xf numFmtId="0" fontId="31" fillId="19" borderId="19" xfId="0" quotePrefix="1" applyFont="1" applyFill="1" applyBorder="1" applyAlignment="1">
      <alignment horizontal="left"/>
    </xf>
    <xf numFmtId="11" fontId="21" fillId="27" borderId="0" xfId="0" applyNumberFormat="1" applyFont="1" applyFill="1" applyBorder="1" applyAlignment="1">
      <alignment horizontal="left"/>
    </xf>
    <xf numFmtId="0" fontId="59" fillId="29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right"/>
    </xf>
    <xf numFmtId="0" fontId="46" fillId="0" borderId="0" xfId="0" applyFont="1" applyFill="1" applyBorder="1" applyAlignment="1">
      <alignment horizontal="center"/>
    </xf>
    <xf numFmtId="0" fontId="60" fillId="0" borderId="0" xfId="0" applyFont="1"/>
    <xf numFmtId="0" fontId="61" fillId="27" borderId="25" xfId="0" applyFont="1" applyFill="1" applyBorder="1" applyAlignment="1">
      <alignment horizontal="left" vertical="top" wrapText="1"/>
    </xf>
    <xf numFmtId="0" fontId="61" fillId="29" borderId="25" xfId="0" applyFont="1" applyFill="1" applyBorder="1" applyAlignment="1">
      <alignment horizontal="center" vertical="top" wrapText="1"/>
    </xf>
    <xf numFmtId="0" fontId="62" fillId="27" borderId="0" xfId="0" applyFont="1" applyFill="1" applyBorder="1" applyAlignment="1">
      <alignment horizontal="left"/>
    </xf>
    <xf numFmtId="0" fontId="62" fillId="29" borderId="0" xfId="0" applyFont="1" applyFill="1" applyBorder="1" applyAlignment="1">
      <alignment horizontal="center"/>
    </xf>
    <xf numFmtId="0" fontId="61" fillId="30" borderId="25" xfId="0" applyFont="1" applyFill="1" applyBorder="1" applyAlignment="1">
      <alignment horizontal="left" vertical="top" wrapText="1"/>
    </xf>
    <xf numFmtId="0" fontId="61" fillId="31" borderId="25" xfId="0" applyFont="1" applyFill="1" applyBorder="1" applyAlignment="1">
      <alignment horizontal="center" vertical="top" wrapText="1"/>
    </xf>
    <xf numFmtId="0" fontId="62" fillId="31" borderId="0" xfId="0" applyFont="1" applyFill="1" applyBorder="1" applyAlignment="1">
      <alignment horizontal="center"/>
    </xf>
    <xf numFmtId="0" fontId="60" fillId="30" borderId="0" xfId="0" applyFont="1" applyFill="1"/>
    <xf numFmtId="0" fontId="59" fillId="29" borderId="0" xfId="0" applyFont="1" applyFill="1" applyBorder="1" applyAlignment="1">
      <alignment horizontal="left"/>
    </xf>
    <xf numFmtId="0" fontId="22" fillId="29" borderId="0" xfId="0" applyFont="1" applyFill="1" applyBorder="1" applyAlignment="1">
      <alignment horizontal="left"/>
    </xf>
    <xf numFmtId="0" fontId="20" fillId="29" borderId="0" xfId="0" applyFont="1" applyFill="1" applyBorder="1" applyAlignment="1">
      <alignment horizontal="left"/>
    </xf>
    <xf numFmtId="0" fontId="21" fillId="29" borderId="0" xfId="0" applyFont="1" applyFill="1" applyBorder="1" applyAlignment="1">
      <alignment horizontal="left"/>
    </xf>
    <xf numFmtId="0" fontId="63" fillId="29" borderId="0" xfId="0" applyFont="1" applyFill="1" applyBorder="1" applyAlignment="1">
      <alignment horizontal="left"/>
    </xf>
    <xf numFmtId="0" fontId="61" fillId="29" borderId="25" xfId="0" applyFont="1" applyFill="1" applyBorder="1" applyAlignment="1">
      <alignment horizontal="left" vertical="top" wrapText="1"/>
    </xf>
    <xf numFmtId="0" fontId="60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0" fontId="46" fillId="17" borderId="12" xfId="0" applyFont="1" applyFill="1" applyBorder="1" applyAlignment="1">
      <alignment horizontal="left" vertical="top" wrapText="1"/>
    </xf>
    <xf numFmtId="0" fontId="46" fillId="17" borderId="16" xfId="0" applyFont="1" applyFill="1" applyBorder="1" applyAlignment="1">
      <alignment horizontal="left" vertical="top" wrapText="1"/>
    </xf>
    <xf numFmtId="0" fontId="25" fillId="17" borderId="28" xfId="0" applyFont="1" applyFill="1" applyBorder="1" applyAlignment="1">
      <alignment horizontal="center" vertical="top" wrapText="1"/>
    </xf>
    <xf numFmtId="0" fontId="25" fillId="17" borderId="29" xfId="0" applyFont="1" applyFill="1" applyBorder="1" applyAlignment="1">
      <alignment horizontal="center" vertical="top" wrapText="1"/>
    </xf>
    <xf numFmtId="0" fontId="25" fillId="17" borderId="30" xfId="0" applyFont="1" applyFill="1" applyBorder="1" applyAlignment="1">
      <alignment horizontal="center" vertical="top" wrapText="1"/>
    </xf>
  </cellXfs>
  <cellStyles count="16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6" builtinId="27" customBuiltin="1"/>
    <cellStyle name="Calculation" xfId="28" builtinId="22" customBuiltin="1"/>
    <cellStyle name="Check Cell" xfId="39" builtinId="23" customBuiltin="1"/>
    <cellStyle name="Explanatory Text" xfId="3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Good" xfId="27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Input" xfId="38" builtinId="20" customBuiltin="1"/>
    <cellStyle name="Linked Cell" xfId="29" builtinId="24" customBuiltin="1"/>
    <cellStyle name="Neutral" xfId="30" builtinId="28" customBuiltin="1"/>
    <cellStyle name="Normal" xfId="0" builtinId="0"/>
    <cellStyle name="Normal 2" xfId="73"/>
    <cellStyle name="Note" xfId="25" builtinId="10" customBuiltin="1"/>
    <cellStyle name="Output" xfId="40" builtinId="21" customBuiltin="1"/>
    <cellStyle name="Standard 2" xfId="42"/>
    <cellStyle name="Title" xfId="31" builtinId="15" customBuiltin="1"/>
    <cellStyle name="Total" xfId="37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CCEC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83344</xdr:colOff>
      <xdr:row>1</xdr:row>
      <xdr:rowOff>2381</xdr:rowOff>
    </xdr:from>
    <xdr:ext cx="1647310" cy="781240"/>
    <xdr:sp macro="" textlink="">
      <xdr:nvSpPr>
        <xdr:cNvPr id="2" name="Tekstiruutu 1"/>
        <xdr:cNvSpPr txBox="1"/>
      </xdr:nvSpPr>
      <xdr:spPr>
        <a:xfrm>
          <a:off x="83344" y="307181"/>
          <a:ext cx="1647310" cy="7812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="1" i="1" u="sng">
              <a:solidFill>
                <a:sysClr val="windowText" lastClr="000000"/>
              </a:solidFill>
            </a:rPr>
            <a:t>Text</a:t>
          </a:r>
          <a:r>
            <a:rPr lang="fi-FI" sz="1100" b="1" i="1" u="sng" baseline="0">
              <a:solidFill>
                <a:sysClr val="windowText" lastClr="000000"/>
              </a:solidFill>
            </a:rPr>
            <a:t> c</a:t>
          </a:r>
          <a:r>
            <a:rPr lang="fi-FI" sz="1100" b="1" i="1" u="sng">
              <a:solidFill>
                <a:sysClr val="windowText" lastClr="000000"/>
              </a:solidFill>
            </a:rPr>
            <a:t>olour codes:</a:t>
          </a:r>
        </a:p>
        <a:p>
          <a:r>
            <a:rPr lang="fi-FI" sz="1100" b="1">
              <a:solidFill>
                <a:srgbClr val="FF0000"/>
              </a:solidFill>
            </a:rPr>
            <a:t>Change in name/number</a:t>
          </a:r>
        </a:p>
        <a:p>
          <a:r>
            <a:rPr lang="fi-FI" sz="1100" b="1">
              <a:solidFill>
                <a:schemeClr val="accent6">
                  <a:lumMod val="50000"/>
                </a:schemeClr>
              </a:solidFill>
            </a:rPr>
            <a:t>New category</a:t>
          </a:r>
        </a:p>
        <a:p>
          <a:r>
            <a:rPr lang="fi-FI" sz="1100" b="1">
              <a:solidFill>
                <a:srgbClr val="7030A0"/>
              </a:solidFill>
            </a:rPr>
            <a:t>New SNAP</a:t>
          </a:r>
        </a:p>
      </xdr:txBody>
    </xdr:sp>
    <xdr:clientData/>
  </xdr:oneCellAnchor>
  <xdr:oneCellAnchor>
    <xdr:from>
      <xdr:col>0</xdr:col>
      <xdr:colOff>83344</xdr:colOff>
      <xdr:row>1</xdr:row>
      <xdr:rowOff>2381</xdr:rowOff>
    </xdr:from>
    <xdr:ext cx="1647310" cy="781240"/>
    <xdr:sp macro="" textlink="">
      <xdr:nvSpPr>
        <xdr:cNvPr id="3" name="Tekstiruutu 1"/>
        <xdr:cNvSpPr txBox="1"/>
      </xdr:nvSpPr>
      <xdr:spPr>
        <a:xfrm>
          <a:off x="957104" y="307181"/>
          <a:ext cx="1647310" cy="7812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="1" i="1" u="sng">
              <a:solidFill>
                <a:sysClr val="windowText" lastClr="000000"/>
              </a:solidFill>
            </a:rPr>
            <a:t>Text</a:t>
          </a:r>
          <a:r>
            <a:rPr lang="fi-FI" sz="1100" b="1" i="1" u="sng" baseline="0">
              <a:solidFill>
                <a:sysClr val="windowText" lastClr="000000"/>
              </a:solidFill>
            </a:rPr>
            <a:t> c</a:t>
          </a:r>
          <a:r>
            <a:rPr lang="fi-FI" sz="1100" b="1" i="1" u="sng">
              <a:solidFill>
                <a:sysClr val="windowText" lastClr="000000"/>
              </a:solidFill>
            </a:rPr>
            <a:t>olour codes:</a:t>
          </a:r>
        </a:p>
        <a:p>
          <a:r>
            <a:rPr lang="fi-FI" sz="1100" b="1">
              <a:solidFill>
                <a:srgbClr val="FF0000"/>
              </a:solidFill>
            </a:rPr>
            <a:t>Change in name/number</a:t>
          </a:r>
        </a:p>
        <a:p>
          <a:r>
            <a:rPr lang="fi-FI" sz="1100" b="1">
              <a:solidFill>
                <a:schemeClr val="accent6">
                  <a:lumMod val="50000"/>
                </a:schemeClr>
              </a:solidFill>
            </a:rPr>
            <a:t>New category</a:t>
          </a:r>
        </a:p>
        <a:p>
          <a:r>
            <a:rPr lang="fi-FI" sz="1100" b="1">
              <a:solidFill>
                <a:srgbClr val="7030A0"/>
              </a:solidFill>
            </a:rPr>
            <a:t>New SNAP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2" x14ac:dyDescent="0"/>
  <sheetData>
    <row r="1" spans="1:2">
      <c r="A1" t="s">
        <v>491</v>
      </c>
    </row>
    <row r="3" spans="1:2">
      <c r="A3" t="s">
        <v>492</v>
      </c>
      <c r="B3" s="216">
        <v>42012</v>
      </c>
    </row>
    <row r="5" spans="1:2">
      <c r="A5" t="s">
        <v>786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783"/>
  <sheetViews>
    <sheetView zoomScale="125" zoomScaleNormal="125" zoomScalePageLayoutView="125" workbookViewId="0">
      <pane xSplit="3" ySplit="4" topLeftCell="P26" activePane="bottomRight" state="frozen"/>
      <selection pane="topRight" activeCell="C1" sqref="C1"/>
      <selection pane="bottomLeft" activeCell="A6" sqref="A6"/>
      <selection pane="bottomRight" activeCell="Q41" sqref="Q41"/>
    </sheetView>
  </sheetViews>
  <sheetFormatPr baseColWidth="10" defaultColWidth="11.5" defaultRowHeight="11" x14ac:dyDescent="0"/>
  <cols>
    <col min="1" max="2" width="7.5" style="145" customWidth="1"/>
    <col min="3" max="3" width="51.6640625" style="145" customWidth="1"/>
    <col min="4" max="4" width="12.5" style="145" customWidth="1"/>
    <col min="5" max="5" width="6" style="4" customWidth="1"/>
    <col min="6" max="6" width="48.6640625" style="4" customWidth="1"/>
    <col min="7" max="7" width="8.5" style="4" bestFit="1" customWidth="1"/>
    <col min="8" max="8" width="7" style="4" customWidth="1"/>
    <col min="9" max="9" width="39.33203125" style="4" customWidth="1"/>
    <col min="10" max="10" width="11.5" style="3" customWidth="1"/>
    <col min="11" max="11" width="25.83203125" style="3" customWidth="1"/>
    <col min="12" max="12" width="10.5" style="3" customWidth="1"/>
    <col min="13" max="13" width="23.1640625" style="3" customWidth="1"/>
    <col min="14" max="14" width="6.83203125" style="3" customWidth="1"/>
    <col min="15" max="15" width="23.1640625" style="3" customWidth="1"/>
    <col min="16" max="16" width="20.5" style="3" customWidth="1"/>
    <col min="17" max="17" width="18.33203125" style="3" customWidth="1"/>
    <col min="18" max="18" width="6.33203125" style="3" customWidth="1"/>
    <col min="19" max="19" width="6.5" style="3" customWidth="1"/>
    <col min="20" max="20" width="22.6640625" style="3" customWidth="1"/>
    <col min="21" max="22" width="6.5" style="3" customWidth="1"/>
    <col min="23" max="23" width="31.6640625" style="3" customWidth="1"/>
    <col min="24" max="24" width="6.5" style="3" customWidth="1"/>
    <col min="25" max="25" width="21.83203125" style="3" customWidth="1"/>
    <col min="26" max="26" width="6.6640625" style="4" customWidth="1"/>
    <col min="27" max="27" width="49" style="4" customWidth="1"/>
    <col min="28" max="28" width="26.83203125" style="4" customWidth="1"/>
    <col min="29" max="29" width="6.83203125" style="3" customWidth="1"/>
    <col min="30" max="30" width="25.6640625" style="4" customWidth="1"/>
    <col min="31" max="31" width="6.5" style="4" customWidth="1"/>
    <col min="32" max="32" width="12.6640625" style="4" customWidth="1"/>
    <col min="33" max="33" width="8.83203125" style="146" customWidth="1"/>
    <col min="34" max="34" width="8.5" style="146" customWidth="1"/>
    <col min="35" max="35" width="7.1640625" style="146" customWidth="1"/>
    <col min="36" max="36" width="6.83203125" style="146" customWidth="1"/>
    <col min="37" max="38" width="8.83203125" style="146" customWidth="1"/>
    <col min="39" max="39" width="7.83203125" style="146" customWidth="1"/>
    <col min="40" max="40" width="8.83203125" style="146" customWidth="1"/>
    <col min="41" max="41" width="3.6640625" style="146" customWidth="1"/>
    <col min="42" max="42" width="2.83203125" style="146" customWidth="1"/>
    <col min="43" max="43" width="3.33203125" style="146" customWidth="1"/>
    <col min="44" max="44" width="2.5" style="146" customWidth="1"/>
    <col min="45" max="45" width="9.1640625" style="146" customWidth="1"/>
    <col min="46" max="46" width="8.33203125" style="146" customWidth="1"/>
    <col min="47" max="47" width="7.5" style="146" customWidth="1"/>
    <col min="48" max="48" width="7.1640625" style="146" customWidth="1"/>
    <col min="49" max="49" width="9.5" style="146" customWidth="1"/>
    <col min="50" max="50" width="8.5" style="146" customWidth="1"/>
    <col min="51" max="51" width="7.5" style="146" customWidth="1"/>
    <col min="52" max="52" width="6.83203125" style="146" customWidth="1"/>
    <col min="53" max="53" width="9" style="146" customWidth="1"/>
    <col min="54" max="54" width="8.5" style="146" customWidth="1"/>
    <col min="55" max="55" width="7.5" style="146" customWidth="1"/>
    <col min="56" max="56" width="7" style="146" customWidth="1"/>
    <col min="57" max="67" width="2.1640625" style="146" customWidth="1"/>
    <col min="68" max="68" width="9" style="146" customWidth="1"/>
    <col min="69" max="69" width="8.5" style="146" customWidth="1"/>
    <col min="70" max="70" width="7.33203125" style="146" customWidth="1"/>
    <col min="71" max="71" width="6.83203125" style="146" customWidth="1"/>
    <col min="72" max="72" width="7.5" style="146" customWidth="1"/>
    <col min="73" max="73" width="9.83203125" style="146" customWidth="1"/>
    <col min="74" max="74" width="8.83203125" style="146" customWidth="1"/>
    <col min="75" max="75" width="8.33203125" style="146" customWidth="1"/>
    <col min="76" max="76" width="7.33203125" style="146" customWidth="1"/>
    <col min="77" max="77" width="7.5" style="146" customWidth="1"/>
    <col min="78" max="84" width="2.33203125" style="146" customWidth="1"/>
    <col min="85" max="85" width="9" style="146" customWidth="1"/>
    <col min="86" max="86" width="8.5" style="146" customWidth="1"/>
    <col min="87" max="88" width="11.5" style="146"/>
    <col min="89" max="89" width="7.33203125" style="146" customWidth="1"/>
    <col min="90" max="90" width="8" style="146" customWidth="1"/>
    <col min="91" max="91" width="10.83203125" style="146" customWidth="1"/>
    <col min="92" max="92" width="14" style="146" customWidth="1"/>
    <col min="93" max="16384" width="11.5" style="146"/>
  </cols>
  <sheetData>
    <row r="1" spans="1:96" s="125" customFormat="1" ht="24" customHeight="1">
      <c r="A1" s="2" t="s">
        <v>787</v>
      </c>
      <c r="B1" s="2" t="s">
        <v>787</v>
      </c>
      <c r="C1" s="124"/>
      <c r="D1" s="124"/>
      <c r="E1" s="124"/>
      <c r="F1" s="124" t="s">
        <v>788</v>
      </c>
      <c r="G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</row>
    <row r="2" spans="1:96" s="125" customFormat="1" ht="24" customHeight="1" thickBot="1">
      <c r="A2" s="126"/>
      <c r="B2" s="126"/>
      <c r="C2" s="126"/>
      <c r="D2" s="126"/>
      <c r="E2" s="126"/>
      <c r="F2" s="184" t="s">
        <v>488</v>
      </c>
      <c r="G2" s="126"/>
      <c r="H2" s="126"/>
      <c r="I2" s="127"/>
      <c r="J2" s="127"/>
      <c r="K2" s="127"/>
      <c r="L2" s="127"/>
      <c r="M2" s="127"/>
      <c r="N2" s="127"/>
      <c r="O2" s="127"/>
      <c r="P2" s="127"/>
      <c r="Q2" s="127"/>
      <c r="S2" s="127"/>
      <c r="T2" s="249" t="s">
        <v>1696</v>
      </c>
      <c r="U2" s="250">
        <f>SUM(U5:U162)</f>
        <v>111</v>
      </c>
      <c r="V2" s="250">
        <f>SUM(V5:V162)</f>
        <v>64</v>
      </c>
      <c r="W2" s="127"/>
      <c r="X2" s="127"/>
      <c r="Y2" s="127"/>
      <c r="Z2" s="127"/>
      <c r="AA2" s="127"/>
      <c r="AB2" s="127"/>
      <c r="AC2" s="127"/>
      <c r="AD2" s="127" t="s">
        <v>181</v>
      </c>
      <c r="AE2" s="127"/>
      <c r="AF2" s="127"/>
      <c r="AG2" s="127"/>
      <c r="AH2" s="127"/>
      <c r="AI2" s="127"/>
      <c r="AJ2" s="127"/>
    </row>
    <row r="3" spans="1:96" s="125" customFormat="1" ht="45" customHeight="1" thickBot="1">
      <c r="A3" s="126"/>
      <c r="B3" s="126"/>
      <c r="C3" s="127"/>
      <c r="G3" s="128"/>
      <c r="H3" s="128"/>
      <c r="I3" s="128"/>
      <c r="J3" s="129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270" t="s">
        <v>37</v>
      </c>
      <c r="AC3" s="271"/>
      <c r="AD3" s="271"/>
      <c r="AE3" s="272"/>
      <c r="AF3" s="270" t="s">
        <v>38</v>
      </c>
      <c r="AG3" s="271"/>
      <c r="AH3" s="271"/>
      <c r="AI3" s="271"/>
      <c r="AJ3" s="271"/>
      <c r="AK3" s="271"/>
      <c r="AL3" s="271"/>
      <c r="AM3" s="272"/>
      <c r="AN3" s="271" t="s">
        <v>39</v>
      </c>
      <c r="AO3" s="271"/>
      <c r="AP3" s="271"/>
      <c r="AQ3" s="271"/>
      <c r="AR3" s="270" t="s">
        <v>40</v>
      </c>
      <c r="AS3" s="271"/>
      <c r="AT3" s="271"/>
      <c r="AU3" s="272"/>
      <c r="AV3" s="271" t="s">
        <v>343</v>
      </c>
      <c r="AW3" s="271"/>
      <c r="AX3" s="271"/>
      <c r="AY3" s="271"/>
      <c r="AZ3" s="270" t="s">
        <v>41</v>
      </c>
      <c r="BA3" s="271"/>
      <c r="BB3" s="271"/>
      <c r="BC3" s="271"/>
      <c r="BD3" s="271"/>
      <c r="BE3" s="271"/>
      <c r="BF3" s="271"/>
      <c r="BG3" s="271"/>
      <c r="BH3" s="271"/>
      <c r="BI3" s="271"/>
      <c r="BJ3" s="272"/>
      <c r="BK3" s="271" t="s">
        <v>42</v>
      </c>
      <c r="BL3" s="271"/>
      <c r="BM3" s="271"/>
      <c r="BN3" s="271"/>
      <c r="BO3" s="271"/>
      <c r="BP3" s="271"/>
      <c r="BQ3" s="270" t="s">
        <v>43</v>
      </c>
      <c r="BR3" s="271"/>
      <c r="BS3" s="271"/>
      <c r="BT3" s="271"/>
      <c r="BU3" s="271"/>
      <c r="BV3" s="271"/>
      <c r="BW3" s="271"/>
      <c r="BX3" s="271"/>
      <c r="BY3" s="271"/>
      <c r="BZ3" s="271"/>
      <c r="CA3" s="272"/>
      <c r="CB3" s="271" t="s">
        <v>44</v>
      </c>
      <c r="CC3" s="271"/>
      <c r="CD3" s="271"/>
      <c r="CE3" s="271"/>
      <c r="CF3" s="271"/>
      <c r="CG3" s="271"/>
      <c r="CH3" s="271"/>
      <c r="CI3" s="272"/>
      <c r="CJ3" s="63" t="s">
        <v>490</v>
      </c>
      <c r="CK3" s="63" t="s">
        <v>489</v>
      </c>
      <c r="CL3" s="63"/>
      <c r="CR3" s="125" t="s">
        <v>789</v>
      </c>
    </row>
    <row r="4" spans="1:96" s="63" customFormat="1" ht="33">
      <c r="A4" s="135" t="s">
        <v>338</v>
      </c>
      <c r="B4" s="135" t="s">
        <v>790</v>
      </c>
      <c r="C4" s="136" t="s">
        <v>791</v>
      </c>
      <c r="D4" s="137" t="s">
        <v>350</v>
      </c>
      <c r="E4" s="135" t="s">
        <v>159</v>
      </c>
      <c r="F4" s="136" t="s">
        <v>791</v>
      </c>
      <c r="G4" s="138" t="s">
        <v>158</v>
      </c>
      <c r="H4" s="139" t="s">
        <v>792</v>
      </c>
      <c r="I4" s="140" t="s">
        <v>793</v>
      </c>
      <c r="J4" s="141" t="s">
        <v>794</v>
      </c>
      <c r="K4" s="142" t="s">
        <v>795</v>
      </c>
      <c r="L4" s="217" t="s">
        <v>796</v>
      </c>
      <c r="M4" s="217" t="s">
        <v>797</v>
      </c>
      <c r="N4" s="225" t="s">
        <v>1697</v>
      </c>
      <c r="O4" s="225" t="s">
        <v>1755</v>
      </c>
      <c r="P4" s="225" t="s">
        <v>798</v>
      </c>
      <c r="Q4" s="225" t="s">
        <v>606</v>
      </c>
      <c r="R4" s="237" t="s">
        <v>799</v>
      </c>
      <c r="S4" s="237" t="s">
        <v>1704</v>
      </c>
      <c r="T4" s="225" t="s">
        <v>1756</v>
      </c>
      <c r="U4" s="237" t="s">
        <v>1800</v>
      </c>
      <c r="V4" s="237" t="s">
        <v>1801</v>
      </c>
      <c r="W4" s="225" t="s">
        <v>1860</v>
      </c>
      <c r="X4" s="237" t="s">
        <v>1772</v>
      </c>
      <c r="Y4" s="237" t="s">
        <v>1827</v>
      </c>
      <c r="Z4" s="143" t="s">
        <v>36</v>
      </c>
      <c r="AA4" s="144" t="s">
        <v>800</v>
      </c>
      <c r="AB4" s="268" t="s">
        <v>801</v>
      </c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M4" s="130" t="s">
        <v>802</v>
      </c>
      <c r="CN4" s="131" t="s">
        <v>803</v>
      </c>
      <c r="CO4" s="132" t="s">
        <v>804</v>
      </c>
      <c r="CP4" s="133" t="s">
        <v>3</v>
      </c>
      <c r="CQ4" s="134" t="s">
        <v>805</v>
      </c>
    </row>
    <row r="5" spans="1:96" s="1" customFormat="1" ht="12" customHeight="1">
      <c r="A5" s="17" t="s">
        <v>806</v>
      </c>
      <c r="B5" s="17" t="s">
        <v>607</v>
      </c>
      <c r="C5" s="18" t="s">
        <v>807</v>
      </c>
      <c r="D5" s="17" t="s">
        <v>486</v>
      </c>
      <c r="E5" s="21" t="s">
        <v>808</v>
      </c>
      <c r="F5" s="22" t="s">
        <v>807</v>
      </c>
      <c r="G5" s="175" t="s">
        <v>808</v>
      </c>
      <c r="H5" s="61" t="s">
        <v>808</v>
      </c>
      <c r="I5" s="54" t="s">
        <v>809</v>
      </c>
      <c r="J5" s="109" t="s">
        <v>389</v>
      </c>
      <c r="K5" s="82" t="s">
        <v>810</v>
      </c>
      <c r="L5" s="231" t="s">
        <v>512</v>
      </c>
      <c r="M5" s="231" t="s">
        <v>811</v>
      </c>
      <c r="N5" s="226" t="s">
        <v>607</v>
      </c>
      <c r="O5" s="226" t="str">
        <f>N5&amp;"_"&amp;Q5</f>
        <v>1A1a_Electricity-public</v>
      </c>
      <c r="P5" s="226" t="s">
        <v>1724</v>
      </c>
      <c r="Q5" s="226" t="s">
        <v>1725</v>
      </c>
      <c r="R5" s="236"/>
      <c r="S5" s="248" t="str">
        <f t="shared" ref="S5:S20" si="0">IF(OR(AND($N5=$N4,$O5&lt;&gt;$O4,$B5=$B4),AND(S4="X",O5=O4)),"X","")</f>
        <v/>
      </c>
      <c r="T5" s="226" t="str">
        <f t="shared" ref="T5:T10" si="1">O5</f>
        <v>1A1a_Electricity-public</v>
      </c>
      <c r="U5" s="248">
        <v>1</v>
      </c>
      <c r="V5" s="248">
        <v>1</v>
      </c>
      <c r="W5" s="226" t="str">
        <f t="shared" ref="W5:W10" si="2">"IEA: "&amp;L5</f>
        <v>IEA: MAINELEC</v>
      </c>
      <c r="X5" s="248" t="s">
        <v>1773</v>
      </c>
      <c r="Y5" s="260" t="s">
        <v>1826</v>
      </c>
      <c r="Z5" s="90" t="s">
        <v>384</v>
      </c>
      <c r="AA5" s="65" t="s">
        <v>812</v>
      </c>
      <c r="AB5" s="94" t="s">
        <v>21</v>
      </c>
      <c r="AC5" s="94" t="s">
        <v>45</v>
      </c>
      <c r="AD5" s="94" t="s">
        <v>22</v>
      </c>
      <c r="AE5" s="94" t="s">
        <v>23</v>
      </c>
      <c r="AF5" s="95" t="str">
        <f t="shared" ref="AF5:AI9" si="3">AB5</f>
        <v>PP_EX_OTH</v>
      </c>
      <c r="AG5" s="94" t="str">
        <f t="shared" si="3"/>
        <v>PP_EX_WB</v>
      </c>
      <c r="AH5" s="94" t="str">
        <f t="shared" si="3"/>
        <v>PP_IGCC</v>
      </c>
      <c r="AI5" s="94" t="str">
        <f t="shared" si="3"/>
        <v>PP_NEW</v>
      </c>
      <c r="AJ5" s="94"/>
      <c r="AK5" s="94"/>
      <c r="AL5" s="94"/>
      <c r="AM5" s="96"/>
      <c r="AN5" s="94" t="s">
        <v>21</v>
      </c>
      <c r="AO5" s="94" t="s">
        <v>45</v>
      </c>
      <c r="AP5" s="94" t="s">
        <v>22</v>
      </c>
      <c r="AQ5" s="96" t="s">
        <v>23</v>
      </c>
      <c r="AR5" s="95" t="s">
        <v>21</v>
      </c>
      <c r="AS5" s="94" t="s">
        <v>45</v>
      </c>
      <c r="AT5" s="94" t="s">
        <v>22</v>
      </c>
      <c r="AU5" s="96" t="s">
        <v>23</v>
      </c>
      <c r="AV5" s="95" t="s">
        <v>21</v>
      </c>
      <c r="AW5" s="94" t="s">
        <v>45</v>
      </c>
      <c r="AX5" s="94" t="s">
        <v>22</v>
      </c>
      <c r="AY5" s="96" t="s">
        <v>23</v>
      </c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5" t="s">
        <v>21</v>
      </c>
      <c r="BL5" s="94" t="s">
        <v>45</v>
      </c>
      <c r="BM5" s="94" t="s">
        <v>22</v>
      </c>
      <c r="BN5" s="94" t="s">
        <v>23</v>
      </c>
      <c r="BO5" s="94" t="s">
        <v>46</v>
      </c>
      <c r="BP5" s="94" t="s">
        <v>47</v>
      </c>
      <c r="BQ5" s="95" t="s">
        <v>21</v>
      </c>
      <c r="BR5" s="94" t="s">
        <v>45</v>
      </c>
      <c r="BS5" s="94" t="s">
        <v>22</v>
      </c>
      <c r="BT5" s="94" t="s">
        <v>23</v>
      </c>
      <c r="BU5" s="94"/>
      <c r="BV5" s="94"/>
      <c r="BW5" s="94"/>
      <c r="BX5" s="94"/>
      <c r="BY5" s="94"/>
      <c r="BZ5" s="94"/>
      <c r="CA5" s="96"/>
      <c r="CB5" s="95" t="s">
        <v>21</v>
      </c>
      <c r="CC5" s="94" t="s">
        <v>45</v>
      </c>
      <c r="CD5" s="94" t="s">
        <v>48</v>
      </c>
      <c r="CE5" s="94" t="s">
        <v>49</v>
      </c>
      <c r="CF5" s="94" t="s">
        <v>23</v>
      </c>
      <c r="CG5" s="94" t="s">
        <v>46</v>
      </c>
      <c r="CH5" s="94" t="s">
        <v>50</v>
      </c>
      <c r="CI5" s="96" t="s">
        <v>51</v>
      </c>
      <c r="CJ5" s="1" t="str">
        <f t="shared" ref="CJ5:CJ13" si="4">B5&amp;C5&amp;H5&amp;I5&amp;J5&amp;K5</f>
        <v>1A1aPublic-electricity-and-heat-production1-A-1-aPublic-Electricity-and-Heat-Production1.1Combustion-installations-&gt;50-MW</v>
      </c>
      <c r="CK5" s="1" t="b">
        <v>0</v>
      </c>
      <c r="CM5" s="49"/>
      <c r="CN5" s="115"/>
      <c r="CO5" s="118"/>
      <c r="CP5" s="5" t="s">
        <v>161</v>
      </c>
      <c r="CQ5" s="168" t="s">
        <v>813</v>
      </c>
    </row>
    <row r="6" spans="1:96" s="1" customFormat="1" ht="12" customHeight="1">
      <c r="A6" s="17" t="s">
        <v>806</v>
      </c>
      <c r="B6" s="17" t="s">
        <v>607</v>
      </c>
      <c r="C6" s="18" t="s">
        <v>807</v>
      </c>
      <c r="D6" s="17" t="s">
        <v>486</v>
      </c>
      <c r="E6" s="21" t="s">
        <v>808</v>
      </c>
      <c r="F6" s="22" t="s">
        <v>807</v>
      </c>
      <c r="G6" s="175" t="s">
        <v>808</v>
      </c>
      <c r="H6" s="61" t="s">
        <v>808</v>
      </c>
      <c r="I6" s="54" t="s">
        <v>809</v>
      </c>
      <c r="J6" s="109" t="s">
        <v>389</v>
      </c>
      <c r="K6" s="82" t="s">
        <v>810</v>
      </c>
      <c r="L6" s="231" t="s">
        <v>513</v>
      </c>
      <c r="M6" s="231" t="s">
        <v>814</v>
      </c>
      <c r="N6" s="226" t="s">
        <v>607</v>
      </c>
      <c r="O6" s="226" t="str">
        <f t="shared" ref="O6:O74" si="5">N6&amp;"_"&amp;Q6</f>
        <v>1A1a_Electricity-autoproducer</v>
      </c>
      <c r="P6" s="226" t="s">
        <v>1727</v>
      </c>
      <c r="Q6" s="226" t="s">
        <v>1726</v>
      </c>
      <c r="R6" s="236"/>
      <c r="S6" s="248" t="str">
        <f t="shared" si="0"/>
        <v>X</v>
      </c>
      <c r="T6" s="226" t="str">
        <f t="shared" si="1"/>
        <v>1A1a_Electricity-autoproducer</v>
      </c>
      <c r="U6" s="248">
        <f>IF(ISNUMBER(MATCH(O6,O5:O$5,0)),"",1)</f>
        <v>1</v>
      </c>
      <c r="V6" s="248">
        <f>IF(ISNUMBER(MATCH(T6,T5:T$5,0)),"",1)</f>
        <v>1</v>
      </c>
      <c r="W6" s="226" t="str">
        <f t="shared" si="2"/>
        <v>IEA: AUTOELEC</v>
      </c>
      <c r="X6" s="248" t="s">
        <v>1773</v>
      </c>
      <c r="Y6" s="260" t="s">
        <v>1826</v>
      </c>
      <c r="Z6" s="90" t="s">
        <v>384</v>
      </c>
      <c r="AA6" s="65" t="s">
        <v>812</v>
      </c>
      <c r="AB6" s="94" t="s">
        <v>21</v>
      </c>
      <c r="AC6" s="94" t="s">
        <v>45</v>
      </c>
      <c r="AD6" s="94" t="s">
        <v>22</v>
      </c>
      <c r="AE6" s="94" t="s">
        <v>23</v>
      </c>
      <c r="AF6" s="95" t="str">
        <f t="shared" ref="AF6:AF7" si="6">AB6</f>
        <v>PP_EX_OTH</v>
      </c>
      <c r="AG6" s="94" t="str">
        <f t="shared" ref="AG6:AG7" si="7">AC6</f>
        <v>PP_EX_WB</v>
      </c>
      <c r="AH6" s="94" t="str">
        <f t="shared" ref="AH6:AH7" si="8">AD6</f>
        <v>PP_IGCC</v>
      </c>
      <c r="AI6" s="94" t="str">
        <f t="shared" ref="AI6:AI7" si="9">AE6</f>
        <v>PP_NEW</v>
      </c>
      <c r="AJ6" s="94"/>
      <c r="AK6" s="94"/>
      <c r="AL6" s="94"/>
      <c r="AM6" s="96"/>
      <c r="AN6" s="94" t="s">
        <v>21</v>
      </c>
      <c r="AO6" s="94" t="s">
        <v>45</v>
      </c>
      <c r="AP6" s="94" t="s">
        <v>22</v>
      </c>
      <c r="AQ6" s="96" t="s">
        <v>23</v>
      </c>
      <c r="AR6" s="95" t="s">
        <v>21</v>
      </c>
      <c r="AS6" s="94" t="s">
        <v>45</v>
      </c>
      <c r="AT6" s="94" t="s">
        <v>22</v>
      </c>
      <c r="AU6" s="96" t="s">
        <v>23</v>
      </c>
      <c r="AV6" s="95" t="s">
        <v>21</v>
      </c>
      <c r="AW6" s="94" t="s">
        <v>45</v>
      </c>
      <c r="AX6" s="94" t="s">
        <v>22</v>
      </c>
      <c r="AY6" s="96" t="s">
        <v>23</v>
      </c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5" t="s">
        <v>21</v>
      </c>
      <c r="BL6" s="94" t="s">
        <v>45</v>
      </c>
      <c r="BM6" s="94" t="s">
        <v>22</v>
      </c>
      <c r="BN6" s="94" t="s">
        <v>23</v>
      </c>
      <c r="BO6" s="94" t="s">
        <v>46</v>
      </c>
      <c r="BP6" s="94" t="s">
        <v>47</v>
      </c>
      <c r="BQ6" s="95" t="s">
        <v>21</v>
      </c>
      <c r="BR6" s="94" t="s">
        <v>45</v>
      </c>
      <c r="BS6" s="94" t="s">
        <v>22</v>
      </c>
      <c r="BT6" s="94" t="s">
        <v>23</v>
      </c>
      <c r="BU6" s="94"/>
      <c r="BV6" s="94"/>
      <c r="BW6" s="94"/>
      <c r="BX6" s="94"/>
      <c r="BY6" s="94"/>
      <c r="BZ6" s="94"/>
      <c r="CA6" s="96"/>
      <c r="CB6" s="95" t="s">
        <v>21</v>
      </c>
      <c r="CC6" s="94" t="s">
        <v>45</v>
      </c>
      <c r="CD6" s="94" t="s">
        <v>48</v>
      </c>
      <c r="CE6" s="94" t="s">
        <v>49</v>
      </c>
      <c r="CF6" s="94" t="s">
        <v>23</v>
      </c>
      <c r="CG6" s="94" t="s">
        <v>46</v>
      </c>
      <c r="CH6" s="94" t="s">
        <v>50</v>
      </c>
      <c r="CI6" s="96" t="s">
        <v>51</v>
      </c>
      <c r="CJ6" s="1" t="str">
        <f t="shared" si="4"/>
        <v>1A1aPublic-electricity-and-heat-production1-A-1-aPublic-Electricity-and-Heat-Production1.1Combustion-installations-&gt;50-MW</v>
      </c>
      <c r="CK6" s="1" t="b">
        <v>0</v>
      </c>
      <c r="CM6" s="49"/>
      <c r="CN6" s="115"/>
      <c r="CO6" s="118"/>
      <c r="CP6" s="5" t="s">
        <v>161</v>
      </c>
      <c r="CQ6" s="168" t="s">
        <v>813</v>
      </c>
    </row>
    <row r="7" spans="1:96" s="1" customFormat="1" ht="12" customHeight="1">
      <c r="A7" s="17" t="s">
        <v>806</v>
      </c>
      <c r="B7" s="17" t="s">
        <v>607</v>
      </c>
      <c r="C7" s="18" t="s">
        <v>807</v>
      </c>
      <c r="D7" s="17" t="s">
        <v>486</v>
      </c>
      <c r="E7" s="21" t="s">
        <v>808</v>
      </c>
      <c r="F7" s="22" t="s">
        <v>807</v>
      </c>
      <c r="G7" s="175" t="s">
        <v>808</v>
      </c>
      <c r="H7" s="61" t="s">
        <v>808</v>
      </c>
      <c r="I7" s="54" t="s">
        <v>809</v>
      </c>
      <c r="J7" s="109" t="s">
        <v>389</v>
      </c>
      <c r="K7" s="82" t="s">
        <v>810</v>
      </c>
      <c r="L7" s="231" t="s">
        <v>514</v>
      </c>
      <c r="M7" s="231" t="s">
        <v>815</v>
      </c>
      <c r="N7" s="226" t="s">
        <v>607</v>
      </c>
      <c r="O7" s="226" t="str">
        <f t="shared" si="5"/>
        <v>1A1a_Electricity-public</v>
      </c>
      <c r="P7" s="226" t="s">
        <v>1724</v>
      </c>
      <c r="Q7" s="226" t="s">
        <v>1725</v>
      </c>
      <c r="R7" s="236"/>
      <c r="S7" s="248" t="str">
        <f t="shared" si="0"/>
        <v>X</v>
      </c>
      <c r="T7" s="226" t="str">
        <f t="shared" si="1"/>
        <v>1A1a_Electricity-public</v>
      </c>
      <c r="U7" s="248" t="str">
        <f>IF(ISNUMBER(MATCH(O7,O$5:O6,0)),"",1)</f>
        <v/>
      </c>
      <c r="V7" s="248" t="str">
        <f>IF(ISNUMBER(MATCH(T7,T$5:T6,0)),"",1)</f>
        <v/>
      </c>
      <c r="W7" s="226" t="str">
        <f t="shared" si="2"/>
        <v>IEA: MAINCHP</v>
      </c>
      <c r="X7" s="248" t="s">
        <v>1773</v>
      </c>
      <c r="Y7" s="260" t="s">
        <v>1826</v>
      </c>
      <c r="Z7" s="90" t="s">
        <v>384</v>
      </c>
      <c r="AA7" s="65" t="s">
        <v>812</v>
      </c>
      <c r="AB7" s="94" t="s">
        <v>21</v>
      </c>
      <c r="AC7" s="94" t="s">
        <v>45</v>
      </c>
      <c r="AD7" s="94" t="s">
        <v>22</v>
      </c>
      <c r="AE7" s="94" t="s">
        <v>23</v>
      </c>
      <c r="AF7" s="95" t="str">
        <f t="shared" si="6"/>
        <v>PP_EX_OTH</v>
      </c>
      <c r="AG7" s="94" t="str">
        <f t="shared" si="7"/>
        <v>PP_EX_WB</v>
      </c>
      <c r="AH7" s="94" t="str">
        <f t="shared" si="8"/>
        <v>PP_IGCC</v>
      </c>
      <c r="AI7" s="94" t="str">
        <f t="shared" si="9"/>
        <v>PP_NEW</v>
      </c>
      <c r="AJ7" s="94"/>
      <c r="AK7" s="94"/>
      <c r="AL7" s="94"/>
      <c r="AM7" s="96"/>
      <c r="AN7" s="94" t="s">
        <v>21</v>
      </c>
      <c r="AO7" s="94" t="s">
        <v>45</v>
      </c>
      <c r="AP7" s="94" t="s">
        <v>22</v>
      </c>
      <c r="AQ7" s="96" t="s">
        <v>23</v>
      </c>
      <c r="AR7" s="95" t="s">
        <v>21</v>
      </c>
      <c r="AS7" s="94" t="s">
        <v>45</v>
      </c>
      <c r="AT7" s="94" t="s">
        <v>22</v>
      </c>
      <c r="AU7" s="96" t="s">
        <v>23</v>
      </c>
      <c r="AV7" s="95" t="s">
        <v>21</v>
      </c>
      <c r="AW7" s="94" t="s">
        <v>45</v>
      </c>
      <c r="AX7" s="94" t="s">
        <v>22</v>
      </c>
      <c r="AY7" s="96" t="s">
        <v>23</v>
      </c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5" t="s">
        <v>21</v>
      </c>
      <c r="BL7" s="94" t="s">
        <v>45</v>
      </c>
      <c r="BM7" s="94" t="s">
        <v>22</v>
      </c>
      <c r="BN7" s="94" t="s">
        <v>23</v>
      </c>
      <c r="BO7" s="94" t="s">
        <v>46</v>
      </c>
      <c r="BP7" s="94" t="s">
        <v>47</v>
      </c>
      <c r="BQ7" s="95" t="s">
        <v>21</v>
      </c>
      <c r="BR7" s="94" t="s">
        <v>45</v>
      </c>
      <c r="BS7" s="94" t="s">
        <v>22</v>
      </c>
      <c r="BT7" s="94" t="s">
        <v>23</v>
      </c>
      <c r="BU7" s="94"/>
      <c r="BV7" s="94"/>
      <c r="BW7" s="94"/>
      <c r="BX7" s="94"/>
      <c r="BY7" s="94"/>
      <c r="BZ7" s="94"/>
      <c r="CA7" s="96"/>
      <c r="CB7" s="95" t="s">
        <v>21</v>
      </c>
      <c r="CC7" s="94" t="s">
        <v>45</v>
      </c>
      <c r="CD7" s="94" t="s">
        <v>48</v>
      </c>
      <c r="CE7" s="94" t="s">
        <v>49</v>
      </c>
      <c r="CF7" s="94" t="s">
        <v>23</v>
      </c>
      <c r="CG7" s="94" t="s">
        <v>46</v>
      </c>
      <c r="CH7" s="94" t="s">
        <v>50</v>
      </c>
      <c r="CI7" s="96" t="s">
        <v>51</v>
      </c>
      <c r="CJ7" s="1" t="str">
        <f t="shared" si="4"/>
        <v>1A1aPublic-electricity-and-heat-production1-A-1-aPublic-Electricity-and-Heat-Production1.1Combustion-installations-&gt;50-MW</v>
      </c>
      <c r="CK7" s="1" t="b">
        <v>0</v>
      </c>
      <c r="CM7" s="49"/>
      <c r="CN7" s="115"/>
      <c r="CO7" s="118"/>
      <c r="CP7" s="5" t="s">
        <v>161</v>
      </c>
      <c r="CQ7" s="168" t="s">
        <v>813</v>
      </c>
    </row>
    <row r="8" spans="1:96" s="1" customFormat="1" ht="12" customHeight="1">
      <c r="A8" s="17" t="s">
        <v>806</v>
      </c>
      <c r="B8" s="17" t="s">
        <v>607</v>
      </c>
      <c r="C8" s="18" t="s">
        <v>807</v>
      </c>
      <c r="D8" s="17" t="s">
        <v>486</v>
      </c>
      <c r="E8" s="21" t="s">
        <v>808</v>
      </c>
      <c r="F8" s="22" t="s">
        <v>807</v>
      </c>
      <c r="G8" s="175" t="s">
        <v>808</v>
      </c>
      <c r="H8" s="61" t="s">
        <v>808</v>
      </c>
      <c r="I8" s="54" t="s">
        <v>809</v>
      </c>
      <c r="J8" s="109" t="s">
        <v>389</v>
      </c>
      <c r="K8" s="82" t="s">
        <v>810</v>
      </c>
      <c r="L8" s="231" t="s">
        <v>515</v>
      </c>
      <c r="M8" s="231" t="s">
        <v>816</v>
      </c>
      <c r="N8" s="226" t="s">
        <v>607</v>
      </c>
      <c r="O8" s="226" t="str">
        <f t="shared" si="5"/>
        <v>1A1a_Electricity-autoproducer</v>
      </c>
      <c r="P8" s="226" t="s">
        <v>1727</v>
      </c>
      <c r="Q8" s="226" t="s">
        <v>1726</v>
      </c>
      <c r="R8" s="236"/>
      <c r="S8" s="248" t="str">
        <f t="shared" si="0"/>
        <v>X</v>
      </c>
      <c r="T8" s="226" t="str">
        <f t="shared" si="1"/>
        <v>1A1a_Electricity-autoproducer</v>
      </c>
      <c r="U8" s="248" t="str">
        <f>IF(ISNUMBER(MATCH(O8,O$5:O7,0)),"",1)</f>
        <v/>
      </c>
      <c r="V8" s="248" t="str">
        <f>IF(ISNUMBER(MATCH(T8,T$5:T7,0)),"",1)</f>
        <v/>
      </c>
      <c r="W8" s="226" t="str">
        <f t="shared" si="2"/>
        <v>IEA: AUTOCHP</v>
      </c>
      <c r="X8" s="248" t="s">
        <v>1773</v>
      </c>
      <c r="Y8" s="260" t="s">
        <v>1826</v>
      </c>
      <c r="Z8" s="90" t="s">
        <v>384</v>
      </c>
      <c r="AA8" s="65" t="s">
        <v>812</v>
      </c>
      <c r="AB8" s="94" t="s">
        <v>21</v>
      </c>
      <c r="AC8" s="94" t="s">
        <v>45</v>
      </c>
      <c r="AD8" s="94" t="s">
        <v>22</v>
      </c>
      <c r="AE8" s="94" t="s">
        <v>23</v>
      </c>
      <c r="AF8" s="95" t="str">
        <f t="shared" ref="AF8" si="10">AB8</f>
        <v>PP_EX_OTH</v>
      </c>
      <c r="AG8" s="94" t="str">
        <f t="shared" ref="AG8" si="11">AC8</f>
        <v>PP_EX_WB</v>
      </c>
      <c r="AH8" s="94" t="str">
        <f t="shared" ref="AH8" si="12">AD8</f>
        <v>PP_IGCC</v>
      </c>
      <c r="AI8" s="94" t="str">
        <f t="shared" ref="AI8" si="13">AE8</f>
        <v>PP_NEW</v>
      </c>
      <c r="AJ8" s="94"/>
      <c r="AK8" s="94"/>
      <c r="AL8" s="94"/>
      <c r="AM8" s="96"/>
      <c r="AN8" s="94" t="s">
        <v>21</v>
      </c>
      <c r="AO8" s="94" t="s">
        <v>45</v>
      </c>
      <c r="AP8" s="94" t="s">
        <v>22</v>
      </c>
      <c r="AQ8" s="96" t="s">
        <v>23</v>
      </c>
      <c r="AR8" s="95" t="s">
        <v>21</v>
      </c>
      <c r="AS8" s="94" t="s">
        <v>45</v>
      </c>
      <c r="AT8" s="94" t="s">
        <v>22</v>
      </c>
      <c r="AU8" s="96" t="s">
        <v>23</v>
      </c>
      <c r="AV8" s="95" t="s">
        <v>21</v>
      </c>
      <c r="AW8" s="94" t="s">
        <v>45</v>
      </c>
      <c r="AX8" s="94" t="s">
        <v>22</v>
      </c>
      <c r="AY8" s="96" t="s">
        <v>23</v>
      </c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 t="s">
        <v>21</v>
      </c>
      <c r="BL8" s="94" t="s">
        <v>45</v>
      </c>
      <c r="BM8" s="94" t="s">
        <v>22</v>
      </c>
      <c r="BN8" s="94" t="s">
        <v>23</v>
      </c>
      <c r="BO8" s="94" t="s">
        <v>46</v>
      </c>
      <c r="BP8" s="94" t="s">
        <v>47</v>
      </c>
      <c r="BQ8" s="95" t="s">
        <v>21</v>
      </c>
      <c r="BR8" s="94" t="s">
        <v>45</v>
      </c>
      <c r="BS8" s="94" t="s">
        <v>22</v>
      </c>
      <c r="BT8" s="94" t="s">
        <v>23</v>
      </c>
      <c r="BU8" s="94"/>
      <c r="BV8" s="94"/>
      <c r="BW8" s="94"/>
      <c r="BX8" s="94"/>
      <c r="BY8" s="94"/>
      <c r="BZ8" s="94"/>
      <c r="CA8" s="96"/>
      <c r="CB8" s="95" t="s">
        <v>21</v>
      </c>
      <c r="CC8" s="94" t="s">
        <v>45</v>
      </c>
      <c r="CD8" s="94" t="s">
        <v>48</v>
      </c>
      <c r="CE8" s="94" t="s">
        <v>49</v>
      </c>
      <c r="CF8" s="94" t="s">
        <v>23</v>
      </c>
      <c r="CG8" s="94" t="s">
        <v>46</v>
      </c>
      <c r="CH8" s="94" t="s">
        <v>50</v>
      </c>
      <c r="CI8" s="96" t="s">
        <v>51</v>
      </c>
      <c r="CJ8" s="1" t="str">
        <f t="shared" si="4"/>
        <v>1A1aPublic-electricity-and-heat-production1-A-1-aPublic-Electricity-and-Heat-Production1.1Combustion-installations-&gt;50-MW</v>
      </c>
      <c r="CK8" s="1" t="b">
        <v>0</v>
      </c>
      <c r="CM8" s="49"/>
      <c r="CN8" s="115"/>
      <c r="CO8" s="118"/>
      <c r="CP8" s="5" t="s">
        <v>161</v>
      </c>
      <c r="CQ8" s="168" t="s">
        <v>813</v>
      </c>
    </row>
    <row r="9" spans="1:96" s="1" customFormat="1" ht="12" customHeight="1">
      <c r="A9" s="23" t="s">
        <v>806</v>
      </c>
      <c r="B9" s="23" t="s">
        <v>607</v>
      </c>
      <c r="C9" s="24" t="s">
        <v>807</v>
      </c>
      <c r="D9" s="23" t="s">
        <v>486</v>
      </c>
      <c r="E9" s="25" t="s">
        <v>808</v>
      </c>
      <c r="F9" s="26" t="s">
        <v>807</v>
      </c>
      <c r="G9" s="176" t="s">
        <v>808</v>
      </c>
      <c r="H9" s="57" t="s">
        <v>808</v>
      </c>
      <c r="I9" s="56" t="s">
        <v>809</v>
      </c>
      <c r="J9" s="81" t="s">
        <v>817</v>
      </c>
      <c r="K9" s="82" t="s">
        <v>818</v>
      </c>
      <c r="L9" s="231" t="s">
        <v>516</v>
      </c>
      <c r="M9" s="231" t="s">
        <v>819</v>
      </c>
      <c r="N9" s="226" t="s">
        <v>607</v>
      </c>
      <c r="O9" s="226" t="str">
        <f t="shared" si="5"/>
        <v>1A1a_Heat-production</v>
      </c>
      <c r="P9" s="226" t="s">
        <v>820</v>
      </c>
      <c r="Q9" s="226" t="s">
        <v>820</v>
      </c>
      <c r="R9" s="236"/>
      <c r="S9" s="248" t="str">
        <f t="shared" si="0"/>
        <v>X</v>
      </c>
      <c r="T9" s="226" t="str">
        <f t="shared" si="1"/>
        <v>1A1a_Heat-production</v>
      </c>
      <c r="U9" s="248">
        <f>IF(ISNUMBER(MATCH(O9,O$5:O8,0)),"",1)</f>
        <v>1</v>
      </c>
      <c r="V9" s="248">
        <f>IF(ISNUMBER(MATCH(T9,T$5:T8,0)),"",1)</f>
        <v>1</v>
      </c>
      <c r="W9" s="226" t="str">
        <f t="shared" si="2"/>
        <v>IEA: MAINHEAT</v>
      </c>
      <c r="X9" s="248" t="s">
        <v>1773</v>
      </c>
      <c r="Y9" s="260" t="s">
        <v>1826</v>
      </c>
      <c r="Z9" s="90" t="s">
        <v>181</v>
      </c>
      <c r="AA9" s="65" t="s">
        <v>181</v>
      </c>
      <c r="AB9" s="94" t="s">
        <v>21</v>
      </c>
      <c r="AC9" s="94" t="s">
        <v>45</v>
      </c>
      <c r="AD9" s="94" t="s">
        <v>22</v>
      </c>
      <c r="AE9" s="94" t="s">
        <v>23</v>
      </c>
      <c r="AF9" s="95" t="str">
        <f t="shared" si="3"/>
        <v>PP_EX_OTH</v>
      </c>
      <c r="AG9" s="94" t="str">
        <f t="shared" si="3"/>
        <v>PP_EX_WB</v>
      </c>
      <c r="AH9" s="94" t="str">
        <f t="shared" si="3"/>
        <v>PP_IGCC</v>
      </c>
      <c r="AI9" s="94" t="str">
        <f t="shared" si="3"/>
        <v>PP_NEW</v>
      </c>
      <c r="AJ9" s="94"/>
      <c r="AK9" s="94"/>
      <c r="AL9" s="94"/>
      <c r="AM9" s="96"/>
      <c r="AN9" s="94" t="s">
        <v>21</v>
      </c>
      <c r="AO9" s="94" t="s">
        <v>45</v>
      </c>
      <c r="AP9" s="94" t="s">
        <v>22</v>
      </c>
      <c r="AQ9" s="96" t="s">
        <v>23</v>
      </c>
      <c r="AR9" s="95" t="s">
        <v>21</v>
      </c>
      <c r="AS9" s="94" t="s">
        <v>45</v>
      </c>
      <c r="AT9" s="94" t="s">
        <v>22</v>
      </c>
      <c r="AU9" s="96" t="s">
        <v>23</v>
      </c>
      <c r="AV9" s="95" t="s">
        <v>21</v>
      </c>
      <c r="AW9" s="94" t="s">
        <v>45</v>
      </c>
      <c r="AX9" s="94" t="s">
        <v>22</v>
      </c>
      <c r="AY9" s="96" t="s">
        <v>23</v>
      </c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 t="s">
        <v>21</v>
      </c>
      <c r="BL9" s="94" t="s">
        <v>45</v>
      </c>
      <c r="BM9" s="94" t="s">
        <v>22</v>
      </c>
      <c r="BN9" s="94" t="s">
        <v>23</v>
      </c>
      <c r="BO9" s="94" t="s">
        <v>46</v>
      </c>
      <c r="BP9" s="94" t="s">
        <v>47</v>
      </c>
      <c r="BQ9" s="95" t="s">
        <v>21</v>
      </c>
      <c r="BR9" s="94" t="s">
        <v>45</v>
      </c>
      <c r="BS9" s="94" t="s">
        <v>22</v>
      </c>
      <c r="BT9" s="94" t="s">
        <v>23</v>
      </c>
      <c r="BU9" s="94"/>
      <c r="BV9" s="94"/>
      <c r="BW9" s="94"/>
      <c r="BX9" s="94"/>
      <c r="BY9" s="94"/>
      <c r="BZ9" s="94"/>
      <c r="CA9" s="96"/>
      <c r="CB9" s="95" t="s">
        <v>21</v>
      </c>
      <c r="CC9" s="94" t="s">
        <v>45</v>
      </c>
      <c r="CD9" s="94" t="s">
        <v>48</v>
      </c>
      <c r="CE9" s="94" t="s">
        <v>49</v>
      </c>
      <c r="CF9" s="94" t="s">
        <v>23</v>
      </c>
      <c r="CG9" s="94" t="s">
        <v>46</v>
      </c>
      <c r="CH9" s="94" t="s">
        <v>50</v>
      </c>
      <c r="CI9" s="96" t="s">
        <v>51</v>
      </c>
      <c r="CJ9" s="1" t="str">
        <f t="shared" si="4"/>
        <v>1A1aPublic-electricity-and-heat-production1-A-1-aPublic-Electricity-and-Heat-Production-----</v>
      </c>
      <c r="CK9" s="1" t="b">
        <v>0</v>
      </c>
      <c r="CM9" s="49">
        <v>40</v>
      </c>
      <c r="CN9" s="69" t="s">
        <v>381</v>
      </c>
      <c r="CO9" s="118" t="s">
        <v>382</v>
      </c>
      <c r="CP9" s="6" t="s">
        <v>162</v>
      </c>
      <c r="CQ9" s="166" t="s">
        <v>821</v>
      </c>
    </row>
    <row r="10" spans="1:96" s="1" customFormat="1" ht="12" customHeight="1">
      <c r="A10" s="23" t="s">
        <v>806</v>
      </c>
      <c r="B10" s="23" t="s">
        <v>607</v>
      </c>
      <c r="C10" s="24" t="s">
        <v>807</v>
      </c>
      <c r="D10" s="23" t="s">
        <v>486</v>
      </c>
      <c r="E10" s="25" t="s">
        <v>808</v>
      </c>
      <c r="F10" s="26" t="s">
        <v>807</v>
      </c>
      <c r="G10" s="176" t="s">
        <v>808</v>
      </c>
      <c r="H10" s="57" t="s">
        <v>808</v>
      </c>
      <c r="I10" s="56" t="s">
        <v>809</v>
      </c>
      <c r="J10" s="81" t="s">
        <v>817</v>
      </c>
      <c r="K10" s="82" t="s">
        <v>818</v>
      </c>
      <c r="L10" s="231" t="s">
        <v>517</v>
      </c>
      <c r="M10" s="231" t="s">
        <v>822</v>
      </c>
      <c r="N10" s="226" t="s">
        <v>607</v>
      </c>
      <c r="O10" s="226" t="str">
        <f t="shared" si="5"/>
        <v>1A1a_Heat-production</v>
      </c>
      <c r="P10" s="226" t="s">
        <v>820</v>
      </c>
      <c r="Q10" s="226" t="s">
        <v>820</v>
      </c>
      <c r="R10" s="236"/>
      <c r="S10" s="248" t="str">
        <f t="shared" si="0"/>
        <v>X</v>
      </c>
      <c r="T10" s="226" t="str">
        <f t="shared" si="1"/>
        <v>1A1a_Heat-production</v>
      </c>
      <c r="U10" s="248" t="str">
        <f>IF(ISNUMBER(MATCH(O10,O$5:O9,0)),"",1)</f>
        <v/>
      </c>
      <c r="V10" s="248" t="str">
        <f>IF(ISNUMBER(MATCH(T10,T$5:T9,0)),"",1)</f>
        <v/>
      </c>
      <c r="W10" s="226" t="str">
        <f t="shared" si="2"/>
        <v>IEA: AUTOHEAT</v>
      </c>
      <c r="X10" s="248" t="s">
        <v>1773</v>
      </c>
      <c r="Y10" s="260" t="s">
        <v>1826</v>
      </c>
      <c r="Z10" s="90" t="s">
        <v>181</v>
      </c>
      <c r="AA10" s="65" t="s">
        <v>181</v>
      </c>
      <c r="AB10" s="94" t="s">
        <v>21</v>
      </c>
      <c r="AC10" s="94" t="s">
        <v>45</v>
      </c>
      <c r="AD10" s="94" t="s">
        <v>22</v>
      </c>
      <c r="AE10" s="94" t="s">
        <v>23</v>
      </c>
      <c r="AF10" s="95" t="str">
        <f t="shared" ref="AF10" si="14">AB10</f>
        <v>PP_EX_OTH</v>
      </c>
      <c r="AG10" s="94" t="str">
        <f t="shared" ref="AG10" si="15">AC10</f>
        <v>PP_EX_WB</v>
      </c>
      <c r="AH10" s="94" t="str">
        <f t="shared" ref="AH10" si="16">AD10</f>
        <v>PP_IGCC</v>
      </c>
      <c r="AI10" s="94" t="str">
        <f t="shared" ref="AI10" si="17">AE10</f>
        <v>PP_NEW</v>
      </c>
      <c r="AJ10" s="94"/>
      <c r="AK10" s="94"/>
      <c r="AL10" s="94"/>
      <c r="AM10" s="96"/>
      <c r="AN10" s="94" t="s">
        <v>21</v>
      </c>
      <c r="AO10" s="94" t="s">
        <v>45</v>
      </c>
      <c r="AP10" s="94" t="s">
        <v>22</v>
      </c>
      <c r="AQ10" s="96" t="s">
        <v>23</v>
      </c>
      <c r="AR10" s="95" t="s">
        <v>21</v>
      </c>
      <c r="AS10" s="94" t="s">
        <v>45</v>
      </c>
      <c r="AT10" s="94" t="s">
        <v>22</v>
      </c>
      <c r="AU10" s="96" t="s">
        <v>23</v>
      </c>
      <c r="AV10" s="95" t="s">
        <v>21</v>
      </c>
      <c r="AW10" s="94" t="s">
        <v>45</v>
      </c>
      <c r="AX10" s="94" t="s">
        <v>22</v>
      </c>
      <c r="AY10" s="96" t="s">
        <v>23</v>
      </c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5" t="s">
        <v>21</v>
      </c>
      <c r="BL10" s="94" t="s">
        <v>45</v>
      </c>
      <c r="BM10" s="94" t="s">
        <v>22</v>
      </c>
      <c r="BN10" s="94" t="s">
        <v>23</v>
      </c>
      <c r="BO10" s="94" t="s">
        <v>46</v>
      </c>
      <c r="BP10" s="94" t="s">
        <v>47</v>
      </c>
      <c r="BQ10" s="95" t="s">
        <v>21</v>
      </c>
      <c r="BR10" s="94" t="s">
        <v>45</v>
      </c>
      <c r="BS10" s="94" t="s">
        <v>22</v>
      </c>
      <c r="BT10" s="94" t="s">
        <v>23</v>
      </c>
      <c r="BU10" s="94"/>
      <c r="BV10" s="94"/>
      <c r="BW10" s="94"/>
      <c r="BX10" s="94"/>
      <c r="BY10" s="94"/>
      <c r="BZ10" s="94"/>
      <c r="CA10" s="96"/>
      <c r="CB10" s="95" t="s">
        <v>21</v>
      </c>
      <c r="CC10" s="94" t="s">
        <v>45</v>
      </c>
      <c r="CD10" s="94" t="s">
        <v>48</v>
      </c>
      <c r="CE10" s="94" t="s">
        <v>49</v>
      </c>
      <c r="CF10" s="94" t="s">
        <v>23</v>
      </c>
      <c r="CG10" s="94" t="s">
        <v>46</v>
      </c>
      <c r="CH10" s="94" t="s">
        <v>50</v>
      </c>
      <c r="CI10" s="96" t="s">
        <v>51</v>
      </c>
      <c r="CJ10" s="1" t="str">
        <f t="shared" si="4"/>
        <v>1A1aPublic-electricity-and-heat-production1-A-1-aPublic-Electricity-and-Heat-Production-----</v>
      </c>
      <c r="CK10" s="1" t="b">
        <v>0</v>
      </c>
      <c r="CM10" s="49">
        <v>40</v>
      </c>
      <c r="CN10" s="69" t="s">
        <v>381</v>
      </c>
      <c r="CO10" s="118" t="s">
        <v>382</v>
      </c>
      <c r="CP10" s="6" t="s">
        <v>162</v>
      </c>
      <c r="CQ10" s="166" t="s">
        <v>821</v>
      </c>
    </row>
    <row r="11" spans="1:96" s="1" customFormat="1" ht="12" customHeight="1">
      <c r="A11" s="17" t="s">
        <v>823</v>
      </c>
      <c r="B11" s="17" t="s">
        <v>608</v>
      </c>
      <c r="C11" s="18" t="s">
        <v>824</v>
      </c>
      <c r="D11" s="17" t="s">
        <v>351</v>
      </c>
      <c r="E11" s="21" t="s">
        <v>823</v>
      </c>
      <c r="F11" s="22" t="s">
        <v>824</v>
      </c>
      <c r="G11" s="175" t="s">
        <v>823</v>
      </c>
      <c r="H11" s="61" t="s">
        <v>823</v>
      </c>
      <c r="I11" s="54" t="s">
        <v>824</v>
      </c>
      <c r="J11" s="110" t="s">
        <v>121</v>
      </c>
      <c r="K11" s="82" t="s">
        <v>825</v>
      </c>
      <c r="L11" s="218"/>
      <c r="M11" s="218"/>
      <c r="N11" s="226" t="s">
        <v>608</v>
      </c>
      <c r="O11" s="226" t="str">
        <f t="shared" si="5"/>
        <v>1A1b_Pet-refining-comb</v>
      </c>
      <c r="P11" s="226" t="s">
        <v>1796</v>
      </c>
      <c r="Q11" s="226" t="s">
        <v>1797</v>
      </c>
      <c r="R11" s="236" t="s">
        <v>605</v>
      </c>
      <c r="S11" s="248" t="str">
        <f t="shared" si="0"/>
        <v/>
      </c>
      <c r="T11" s="226" t="s">
        <v>1774</v>
      </c>
      <c r="U11" s="248">
        <f>IF(ISNUMBER(MATCH(O11,O$5:O10,0)),"",1)</f>
        <v>1</v>
      </c>
      <c r="V11" s="248">
        <f>IF(ISNUMBER(MATCH(T11,T$5:T10,0)),"",1)</f>
        <v>1</v>
      </c>
      <c r="W11" s="226" t="str">
        <f>"EDGAR: "&amp;Y11</f>
        <v>EDGAR: 1A1bc_Other Energy Industries</v>
      </c>
      <c r="X11" s="248" t="s">
        <v>1772</v>
      </c>
      <c r="Y11" s="260" t="s">
        <v>1828</v>
      </c>
      <c r="Z11" s="90" t="s">
        <v>385</v>
      </c>
      <c r="AA11" s="65" t="s">
        <v>825</v>
      </c>
      <c r="AB11" s="94" t="s">
        <v>16</v>
      </c>
      <c r="AC11" s="94"/>
      <c r="AD11" s="94"/>
      <c r="AE11" s="94"/>
      <c r="AF11" s="95" t="s">
        <v>16</v>
      </c>
      <c r="AG11" s="94"/>
      <c r="AH11" s="94"/>
      <c r="AI11" s="94"/>
      <c r="AJ11" s="94"/>
      <c r="AK11" s="94"/>
      <c r="AL11" s="94"/>
      <c r="AM11" s="96"/>
      <c r="AN11" s="94" t="s">
        <v>16</v>
      </c>
      <c r="AO11" s="94"/>
      <c r="AP11" s="94"/>
      <c r="AQ11" s="96"/>
      <c r="AR11" s="95" t="s">
        <v>16</v>
      </c>
      <c r="AS11" s="94"/>
      <c r="AT11" s="94"/>
      <c r="AU11" s="96"/>
      <c r="AV11" s="95" t="s">
        <v>16</v>
      </c>
      <c r="AW11" s="94"/>
      <c r="AX11" s="94"/>
      <c r="AY11" s="96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5" t="s">
        <v>16</v>
      </c>
      <c r="BL11" s="94"/>
      <c r="BM11" s="94"/>
      <c r="BN11" s="94"/>
      <c r="BO11" s="94"/>
      <c r="BP11" s="94"/>
      <c r="BQ11" s="95" t="s">
        <v>16</v>
      </c>
      <c r="BR11" s="94"/>
      <c r="BS11" s="94"/>
      <c r="BT11" s="94"/>
      <c r="BU11" s="94"/>
      <c r="BV11" s="94"/>
      <c r="BW11" s="94"/>
      <c r="BX11" s="94"/>
      <c r="BY11" s="94"/>
      <c r="BZ11" s="94"/>
      <c r="CA11" s="96"/>
      <c r="CB11" s="95" t="s">
        <v>16</v>
      </c>
      <c r="CC11" s="94"/>
      <c r="CD11" s="94"/>
      <c r="CE11" s="94"/>
      <c r="CF11" s="94"/>
      <c r="CG11" s="94"/>
      <c r="CH11" s="94"/>
      <c r="CI11" s="96"/>
      <c r="CJ11" s="1" t="str">
        <f t="shared" si="4"/>
        <v>1A1bPetroleum-refining1-A-1-bPetroleum-refining1.2Mineral-oil-and-gas-refineries</v>
      </c>
      <c r="CK11" s="1" t="b">
        <v>0</v>
      </c>
      <c r="CM11" s="49"/>
      <c r="CN11" s="116"/>
      <c r="CO11" s="114"/>
      <c r="CP11" s="5" t="s">
        <v>163</v>
      </c>
      <c r="CQ11" s="168" t="s">
        <v>826</v>
      </c>
    </row>
    <row r="12" spans="1:96" s="1" customFormat="1" ht="12" customHeight="1">
      <c r="A12" s="23" t="s">
        <v>827</v>
      </c>
      <c r="B12" s="23" t="s">
        <v>609</v>
      </c>
      <c r="C12" s="24" t="s">
        <v>828</v>
      </c>
      <c r="D12" s="23" t="s">
        <v>351</v>
      </c>
      <c r="E12" s="25" t="s">
        <v>829</v>
      </c>
      <c r="F12" s="26" t="s">
        <v>828</v>
      </c>
      <c r="G12" s="176" t="s">
        <v>829</v>
      </c>
      <c r="H12" s="57" t="s">
        <v>829</v>
      </c>
      <c r="I12" s="56" t="s">
        <v>830</v>
      </c>
      <c r="J12" s="110" t="s">
        <v>390</v>
      </c>
      <c r="K12" s="82" t="s">
        <v>831</v>
      </c>
      <c r="L12" s="231" t="s">
        <v>524</v>
      </c>
      <c r="M12" s="231" t="s">
        <v>741</v>
      </c>
      <c r="N12" s="226" t="s">
        <v>609</v>
      </c>
      <c r="O12" s="226" t="str">
        <f t="shared" si="5"/>
        <v>1A1c_Coke-ovens</v>
      </c>
      <c r="P12" s="226" t="s">
        <v>741</v>
      </c>
      <c r="Q12" s="226" t="s">
        <v>831</v>
      </c>
      <c r="R12" s="236" t="s">
        <v>605</v>
      </c>
      <c r="S12" s="248" t="str">
        <f t="shared" si="0"/>
        <v/>
      </c>
      <c r="T12" s="226" t="s">
        <v>1774</v>
      </c>
      <c r="U12" s="248">
        <f>IF(ISNUMBER(MATCH(O12,O$5:O11,0)),"",1)</f>
        <v>1</v>
      </c>
      <c r="V12" s="248" t="str">
        <f>IF(ISNUMBER(MATCH(T12,T$5:T11,0)),"",1)</f>
        <v/>
      </c>
      <c r="W12" s="226" t="str">
        <f t="shared" ref="W12:W14" si="18">"EDGAR: "&amp;Y12</f>
        <v>EDGAR: 1A1bc_Other Energy Industries</v>
      </c>
      <c r="X12" s="248" t="s">
        <v>1772</v>
      </c>
      <c r="Y12" s="260" t="s">
        <v>1828</v>
      </c>
      <c r="Z12" s="159" t="s">
        <v>388</v>
      </c>
      <c r="AA12" s="160" t="s">
        <v>831</v>
      </c>
      <c r="AB12" s="94" t="s">
        <v>16</v>
      </c>
      <c r="AC12" s="94"/>
      <c r="AD12" s="94"/>
      <c r="AE12" s="94"/>
      <c r="AF12" s="95" t="s">
        <v>16</v>
      </c>
      <c r="AG12" s="94"/>
      <c r="AH12" s="94"/>
      <c r="AI12" s="94"/>
      <c r="AJ12" s="94"/>
      <c r="AK12" s="94"/>
      <c r="AL12" s="94"/>
      <c r="AM12" s="96"/>
      <c r="AN12" s="94" t="s">
        <v>16</v>
      </c>
      <c r="AO12" s="94"/>
      <c r="AP12" s="94"/>
      <c r="AQ12" s="96"/>
      <c r="AR12" s="95" t="s">
        <v>16</v>
      </c>
      <c r="AS12" s="94"/>
      <c r="AT12" s="94"/>
      <c r="AU12" s="96"/>
      <c r="AV12" s="95" t="s">
        <v>16</v>
      </c>
      <c r="AW12" s="94"/>
      <c r="AX12" s="94"/>
      <c r="AY12" s="96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5" t="s">
        <v>16</v>
      </c>
      <c r="BL12" s="94"/>
      <c r="BM12" s="94"/>
      <c r="BN12" s="94"/>
      <c r="BO12" s="94"/>
      <c r="BP12" s="96"/>
      <c r="BQ12" s="95" t="s">
        <v>16</v>
      </c>
      <c r="BR12" s="94"/>
      <c r="BS12" s="94"/>
      <c r="BT12" s="94"/>
      <c r="BU12" s="94"/>
      <c r="BV12" s="94"/>
      <c r="BW12" s="94"/>
      <c r="BX12" s="94"/>
      <c r="BY12" s="94"/>
      <c r="BZ12" s="94"/>
      <c r="CA12" s="96"/>
      <c r="CB12" s="95" t="s">
        <v>16</v>
      </c>
      <c r="CC12" s="94"/>
      <c r="CD12" s="94"/>
      <c r="CE12" s="94"/>
      <c r="CF12" s="94"/>
      <c r="CG12" s="94"/>
      <c r="CH12" s="94"/>
      <c r="CI12" s="96"/>
      <c r="CJ12" s="1" t="str">
        <f t="shared" si="4"/>
        <v>1A1cManufacture-of-solid-fuels-and-other-energy-industries1-A-1-cManufacture-of-Solid-Fuels-and-Other-Energy-Industries1.3Coke-ovens</v>
      </c>
      <c r="CK12" s="1" t="b">
        <v>0</v>
      </c>
      <c r="CM12" s="70" t="s">
        <v>832</v>
      </c>
      <c r="CN12" s="117" t="s">
        <v>386</v>
      </c>
      <c r="CO12" s="183" t="s">
        <v>381</v>
      </c>
      <c r="CP12" s="6" t="s">
        <v>164</v>
      </c>
      <c r="CQ12" s="166" t="s">
        <v>833</v>
      </c>
    </row>
    <row r="13" spans="1:96" s="1" customFormat="1" ht="12" customHeight="1">
      <c r="A13" s="23" t="s">
        <v>827</v>
      </c>
      <c r="B13" s="23" t="s">
        <v>609</v>
      </c>
      <c r="C13" s="24" t="s">
        <v>828</v>
      </c>
      <c r="D13" s="23" t="s">
        <v>351</v>
      </c>
      <c r="E13" s="25" t="s">
        <v>829</v>
      </c>
      <c r="F13" s="26" t="s">
        <v>828</v>
      </c>
      <c r="G13" s="176" t="s">
        <v>829</v>
      </c>
      <c r="H13" s="57" t="s">
        <v>829</v>
      </c>
      <c r="I13" s="56" t="s">
        <v>830</v>
      </c>
      <c r="J13" s="161" t="s">
        <v>391</v>
      </c>
      <c r="K13" s="162" t="s">
        <v>834</v>
      </c>
      <c r="L13" s="231" t="s">
        <v>528</v>
      </c>
      <c r="M13" s="231" t="s">
        <v>835</v>
      </c>
      <c r="N13" s="226" t="s">
        <v>609</v>
      </c>
      <c r="O13" s="226" t="str">
        <f t="shared" si="5"/>
        <v>1A1c_Coal-liquefaction</v>
      </c>
      <c r="P13" s="226" t="s">
        <v>1715</v>
      </c>
      <c r="Q13" s="226" t="s">
        <v>1798</v>
      </c>
      <c r="R13" s="236" t="s">
        <v>605</v>
      </c>
      <c r="S13" s="248" t="str">
        <f t="shared" si="0"/>
        <v>X</v>
      </c>
      <c r="T13" s="226" t="s">
        <v>1774</v>
      </c>
      <c r="U13" s="248">
        <f>IF(ISNUMBER(MATCH(O13,O$5:O12,0)),"",1)</f>
        <v>1</v>
      </c>
      <c r="V13" s="248" t="str">
        <f>IF(ISNUMBER(MATCH(T13,T$5:T12,0)),"",1)</f>
        <v/>
      </c>
      <c r="W13" s="226" t="str">
        <f t="shared" si="18"/>
        <v>EDGAR: 1A1bc_Other Energy Industries</v>
      </c>
      <c r="X13" s="248" t="s">
        <v>1772</v>
      </c>
      <c r="Y13" s="260" t="s">
        <v>1828</v>
      </c>
      <c r="Z13" s="90" t="s">
        <v>836</v>
      </c>
      <c r="AA13" s="65" t="s">
        <v>837</v>
      </c>
      <c r="AB13" s="94" t="s">
        <v>16</v>
      </c>
      <c r="AC13" s="94"/>
      <c r="AD13" s="94"/>
      <c r="AE13" s="94"/>
      <c r="AF13" s="95" t="s">
        <v>16</v>
      </c>
      <c r="AG13" s="94"/>
      <c r="AH13" s="94"/>
      <c r="AI13" s="94"/>
      <c r="AJ13" s="94"/>
      <c r="AK13" s="94"/>
      <c r="AL13" s="94"/>
      <c r="AM13" s="96"/>
      <c r="AN13" s="94" t="s">
        <v>16</v>
      </c>
      <c r="AO13" s="94"/>
      <c r="AP13" s="94"/>
      <c r="AQ13" s="96"/>
      <c r="AR13" s="95" t="s">
        <v>16</v>
      </c>
      <c r="AS13" s="94"/>
      <c r="AT13" s="94"/>
      <c r="AU13" s="96"/>
      <c r="AV13" s="95" t="s">
        <v>16</v>
      </c>
      <c r="AW13" s="94"/>
      <c r="AX13" s="94"/>
      <c r="AY13" s="96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5" t="s">
        <v>16</v>
      </c>
      <c r="BL13" s="94"/>
      <c r="BM13" s="94"/>
      <c r="BN13" s="94"/>
      <c r="BO13" s="94"/>
      <c r="BP13" s="96"/>
      <c r="BQ13" s="95" t="s">
        <v>16</v>
      </c>
      <c r="BR13" s="94"/>
      <c r="BS13" s="94"/>
      <c r="BT13" s="94"/>
      <c r="BU13" s="94"/>
      <c r="BV13" s="94"/>
      <c r="BW13" s="94"/>
      <c r="BX13" s="94"/>
      <c r="BY13" s="94"/>
      <c r="BZ13" s="94"/>
      <c r="CA13" s="96"/>
      <c r="CB13" s="95" t="s">
        <v>16</v>
      </c>
      <c r="CC13" s="94"/>
      <c r="CD13" s="94"/>
      <c r="CE13" s="94"/>
      <c r="CF13" s="94"/>
      <c r="CG13" s="94"/>
      <c r="CH13" s="94"/>
      <c r="CI13" s="96"/>
      <c r="CJ13" s="1" t="str">
        <f t="shared" si="4"/>
        <v>1A1cManufacture-of-solid-fuels-and-other-energy-industries1-A-1-cManufacture-of-Solid-Fuels-and-Other-Energy-Industries1.4Coal-gasification-and-liquefaction-plants</v>
      </c>
      <c r="CK13" s="1" t="b">
        <v>0</v>
      </c>
      <c r="CM13" s="70" t="s">
        <v>838</v>
      </c>
      <c r="CN13" s="117" t="s">
        <v>386</v>
      </c>
      <c r="CO13" s="183" t="s">
        <v>381</v>
      </c>
      <c r="CP13" s="6" t="s">
        <v>165</v>
      </c>
      <c r="CQ13" s="166" t="s">
        <v>839</v>
      </c>
    </row>
    <row r="14" spans="1:96" s="1" customFormat="1" ht="12" customHeight="1">
      <c r="A14" s="244" t="s">
        <v>840</v>
      </c>
      <c r="B14" s="23" t="s">
        <v>759</v>
      </c>
      <c r="C14" s="24"/>
      <c r="D14" s="23"/>
      <c r="E14" s="25"/>
      <c r="F14" s="26"/>
      <c r="G14" s="176"/>
      <c r="H14" s="57"/>
      <c r="I14" s="56"/>
      <c r="J14" s="161"/>
      <c r="K14" s="162"/>
      <c r="L14" s="231" t="s">
        <v>533</v>
      </c>
      <c r="M14" s="231" t="s">
        <v>1695</v>
      </c>
      <c r="N14" s="226" t="s">
        <v>785</v>
      </c>
      <c r="O14" s="226" t="str">
        <f t="shared" si="5"/>
        <v>1A1g_Other-energy-transf</v>
      </c>
      <c r="P14" s="226" t="s">
        <v>1716</v>
      </c>
      <c r="Q14" s="226" t="s">
        <v>1673</v>
      </c>
      <c r="R14" s="236" t="s">
        <v>605</v>
      </c>
      <c r="S14" s="248" t="str">
        <f t="shared" si="0"/>
        <v/>
      </c>
      <c r="T14" s="226" t="s">
        <v>1774</v>
      </c>
      <c r="U14" s="248">
        <f>IF(ISNUMBER(MATCH(O14,O$5:O13,0)),"",1)</f>
        <v>1</v>
      </c>
      <c r="V14" s="248" t="str">
        <f>IF(ISNUMBER(MATCH(T14,T$5:T13,0)),"",1)</f>
        <v/>
      </c>
      <c r="W14" s="226" t="str">
        <f t="shared" si="18"/>
        <v>EDGAR: 1A1bc_Other Energy Industries</v>
      </c>
      <c r="X14" s="248" t="s">
        <v>1772</v>
      </c>
      <c r="Y14" s="260" t="s">
        <v>1828</v>
      </c>
      <c r="Z14" s="90"/>
      <c r="AA14" s="65"/>
      <c r="AB14" s="94"/>
      <c r="AC14" s="94"/>
      <c r="AD14" s="94"/>
      <c r="AE14" s="94"/>
      <c r="AF14" s="95"/>
      <c r="AG14" s="94"/>
      <c r="AH14" s="94"/>
      <c r="AI14" s="94"/>
      <c r="AJ14" s="94"/>
      <c r="AK14" s="94"/>
      <c r="AL14" s="94"/>
      <c r="AM14" s="96"/>
      <c r="AN14" s="94"/>
      <c r="AO14" s="94"/>
      <c r="AP14" s="94"/>
      <c r="AQ14" s="96"/>
      <c r="AR14" s="95"/>
      <c r="AS14" s="94"/>
      <c r="AT14" s="94"/>
      <c r="AU14" s="96"/>
      <c r="AV14" s="95"/>
      <c r="AW14" s="94"/>
      <c r="AX14" s="94"/>
      <c r="AY14" s="96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5"/>
      <c r="BL14" s="94"/>
      <c r="BM14" s="94"/>
      <c r="BN14" s="94"/>
      <c r="BO14" s="94"/>
      <c r="BP14" s="96"/>
      <c r="BQ14" s="95"/>
      <c r="BR14" s="94"/>
      <c r="BS14" s="94"/>
      <c r="BT14" s="94"/>
      <c r="BU14" s="94"/>
      <c r="BV14" s="94"/>
      <c r="BW14" s="94"/>
      <c r="BX14" s="94"/>
      <c r="BY14" s="94"/>
      <c r="BZ14" s="94"/>
      <c r="CA14" s="96"/>
      <c r="CB14" s="95"/>
      <c r="CC14" s="94"/>
      <c r="CD14" s="94"/>
      <c r="CE14" s="94"/>
      <c r="CF14" s="94"/>
      <c r="CG14" s="94"/>
      <c r="CH14" s="94"/>
      <c r="CI14" s="96"/>
      <c r="CM14" s="70"/>
      <c r="CN14" s="117"/>
      <c r="CO14" s="183"/>
      <c r="CP14" s="6"/>
      <c r="CQ14" s="166"/>
    </row>
    <row r="15" spans="1:96" s="1" customFormat="1" ht="12" customHeight="1">
      <c r="A15" s="23" t="s">
        <v>841</v>
      </c>
      <c r="B15" s="23" t="s">
        <v>610</v>
      </c>
      <c r="C15" s="24" t="s">
        <v>842</v>
      </c>
      <c r="D15" s="23" t="s">
        <v>351</v>
      </c>
      <c r="E15" s="33" t="s">
        <v>843</v>
      </c>
      <c r="F15" s="34" t="s">
        <v>844</v>
      </c>
      <c r="G15" s="176" t="s">
        <v>843</v>
      </c>
      <c r="H15" s="57" t="s">
        <v>843</v>
      </c>
      <c r="I15" s="56" t="s">
        <v>845</v>
      </c>
      <c r="J15" s="110" t="s">
        <v>389</v>
      </c>
      <c r="K15" s="82" t="s">
        <v>810</v>
      </c>
      <c r="L15" s="231" t="s">
        <v>554</v>
      </c>
      <c r="M15" s="231" t="s">
        <v>846</v>
      </c>
      <c r="N15" s="226" t="s">
        <v>610</v>
      </c>
      <c r="O15" s="226" t="str">
        <f t="shared" si="5"/>
        <v>1A2a_Ind-Comb-Iron-steel</v>
      </c>
      <c r="P15" s="243" t="s">
        <v>1729</v>
      </c>
      <c r="Q15" s="243" t="s">
        <v>1730</v>
      </c>
      <c r="R15" s="236"/>
      <c r="S15" s="248" t="str">
        <f t="shared" si="0"/>
        <v/>
      </c>
      <c r="T15" s="226" t="str">
        <f t="shared" ref="T15:T27" si="19">O15</f>
        <v>1A2a_Ind-Comb-Iron-steel</v>
      </c>
      <c r="U15" s="248">
        <f>IF(ISNUMBER(MATCH(O15,O$5:O14,0)),"",1)</f>
        <v>1</v>
      </c>
      <c r="V15" s="248">
        <f>IF(ISNUMBER(MATCH(T15,T$5:T14,0)),"",1)</f>
        <v>1</v>
      </c>
      <c r="W15" s="226" t="str">
        <f>"IEA: "&amp;L15</f>
        <v>IEA: IRONSTL</v>
      </c>
      <c r="X15" s="248" t="s">
        <v>1773</v>
      </c>
      <c r="Y15" s="260" t="s">
        <v>1829</v>
      </c>
      <c r="Z15" s="90" t="s">
        <v>384</v>
      </c>
      <c r="AA15" s="65" t="s">
        <v>812</v>
      </c>
      <c r="AB15" s="94" t="s">
        <v>59</v>
      </c>
      <c r="AC15" s="94"/>
      <c r="AD15" s="94"/>
      <c r="AE15" s="94"/>
      <c r="AF15" s="95"/>
      <c r="AG15" s="94"/>
      <c r="AH15" s="94"/>
      <c r="AI15" s="94"/>
      <c r="AJ15" s="94"/>
      <c r="AK15" s="94"/>
      <c r="AL15" s="94"/>
      <c r="AM15" s="96"/>
      <c r="AN15" s="94"/>
      <c r="AO15" s="94"/>
      <c r="AP15" s="94"/>
      <c r="AQ15" s="96"/>
      <c r="AR15" s="95" t="s">
        <v>59</v>
      </c>
      <c r="AS15" s="94"/>
      <c r="AT15" s="94"/>
      <c r="AU15" s="96"/>
      <c r="AV15" s="95" t="s">
        <v>59</v>
      </c>
      <c r="AW15" s="94"/>
      <c r="AX15" s="94" t="s">
        <v>348</v>
      </c>
      <c r="AY15" s="96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5"/>
      <c r="BL15" s="94"/>
      <c r="BM15" s="94"/>
      <c r="BN15" s="94"/>
      <c r="BO15" s="94"/>
      <c r="BP15" s="96"/>
      <c r="BQ15" s="95"/>
      <c r="BR15" s="94"/>
      <c r="BS15" s="94"/>
      <c r="BT15" s="94"/>
      <c r="BU15" s="94"/>
      <c r="BV15" s="94"/>
      <c r="BW15" s="94"/>
      <c r="BX15" s="94"/>
      <c r="BY15" s="94"/>
      <c r="BZ15" s="94"/>
      <c r="CA15" s="96"/>
      <c r="CB15" s="95"/>
      <c r="CC15" s="94"/>
      <c r="CD15" s="94"/>
      <c r="CE15" s="94"/>
      <c r="CF15" s="94"/>
      <c r="CG15" s="94"/>
      <c r="CH15" s="94"/>
      <c r="CI15" s="96"/>
      <c r="CJ15" s="1" t="str">
        <f t="shared" ref="CJ15:CJ23" si="20">B15&amp;C15&amp;H15&amp;I15&amp;J15&amp;K15</f>
        <v>1A2aStationary-combustion-in-manufacturing-industries-and-construction:-Iron-and-steel1-A-2-aIndustry-Iron-and-steel1.1Combustion-installations-&gt;50-MW</v>
      </c>
      <c r="CK15" s="1" t="b">
        <v>0</v>
      </c>
      <c r="CM15" s="70" t="s">
        <v>847</v>
      </c>
      <c r="CN15" s="69">
        <v>24</v>
      </c>
      <c r="CO15" s="107" t="s">
        <v>383</v>
      </c>
      <c r="CP15" s="6" t="s">
        <v>170</v>
      </c>
      <c r="CQ15" s="166" t="s">
        <v>848</v>
      </c>
    </row>
    <row r="16" spans="1:96" s="1" customFormat="1" ht="12" customHeight="1">
      <c r="A16" s="31" t="s">
        <v>849</v>
      </c>
      <c r="B16" s="31" t="s">
        <v>611</v>
      </c>
      <c r="C16" s="32" t="s">
        <v>850</v>
      </c>
      <c r="D16" s="31" t="s">
        <v>351</v>
      </c>
      <c r="E16" s="33" t="s">
        <v>849</v>
      </c>
      <c r="F16" s="34" t="s">
        <v>851</v>
      </c>
      <c r="G16" s="176" t="s">
        <v>852</v>
      </c>
      <c r="H16" s="57" t="s">
        <v>843</v>
      </c>
      <c r="I16" s="56" t="s">
        <v>845</v>
      </c>
      <c r="J16" s="81" t="s">
        <v>389</v>
      </c>
      <c r="K16" s="82" t="s">
        <v>810</v>
      </c>
      <c r="L16" s="231" t="s">
        <v>557</v>
      </c>
      <c r="M16" s="231" t="s">
        <v>742</v>
      </c>
      <c r="N16" s="226" t="s">
        <v>611</v>
      </c>
      <c r="O16" s="226" t="str">
        <f t="shared" si="5"/>
        <v>1A2b_Ind-Comb-Non-ferrous-metals</v>
      </c>
      <c r="P16" s="243" t="s">
        <v>1731</v>
      </c>
      <c r="Q16" s="243" t="s">
        <v>1732</v>
      </c>
      <c r="R16" s="236"/>
      <c r="S16" s="248" t="str">
        <f t="shared" si="0"/>
        <v/>
      </c>
      <c r="T16" s="226" t="str">
        <f t="shared" si="19"/>
        <v>1A2b_Ind-Comb-Non-ferrous-metals</v>
      </c>
      <c r="U16" s="248">
        <f>IF(ISNUMBER(MATCH(O16,O$5:O15,0)),"",1)</f>
        <v>1</v>
      </c>
      <c r="V16" s="248">
        <f>IF(ISNUMBER(MATCH(T16,T$5:T15,0)),"",1)</f>
        <v>1</v>
      </c>
      <c r="W16" s="226" t="str">
        <f t="shared" ref="W16:W27" si="21">"IEA: "&amp;L16</f>
        <v>IEA: NONFERR</v>
      </c>
      <c r="X16" s="248" t="s">
        <v>1773</v>
      </c>
      <c r="Y16" s="260" t="s">
        <v>1829</v>
      </c>
      <c r="Z16" s="90" t="s">
        <v>384</v>
      </c>
      <c r="AA16" s="65" t="s">
        <v>812</v>
      </c>
      <c r="AB16" s="94" t="s">
        <v>59</v>
      </c>
      <c r="AC16" s="94"/>
      <c r="AD16" s="94"/>
      <c r="AE16" s="94"/>
      <c r="AF16" s="95"/>
      <c r="AG16" s="94"/>
      <c r="AH16" s="94"/>
      <c r="AI16" s="94"/>
      <c r="AJ16" s="94"/>
      <c r="AK16" s="94"/>
      <c r="AL16" s="94"/>
      <c r="AM16" s="96"/>
      <c r="AN16" s="94"/>
      <c r="AO16" s="94"/>
      <c r="AP16" s="94"/>
      <c r="AQ16" s="96"/>
      <c r="AR16" s="95" t="s">
        <v>59</v>
      </c>
      <c r="AS16" s="94"/>
      <c r="AT16" s="94"/>
      <c r="AU16" s="96"/>
      <c r="AV16" s="95" t="s">
        <v>59</v>
      </c>
      <c r="AW16" s="94"/>
      <c r="AX16" s="94" t="s">
        <v>348</v>
      </c>
      <c r="AY16" s="96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5"/>
      <c r="BL16" s="94"/>
      <c r="BM16" s="94"/>
      <c r="BN16" s="94"/>
      <c r="BO16" s="94"/>
      <c r="BP16" s="96"/>
      <c r="BQ16" s="95"/>
      <c r="BR16" s="94"/>
      <c r="BS16" s="94"/>
      <c r="BT16" s="94"/>
      <c r="BU16" s="94"/>
      <c r="BV16" s="94"/>
      <c r="BW16" s="94"/>
      <c r="BX16" s="94"/>
      <c r="BY16" s="94"/>
      <c r="BZ16" s="94"/>
      <c r="CA16" s="96"/>
      <c r="CB16" s="95"/>
      <c r="CC16" s="94"/>
      <c r="CD16" s="94"/>
      <c r="CE16" s="94"/>
      <c r="CF16" s="94"/>
      <c r="CG16" s="94"/>
      <c r="CH16" s="94"/>
      <c r="CI16" s="96"/>
      <c r="CJ16" s="1" t="str">
        <f t="shared" si="20"/>
        <v>1A2bStationary-Combustion-in-manufacturing-industries-and-construction:-Non-ferrous-metals1-A-2-aIndustry-Iron-and-steel1.1Combustion-installations-&gt;50-MW</v>
      </c>
      <c r="CK16" s="1" t="b">
        <v>0</v>
      </c>
      <c r="CM16" s="70" t="s">
        <v>847</v>
      </c>
      <c r="CN16" s="69">
        <v>24</v>
      </c>
      <c r="CO16" s="107" t="s">
        <v>383</v>
      </c>
      <c r="CP16" s="6" t="s">
        <v>170</v>
      </c>
      <c r="CQ16" s="166" t="s">
        <v>848</v>
      </c>
    </row>
    <row r="17" spans="1:95" s="1" customFormat="1" ht="12" customHeight="1">
      <c r="A17" s="23" t="s">
        <v>853</v>
      </c>
      <c r="B17" s="23" t="s">
        <v>612</v>
      </c>
      <c r="C17" s="24" t="s">
        <v>854</v>
      </c>
      <c r="D17" s="23" t="s">
        <v>351</v>
      </c>
      <c r="E17" s="33" t="s">
        <v>855</v>
      </c>
      <c r="F17" s="34" t="s">
        <v>173</v>
      </c>
      <c r="G17" s="178" t="s">
        <v>855</v>
      </c>
      <c r="H17" s="57" t="s">
        <v>855</v>
      </c>
      <c r="I17" s="56" t="s">
        <v>172</v>
      </c>
      <c r="J17" s="110" t="s">
        <v>389</v>
      </c>
      <c r="K17" s="82" t="s">
        <v>810</v>
      </c>
      <c r="L17" s="231" t="s">
        <v>556</v>
      </c>
      <c r="M17" s="231" t="s">
        <v>856</v>
      </c>
      <c r="N17" s="226" t="s">
        <v>612</v>
      </c>
      <c r="O17" s="226" t="str">
        <f t="shared" si="5"/>
        <v>1A2c_Ind-Comb-Chemicals</v>
      </c>
      <c r="P17" s="243" t="s">
        <v>1733</v>
      </c>
      <c r="Q17" s="243" t="s">
        <v>1734</v>
      </c>
      <c r="R17" s="236"/>
      <c r="S17" s="248" t="str">
        <f t="shared" si="0"/>
        <v/>
      </c>
      <c r="T17" s="226" t="str">
        <f t="shared" si="19"/>
        <v>1A2c_Ind-Comb-Chemicals</v>
      </c>
      <c r="U17" s="248">
        <f>IF(ISNUMBER(MATCH(O17,O$5:O16,0)),"",1)</f>
        <v>1</v>
      </c>
      <c r="V17" s="248">
        <f>IF(ISNUMBER(MATCH(T17,T$5:T16,0)),"",1)</f>
        <v>1</v>
      </c>
      <c r="W17" s="226" t="str">
        <f t="shared" si="21"/>
        <v>IEA: CHEMICAL</v>
      </c>
      <c r="X17" s="248" t="s">
        <v>1773</v>
      </c>
      <c r="Y17" s="260" t="s">
        <v>1829</v>
      </c>
      <c r="Z17" s="90" t="s">
        <v>384</v>
      </c>
      <c r="AA17" s="65" t="s">
        <v>812</v>
      </c>
      <c r="AB17" s="94" t="s">
        <v>19</v>
      </c>
      <c r="AC17" s="94" t="s">
        <v>58</v>
      </c>
      <c r="AD17" s="94"/>
      <c r="AE17" s="94"/>
      <c r="AF17" s="95" t="s">
        <v>19</v>
      </c>
      <c r="AG17" s="94" t="s">
        <v>58</v>
      </c>
      <c r="AH17" s="94"/>
      <c r="AI17" s="94"/>
      <c r="AJ17" s="94"/>
      <c r="AK17" s="94"/>
      <c r="AL17" s="94"/>
      <c r="AM17" s="96"/>
      <c r="AN17" s="94" t="s">
        <v>19</v>
      </c>
      <c r="AO17" s="94" t="s">
        <v>58</v>
      </c>
      <c r="AP17" s="94"/>
      <c r="AQ17" s="96"/>
      <c r="AR17" s="95" t="s">
        <v>19</v>
      </c>
      <c r="AS17" s="94" t="s">
        <v>58</v>
      </c>
      <c r="AT17" s="94"/>
      <c r="AU17" s="96"/>
      <c r="AV17" s="95" t="s">
        <v>19</v>
      </c>
      <c r="AW17" s="94" t="s">
        <v>58</v>
      </c>
      <c r="AX17" s="94"/>
      <c r="AY17" s="96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5" t="s">
        <v>19</v>
      </c>
      <c r="BL17" s="94" t="s">
        <v>58</v>
      </c>
      <c r="BM17" s="94"/>
      <c r="BN17" s="94"/>
      <c r="BO17" s="94"/>
      <c r="BP17" s="96"/>
      <c r="BQ17" s="95" t="s">
        <v>19</v>
      </c>
      <c r="BR17" s="94" t="s">
        <v>58</v>
      </c>
      <c r="BS17" s="94"/>
      <c r="BT17" s="94"/>
      <c r="BU17" s="94"/>
      <c r="BV17" s="94"/>
      <c r="BW17" s="94"/>
      <c r="BX17" s="94"/>
      <c r="BY17" s="94"/>
      <c r="BZ17" s="94"/>
      <c r="CA17" s="96"/>
      <c r="CB17" s="95" t="s">
        <v>19</v>
      </c>
      <c r="CC17" s="94" t="s">
        <v>58</v>
      </c>
      <c r="CD17" s="94"/>
      <c r="CE17" s="94"/>
      <c r="CF17" s="94"/>
      <c r="CG17" s="94"/>
      <c r="CH17" s="94"/>
      <c r="CI17" s="96"/>
      <c r="CJ17" s="1" t="str">
        <f t="shared" si="20"/>
        <v>1A2cStationary-combustion-in-manufacturing-industries-and-construction:-Chemicals1-A-2-cIndustry-Chemicals1.1Combustion-installations-&gt;50-MW</v>
      </c>
      <c r="CK17" s="1" t="b">
        <v>0</v>
      </c>
      <c r="CM17" s="70" t="s">
        <v>847</v>
      </c>
      <c r="CN17" s="69">
        <v>20</v>
      </c>
      <c r="CO17" s="107" t="s">
        <v>383</v>
      </c>
      <c r="CP17" s="6" t="s">
        <v>170</v>
      </c>
      <c r="CQ17" s="166" t="s">
        <v>848</v>
      </c>
    </row>
    <row r="18" spans="1:95" s="1" customFormat="1" ht="12" customHeight="1">
      <c r="A18" s="23" t="s">
        <v>857</v>
      </c>
      <c r="B18" s="23" t="s">
        <v>613</v>
      </c>
      <c r="C18" s="24" t="s">
        <v>858</v>
      </c>
      <c r="D18" s="23" t="s">
        <v>351</v>
      </c>
      <c r="E18" s="23" t="s">
        <v>857</v>
      </c>
      <c r="F18" s="24" t="s">
        <v>859</v>
      </c>
      <c r="G18" s="165" t="s">
        <v>860</v>
      </c>
      <c r="H18" s="57" t="s">
        <v>860</v>
      </c>
      <c r="I18" s="56" t="s">
        <v>861</v>
      </c>
      <c r="J18" s="161" t="s">
        <v>389</v>
      </c>
      <c r="K18" s="162" t="s">
        <v>810</v>
      </c>
      <c r="L18" s="231" t="s">
        <v>564</v>
      </c>
      <c r="M18" s="231" t="s">
        <v>862</v>
      </c>
      <c r="N18" s="226" t="s">
        <v>613</v>
      </c>
      <c r="O18" s="226" t="str">
        <f t="shared" si="5"/>
        <v>1A2d_Ind-Comb-Pulp-paper</v>
      </c>
      <c r="P18" s="243" t="s">
        <v>1735</v>
      </c>
      <c r="Q18" s="243" t="s">
        <v>1736</v>
      </c>
      <c r="R18" s="238"/>
      <c r="S18" s="248" t="str">
        <f t="shared" si="0"/>
        <v/>
      </c>
      <c r="T18" s="226" t="str">
        <f t="shared" si="19"/>
        <v>1A2d_Ind-Comb-Pulp-paper</v>
      </c>
      <c r="U18" s="248">
        <f>IF(ISNUMBER(MATCH(O18,O$5:O17,0)),"",1)</f>
        <v>1</v>
      </c>
      <c r="V18" s="248">
        <f>IF(ISNUMBER(MATCH(T18,T$5:T17,0)),"",1)</f>
        <v>1</v>
      </c>
      <c r="W18" s="226" t="str">
        <f t="shared" si="21"/>
        <v>IEA: PAPERPRO</v>
      </c>
      <c r="X18" s="248" t="s">
        <v>1773</v>
      </c>
      <c r="Y18" s="260" t="s">
        <v>1829</v>
      </c>
      <c r="Z18" s="159" t="s">
        <v>384</v>
      </c>
      <c r="AA18" s="160" t="s">
        <v>812</v>
      </c>
      <c r="AB18" s="94" t="s">
        <v>19</v>
      </c>
      <c r="AC18" s="94" t="s">
        <v>58</v>
      </c>
      <c r="AD18" s="94"/>
      <c r="AE18" s="94"/>
      <c r="AF18" s="95" t="s">
        <v>19</v>
      </c>
      <c r="AG18" s="94" t="s">
        <v>58</v>
      </c>
      <c r="AH18" s="94"/>
      <c r="AI18" s="94"/>
      <c r="AJ18" s="94"/>
      <c r="AK18" s="94"/>
      <c r="AL18" s="94"/>
      <c r="AM18" s="96"/>
      <c r="AN18" s="94" t="s">
        <v>19</v>
      </c>
      <c r="AO18" s="94" t="s">
        <v>58</v>
      </c>
      <c r="AP18" s="94"/>
      <c r="AQ18" s="96"/>
      <c r="AR18" s="95" t="s">
        <v>19</v>
      </c>
      <c r="AS18" s="94" t="s">
        <v>58</v>
      </c>
      <c r="AT18" s="94"/>
      <c r="AU18" s="96"/>
      <c r="AV18" s="97" t="s">
        <v>19</v>
      </c>
      <c r="AW18" s="94" t="s">
        <v>58</v>
      </c>
      <c r="AX18" s="94"/>
      <c r="AY18" s="96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5" t="s">
        <v>19</v>
      </c>
      <c r="BL18" s="94" t="s">
        <v>58</v>
      </c>
      <c r="BM18" s="94"/>
      <c r="BN18" s="94"/>
      <c r="BO18" s="94"/>
      <c r="BP18" s="96"/>
      <c r="BQ18" s="95" t="s">
        <v>19</v>
      </c>
      <c r="BR18" s="94" t="s">
        <v>58</v>
      </c>
      <c r="BS18" s="94"/>
      <c r="BT18" s="94"/>
      <c r="BU18" s="94"/>
      <c r="BV18" s="94"/>
      <c r="BW18" s="94"/>
      <c r="BX18" s="94"/>
      <c r="BY18" s="94"/>
      <c r="BZ18" s="94"/>
      <c r="CA18" s="96"/>
      <c r="CB18" s="95" t="s">
        <v>19</v>
      </c>
      <c r="CC18" s="94" t="s">
        <v>58</v>
      </c>
      <c r="CD18" s="94"/>
      <c r="CE18" s="94"/>
      <c r="CF18" s="94"/>
      <c r="CG18" s="94"/>
      <c r="CH18" s="94"/>
      <c r="CI18" s="96"/>
      <c r="CJ18" s="1" t="str">
        <f t="shared" si="20"/>
        <v>1A2dStationary-combustion-in-manufacturing-industries-and-construction:-Pulp,-Paper-and-Print1-A-2-dIndustry-Pulp,-Paper-and-Print1.1Combustion-installations-&gt;50-MW</v>
      </c>
      <c r="CK18" s="1" t="b">
        <v>0</v>
      </c>
      <c r="CM18" s="70" t="s">
        <v>847</v>
      </c>
      <c r="CN18" s="69" t="s">
        <v>863</v>
      </c>
      <c r="CO18" s="107" t="s">
        <v>383</v>
      </c>
      <c r="CP18" s="6" t="s">
        <v>170</v>
      </c>
      <c r="CQ18" s="166" t="s">
        <v>848</v>
      </c>
    </row>
    <row r="19" spans="1:95" s="1" customFormat="1" ht="12" customHeight="1">
      <c r="A19" s="23" t="s">
        <v>864</v>
      </c>
      <c r="B19" s="23" t="s">
        <v>614</v>
      </c>
      <c r="C19" s="24" t="s">
        <v>865</v>
      </c>
      <c r="D19" s="23" t="s">
        <v>351</v>
      </c>
      <c r="E19" s="23" t="s">
        <v>866</v>
      </c>
      <c r="F19" s="24" t="s">
        <v>867</v>
      </c>
      <c r="G19" s="178" t="s">
        <v>866</v>
      </c>
      <c r="H19" s="57" t="s">
        <v>866</v>
      </c>
      <c r="I19" s="56" t="s">
        <v>868</v>
      </c>
      <c r="J19" s="161" t="s">
        <v>389</v>
      </c>
      <c r="K19" s="162" t="s">
        <v>810</v>
      </c>
      <c r="L19" s="231" t="s">
        <v>563</v>
      </c>
      <c r="M19" s="231" t="s">
        <v>869</v>
      </c>
      <c r="N19" s="226" t="s">
        <v>614</v>
      </c>
      <c r="O19" s="226" t="str">
        <f t="shared" si="5"/>
        <v>1A2e_Ind-Comb-Food-tobacco</v>
      </c>
      <c r="P19" s="243" t="s">
        <v>1737</v>
      </c>
      <c r="Q19" s="243" t="s">
        <v>1738</v>
      </c>
      <c r="R19" s="238"/>
      <c r="S19" s="248" t="str">
        <f t="shared" si="0"/>
        <v/>
      </c>
      <c r="T19" s="226" t="str">
        <f t="shared" si="19"/>
        <v>1A2e_Ind-Comb-Food-tobacco</v>
      </c>
      <c r="U19" s="248">
        <f>IF(ISNUMBER(MATCH(O19,O$5:O18,0)),"",1)</f>
        <v>1</v>
      </c>
      <c r="V19" s="248">
        <f>IF(ISNUMBER(MATCH(T19,T$5:T18,0)),"",1)</f>
        <v>1</v>
      </c>
      <c r="W19" s="226" t="str">
        <f t="shared" si="21"/>
        <v>IEA: FOODPRO</v>
      </c>
      <c r="X19" s="248" t="s">
        <v>1773</v>
      </c>
      <c r="Y19" s="260" t="s">
        <v>1829</v>
      </c>
      <c r="Z19" s="159" t="s">
        <v>384</v>
      </c>
      <c r="AA19" s="160" t="s">
        <v>812</v>
      </c>
      <c r="AB19" s="94" t="s">
        <v>19</v>
      </c>
      <c r="AC19" s="94" t="s">
        <v>58</v>
      </c>
      <c r="AD19" s="94"/>
      <c r="AE19" s="94"/>
      <c r="AF19" s="95" t="s">
        <v>19</v>
      </c>
      <c r="AG19" s="94" t="s">
        <v>58</v>
      </c>
      <c r="AH19" s="94"/>
      <c r="AI19" s="94"/>
      <c r="AJ19" s="94"/>
      <c r="AK19" s="94"/>
      <c r="AL19" s="94"/>
      <c r="AM19" s="96"/>
      <c r="AN19" s="94" t="s">
        <v>19</v>
      </c>
      <c r="AO19" s="94" t="s">
        <v>58</v>
      </c>
      <c r="AP19" s="94"/>
      <c r="AQ19" s="96"/>
      <c r="AR19" s="95" t="s">
        <v>19</v>
      </c>
      <c r="AS19" s="94" t="s">
        <v>58</v>
      </c>
      <c r="AT19" s="94"/>
      <c r="AU19" s="96"/>
      <c r="AV19" s="95" t="s">
        <v>19</v>
      </c>
      <c r="AW19" s="94" t="s">
        <v>58</v>
      </c>
      <c r="AX19" s="94"/>
      <c r="AY19" s="96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5" t="s">
        <v>19</v>
      </c>
      <c r="BL19" s="94" t="s">
        <v>58</v>
      </c>
      <c r="BM19" s="94"/>
      <c r="BN19" s="94"/>
      <c r="BO19" s="94"/>
      <c r="BP19" s="96"/>
      <c r="BQ19" s="95" t="s">
        <v>19</v>
      </c>
      <c r="BR19" s="94" t="s">
        <v>58</v>
      </c>
      <c r="BS19" s="94"/>
      <c r="BT19" s="94"/>
      <c r="BU19" s="94"/>
      <c r="BV19" s="94"/>
      <c r="BW19" s="94"/>
      <c r="BX19" s="94"/>
      <c r="BY19" s="94"/>
      <c r="BZ19" s="94"/>
      <c r="CA19" s="96"/>
      <c r="CB19" s="95" t="s">
        <v>19</v>
      </c>
      <c r="CC19" s="94" t="s">
        <v>58</v>
      </c>
      <c r="CD19" s="94"/>
      <c r="CE19" s="94"/>
      <c r="CF19" s="94"/>
      <c r="CG19" s="94"/>
      <c r="CH19" s="94"/>
      <c r="CI19" s="96"/>
      <c r="CJ19" s="1" t="str">
        <f t="shared" si="20"/>
        <v>1A2eStationary-combustion-in-manufacturing-industries-and-construction:-Food-processing,-beverages-and-tobacco1-A-2-eIndustry-Food-Prod.,-Beverages,-Tobacco1.1Combustion-installations-&gt;50-MW</v>
      </c>
      <c r="CK19" s="1" t="b">
        <v>0</v>
      </c>
      <c r="CM19" s="70" t="s">
        <v>847</v>
      </c>
      <c r="CN19" s="69">
        <v>10</v>
      </c>
      <c r="CO19" s="107" t="s">
        <v>383</v>
      </c>
      <c r="CP19" s="7" t="s">
        <v>170</v>
      </c>
      <c r="CQ19" s="166" t="s">
        <v>848</v>
      </c>
    </row>
    <row r="20" spans="1:95" s="1" customFormat="1" ht="12" customHeight="1">
      <c r="A20" s="35" t="s">
        <v>870</v>
      </c>
      <c r="B20" s="35" t="s">
        <v>615</v>
      </c>
      <c r="C20" s="36" t="s">
        <v>871</v>
      </c>
      <c r="D20" s="35" t="s">
        <v>351</v>
      </c>
      <c r="E20" s="23"/>
      <c r="F20" s="24"/>
      <c r="G20" s="178"/>
      <c r="H20" s="57"/>
      <c r="I20" s="56"/>
      <c r="J20" s="161" t="s">
        <v>389</v>
      </c>
      <c r="K20" s="162" t="s">
        <v>810</v>
      </c>
      <c r="L20" s="231" t="s">
        <v>558</v>
      </c>
      <c r="M20" s="231" t="s">
        <v>872</v>
      </c>
      <c r="N20" s="226" t="s">
        <v>615</v>
      </c>
      <c r="O20" s="226" t="str">
        <f t="shared" si="5"/>
        <v>1A2f_Ind-Comb-Non-metalic-minerals</v>
      </c>
      <c r="P20" s="226" t="s">
        <v>1739</v>
      </c>
      <c r="Q20" s="226" t="s">
        <v>1740</v>
      </c>
      <c r="R20" s="236"/>
      <c r="S20" s="248" t="str">
        <f t="shared" si="0"/>
        <v/>
      </c>
      <c r="T20" s="226" t="str">
        <f t="shared" si="19"/>
        <v>1A2f_Ind-Comb-Non-metalic-minerals</v>
      </c>
      <c r="U20" s="248">
        <f>IF(ISNUMBER(MATCH(O20,O$5:O19,0)),"",1)</f>
        <v>1</v>
      </c>
      <c r="V20" s="248">
        <f>IF(ISNUMBER(MATCH(T20,T$5:T19,0)),"",1)</f>
        <v>1</v>
      </c>
      <c r="W20" s="226" t="str">
        <f t="shared" si="21"/>
        <v>IEA: NONMET</v>
      </c>
      <c r="X20" s="248" t="s">
        <v>1773</v>
      </c>
      <c r="Y20" s="260" t="s">
        <v>1829</v>
      </c>
      <c r="Z20" s="90" t="s">
        <v>384</v>
      </c>
      <c r="AA20" s="65" t="s">
        <v>812</v>
      </c>
      <c r="AB20" s="94" t="s">
        <v>19</v>
      </c>
      <c r="AC20" s="94" t="s">
        <v>58</v>
      </c>
      <c r="AD20" s="94"/>
      <c r="AE20" s="94"/>
      <c r="AF20" s="95" t="s">
        <v>19</v>
      </c>
      <c r="AG20" s="94" t="s">
        <v>58</v>
      </c>
      <c r="AH20" s="94"/>
      <c r="AI20" s="94"/>
      <c r="AJ20" s="94"/>
      <c r="AK20" s="94"/>
      <c r="AL20" s="94"/>
      <c r="AM20" s="96"/>
      <c r="AN20" s="94" t="s">
        <v>19</v>
      </c>
      <c r="AO20" s="94" t="s">
        <v>58</v>
      </c>
      <c r="AP20" s="94"/>
      <c r="AQ20" s="96"/>
      <c r="AR20" s="95" t="s">
        <v>19</v>
      </c>
      <c r="AS20" s="94" t="s">
        <v>58</v>
      </c>
      <c r="AT20" s="94"/>
      <c r="AU20" s="96"/>
      <c r="AV20" s="95" t="s">
        <v>19</v>
      </c>
      <c r="AW20" s="94" t="s">
        <v>58</v>
      </c>
      <c r="AX20" s="94"/>
      <c r="AY20" s="96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5" t="s">
        <v>19</v>
      </c>
      <c r="BL20" s="94" t="s">
        <v>58</v>
      </c>
      <c r="BM20" s="94"/>
      <c r="BN20" s="94"/>
      <c r="BO20" s="94"/>
      <c r="BP20" s="96"/>
      <c r="BQ20" s="95" t="s">
        <v>19</v>
      </c>
      <c r="BR20" s="94" t="s">
        <v>58</v>
      </c>
      <c r="BS20" s="94"/>
      <c r="BT20" s="94"/>
      <c r="BU20" s="94"/>
      <c r="BV20" s="94"/>
      <c r="BW20" s="94"/>
      <c r="BX20" s="94"/>
      <c r="BY20" s="94"/>
      <c r="BZ20" s="94"/>
      <c r="CA20" s="96"/>
      <c r="CB20" s="95" t="s">
        <v>19</v>
      </c>
      <c r="CC20" s="94" t="s">
        <v>58</v>
      </c>
      <c r="CD20" s="94"/>
      <c r="CE20" s="94"/>
      <c r="CF20" s="94"/>
      <c r="CG20" s="94"/>
      <c r="CH20" s="94"/>
      <c r="CI20" s="96"/>
      <c r="CJ20" s="1" t="str">
        <f t="shared" si="20"/>
        <v>1A2fStationary-combustion-in-manufacturing-industries-and-construction:-Non-metalic-minerals1.1Combustion-installations-&gt;50-MW</v>
      </c>
      <c r="CK20" s="1" t="b">
        <v>0</v>
      </c>
      <c r="CM20" s="70" t="s">
        <v>847</v>
      </c>
      <c r="CN20" s="152">
        <v>23</v>
      </c>
      <c r="CO20" s="107" t="s">
        <v>383</v>
      </c>
      <c r="CP20" s="6" t="s">
        <v>170</v>
      </c>
      <c r="CQ20" s="166" t="s">
        <v>848</v>
      </c>
    </row>
    <row r="21" spans="1:95" s="1" customFormat="1" ht="12" customHeight="1">
      <c r="A21" s="244"/>
      <c r="B21" s="27"/>
      <c r="C21" s="28" t="s">
        <v>873</v>
      </c>
      <c r="D21" s="23" t="s">
        <v>351</v>
      </c>
      <c r="E21" s="25" t="s">
        <v>874</v>
      </c>
      <c r="F21" s="26" t="s">
        <v>875</v>
      </c>
      <c r="G21" s="165" t="s">
        <v>874</v>
      </c>
      <c r="H21" s="57" t="s">
        <v>870</v>
      </c>
      <c r="I21" s="56" t="s">
        <v>174</v>
      </c>
      <c r="J21" s="110"/>
      <c r="K21" s="82"/>
      <c r="L21" s="231" t="s">
        <v>566</v>
      </c>
      <c r="M21" s="231" t="s">
        <v>567</v>
      </c>
      <c r="N21" s="226" t="s">
        <v>743</v>
      </c>
      <c r="O21" s="226" t="str">
        <f t="shared" si="5"/>
        <v>1A2g_Ind-Comb-Construction</v>
      </c>
      <c r="P21" s="226" t="s">
        <v>1741</v>
      </c>
      <c r="Q21" s="226" t="s">
        <v>1742</v>
      </c>
      <c r="R21" s="236"/>
      <c r="S21" s="248" t="s">
        <v>605</v>
      </c>
      <c r="T21" s="226" t="str">
        <f t="shared" si="19"/>
        <v>1A2g_Ind-Comb-Construction</v>
      </c>
      <c r="U21" s="248">
        <f>IF(ISNUMBER(MATCH(O21,O$5:O20,0)),"",1)</f>
        <v>1</v>
      </c>
      <c r="V21" s="248">
        <f>IF(ISNUMBER(MATCH(T21,T$5:T20,0)),"",1)</f>
        <v>1</v>
      </c>
      <c r="W21" s="226" t="str">
        <f t="shared" si="21"/>
        <v>IEA: CONSTRUC</v>
      </c>
      <c r="X21" s="248" t="s">
        <v>1773</v>
      </c>
      <c r="Y21" s="260" t="s">
        <v>1829</v>
      </c>
      <c r="Z21" s="159" t="s">
        <v>876</v>
      </c>
      <c r="AA21" s="160" t="s">
        <v>877</v>
      </c>
      <c r="AB21" s="94" t="s">
        <v>60</v>
      </c>
      <c r="AC21" s="94"/>
      <c r="AD21" s="94"/>
      <c r="AE21" s="94"/>
      <c r="AF21" s="95"/>
      <c r="AG21" s="94"/>
      <c r="AH21" s="94"/>
      <c r="AI21" s="94"/>
      <c r="AJ21" s="94"/>
      <c r="AK21" s="94"/>
      <c r="AL21" s="94"/>
      <c r="AM21" s="96"/>
      <c r="AN21" s="94"/>
      <c r="AO21" s="94"/>
      <c r="AP21" s="94"/>
      <c r="AQ21" s="96"/>
      <c r="AR21" s="95" t="s">
        <v>60</v>
      </c>
      <c r="AS21" s="94"/>
      <c r="AT21" s="94"/>
      <c r="AU21" s="96"/>
      <c r="AV21" s="95" t="s">
        <v>60</v>
      </c>
      <c r="AW21" s="94"/>
      <c r="AX21" s="94"/>
      <c r="AY21" s="96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5" t="s">
        <v>60</v>
      </c>
      <c r="BL21" s="94"/>
      <c r="BM21" s="94"/>
      <c r="BN21" s="94"/>
      <c r="BO21" s="94"/>
      <c r="BP21" s="96"/>
      <c r="BQ21" s="95" t="s">
        <v>60</v>
      </c>
      <c r="BR21" s="94"/>
      <c r="BS21" s="94"/>
      <c r="BT21" s="94"/>
      <c r="BU21" s="94"/>
      <c r="BV21" s="94"/>
      <c r="BW21" s="94"/>
      <c r="BX21" s="94"/>
      <c r="BY21" s="94"/>
      <c r="BZ21" s="94"/>
      <c r="CA21" s="96"/>
      <c r="CB21" s="95" t="s">
        <v>60</v>
      </c>
      <c r="CC21" s="94"/>
      <c r="CD21" s="94"/>
      <c r="CE21" s="94"/>
      <c r="CF21" s="94"/>
      <c r="CG21" s="94"/>
      <c r="CH21" s="94"/>
      <c r="CI21" s="96"/>
      <c r="CJ21" s="1" t="str">
        <f t="shared" si="20"/>
        <v>Stationary-combustion-in-manufacturing-industries-and-construction:-construction1-A-2-fIndustry-Other</v>
      </c>
      <c r="CK21" s="1" t="b">
        <v>0</v>
      </c>
      <c r="CM21" s="49">
        <v>26</v>
      </c>
      <c r="CN21" s="69"/>
      <c r="CO21" s="50" t="s">
        <v>396</v>
      </c>
      <c r="CP21" s="6" t="s">
        <v>176</v>
      </c>
      <c r="CQ21" s="166" t="s">
        <v>878</v>
      </c>
    </row>
    <row r="22" spans="1:95" s="1" customFormat="1" ht="12" customHeight="1">
      <c r="A22" s="244"/>
      <c r="B22" s="196" t="s">
        <v>616</v>
      </c>
      <c r="C22" s="45" t="s">
        <v>879</v>
      </c>
      <c r="D22" s="44" t="s">
        <v>354</v>
      </c>
      <c r="E22" s="25" t="s">
        <v>880</v>
      </c>
      <c r="F22" s="26" t="s">
        <v>881</v>
      </c>
      <c r="G22" s="176" t="s">
        <v>882</v>
      </c>
      <c r="H22" s="57" t="s">
        <v>883</v>
      </c>
      <c r="I22" s="56" t="s">
        <v>884</v>
      </c>
      <c r="J22" s="81"/>
      <c r="K22" s="82"/>
      <c r="L22" s="231" t="s">
        <v>559</v>
      </c>
      <c r="M22" s="231" t="s">
        <v>885</v>
      </c>
      <c r="N22" s="226" t="s">
        <v>743</v>
      </c>
      <c r="O22" s="226" t="str">
        <f t="shared" si="5"/>
        <v>1A2g_Ind-Comb-transpequip</v>
      </c>
      <c r="P22" s="226" t="s">
        <v>1743</v>
      </c>
      <c r="Q22" s="226" t="s">
        <v>1744</v>
      </c>
      <c r="R22" s="236"/>
      <c r="S22" s="248" t="s">
        <v>605</v>
      </c>
      <c r="T22" s="226" t="str">
        <f t="shared" si="19"/>
        <v>1A2g_Ind-Comb-transpequip</v>
      </c>
      <c r="U22" s="248">
        <f>IF(ISNUMBER(MATCH(O22,O$5:O21,0)),"",1)</f>
        <v>1</v>
      </c>
      <c r="V22" s="248">
        <f>IF(ISNUMBER(MATCH(T22,T$5:T21,0)),"",1)</f>
        <v>1</v>
      </c>
      <c r="W22" s="226" t="str">
        <f t="shared" si="21"/>
        <v>IEA: TRANSEQ</v>
      </c>
      <c r="X22" s="248" t="s">
        <v>1773</v>
      </c>
      <c r="Y22" s="260" t="s">
        <v>1829</v>
      </c>
      <c r="Z22" s="90"/>
      <c r="AA22" s="65"/>
      <c r="AB22" s="94" t="s">
        <v>26</v>
      </c>
      <c r="AC22" s="94"/>
      <c r="AD22" s="94"/>
      <c r="AE22" s="94"/>
      <c r="AF22" s="95" t="s">
        <v>26</v>
      </c>
      <c r="AG22" s="94" t="s">
        <v>114</v>
      </c>
      <c r="AH22" s="94"/>
      <c r="AI22" s="94"/>
      <c r="AJ22" s="94"/>
      <c r="AK22" s="94"/>
      <c r="AL22" s="94"/>
      <c r="AM22" s="96"/>
      <c r="AN22" s="94" t="s">
        <v>26</v>
      </c>
      <c r="AO22" s="94"/>
      <c r="AP22" s="94"/>
      <c r="AQ22" s="96"/>
      <c r="AR22" s="95" t="s">
        <v>26</v>
      </c>
      <c r="AS22" s="94"/>
      <c r="AT22" s="94"/>
      <c r="AU22" s="96"/>
      <c r="AV22" s="95" t="s">
        <v>26</v>
      </c>
      <c r="AW22" s="94"/>
      <c r="AX22" s="94"/>
      <c r="AY22" s="96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5" t="s">
        <v>26</v>
      </c>
      <c r="BL22" s="94"/>
      <c r="BM22" s="94"/>
      <c r="BN22" s="94"/>
      <c r="BO22" s="94"/>
      <c r="BP22" s="96"/>
      <c r="BQ22" s="95" t="s">
        <v>26</v>
      </c>
      <c r="BR22" s="94"/>
      <c r="BS22" s="94"/>
      <c r="BT22" s="94"/>
      <c r="BU22" s="94"/>
      <c r="BV22" s="94"/>
      <c r="BW22" s="94"/>
      <c r="BX22" s="94"/>
      <c r="BY22" s="94"/>
      <c r="BZ22" s="94"/>
      <c r="CA22" s="96"/>
      <c r="CB22" s="95" t="s">
        <v>26</v>
      </c>
      <c r="CC22" s="94"/>
      <c r="CD22" s="94"/>
      <c r="CE22" s="94"/>
      <c r="CF22" s="94"/>
      <c r="CG22" s="94"/>
      <c r="CH22" s="94"/>
      <c r="CI22" s="96"/>
      <c r="CJ22" s="1" t="str">
        <f t="shared" si="20"/>
        <v>1A2gviiMobile-Combustion-in-manufacturing-industries-and-construction:-(Please-specify-in-the-IIR)1-A-3-eTransport-Other,-other-mobile-source-and-machinery</v>
      </c>
      <c r="CK22" s="1" t="b">
        <v>0</v>
      </c>
      <c r="CM22" s="70" t="s">
        <v>886</v>
      </c>
      <c r="CN22" s="69"/>
      <c r="CO22" s="51">
        <v>10000</v>
      </c>
      <c r="CP22" s="12" t="s">
        <v>259</v>
      </c>
      <c r="CQ22" s="173" t="s">
        <v>887</v>
      </c>
    </row>
    <row r="23" spans="1:95" s="1" customFormat="1" ht="12" customHeight="1">
      <c r="A23" s="244"/>
      <c r="B23" s="27" t="s">
        <v>617</v>
      </c>
      <c r="C23" s="28" t="s">
        <v>875</v>
      </c>
      <c r="D23" s="23" t="s">
        <v>351</v>
      </c>
      <c r="E23" s="23" t="s">
        <v>874</v>
      </c>
      <c r="F23" s="24" t="s">
        <v>888</v>
      </c>
      <c r="G23" s="167" t="s">
        <v>870</v>
      </c>
      <c r="H23" s="57" t="s">
        <v>870</v>
      </c>
      <c r="I23" s="58" t="s">
        <v>174</v>
      </c>
      <c r="J23" s="83"/>
      <c r="K23" s="84"/>
      <c r="L23" s="231" t="s">
        <v>560</v>
      </c>
      <c r="M23" s="231" t="s">
        <v>561</v>
      </c>
      <c r="N23" s="226" t="s">
        <v>743</v>
      </c>
      <c r="O23" s="226" t="str">
        <f t="shared" si="5"/>
        <v>1A2g_Ind-Comb-machinery</v>
      </c>
      <c r="P23" s="226" t="s">
        <v>1745</v>
      </c>
      <c r="Q23" s="226" t="s">
        <v>1746</v>
      </c>
      <c r="R23" s="236"/>
      <c r="S23" s="248" t="s">
        <v>605</v>
      </c>
      <c r="T23" s="226" t="str">
        <f t="shared" si="19"/>
        <v>1A2g_Ind-Comb-machinery</v>
      </c>
      <c r="U23" s="248">
        <f>IF(ISNUMBER(MATCH(O23,O$5:O22,0)),"",1)</f>
        <v>1</v>
      </c>
      <c r="V23" s="248">
        <f>IF(ISNUMBER(MATCH(T23,T$5:T22,0)),"",1)</f>
        <v>1</v>
      </c>
      <c r="W23" s="226" t="str">
        <f t="shared" si="21"/>
        <v>IEA: MACHINE</v>
      </c>
      <c r="X23" s="248" t="s">
        <v>1773</v>
      </c>
      <c r="Y23" s="260" t="s">
        <v>1829</v>
      </c>
      <c r="Z23" s="90"/>
      <c r="AA23" s="65"/>
      <c r="AB23" s="94" t="s">
        <v>19</v>
      </c>
      <c r="AC23" s="94" t="s">
        <v>58</v>
      </c>
      <c r="AD23" s="94"/>
      <c r="AE23" s="94"/>
      <c r="AF23" s="94" t="s">
        <v>19</v>
      </c>
      <c r="AG23" s="94" t="s">
        <v>58</v>
      </c>
      <c r="AH23" s="96"/>
      <c r="AI23" s="94"/>
      <c r="AJ23" s="94"/>
      <c r="AK23" s="94"/>
      <c r="AL23" s="94"/>
      <c r="AM23" s="94"/>
      <c r="AN23" s="94" t="s">
        <v>19</v>
      </c>
      <c r="AO23" s="94" t="s">
        <v>58</v>
      </c>
      <c r="AP23" s="94"/>
      <c r="AQ23" s="96"/>
      <c r="AR23" s="95" t="s">
        <v>19</v>
      </c>
      <c r="AS23" s="94" t="s">
        <v>58</v>
      </c>
      <c r="AT23" s="94"/>
      <c r="AU23" s="96"/>
      <c r="AV23" s="95" t="s">
        <v>19</v>
      </c>
      <c r="AW23" s="94" t="s">
        <v>58</v>
      </c>
      <c r="AX23" s="94"/>
      <c r="AY23" s="96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5" t="s">
        <v>19</v>
      </c>
      <c r="BL23" s="94" t="s">
        <v>58</v>
      </c>
      <c r="BM23" s="94"/>
      <c r="BN23" s="94"/>
      <c r="BO23" s="94"/>
      <c r="BP23" s="96"/>
      <c r="BQ23" s="95" t="s">
        <v>19</v>
      </c>
      <c r="BR23" s="94" t="s">
        <v>58</v>
      </c>
      <c r="BS23" s="94"/>
      <c r="BT23" s="94"/>
      <c r="BU23" s="94"/>
      <c r="BV23" s="94"/>
      <c r="BW23" s="94"/>
      <c r="BX23" s="94"/>
      <c r="BY23" s="94"/>
      <c r="BZ23" s="94"/>
      <c r="CA23" s="96"/>
      <c r="CB23" s="95" t="s">
        <v>19</v>
      </c>
      <c r="CC23" s="94" t="s">
        <v>58</v>
      </c>
      <c r="CD23" s="94"/>
      <c r="CE23" s="94"/>
      <c r="CF23" s="94"/>
      <c r="CG23" s="94"/>
      <c r="CH23" s="94"/>
      <c r="CI23" s="96"/>
      <c r="CJ23" s="1" t="str">
        <f t="shared" si="20"/>
        <v>1A2gviiiStationary-combustion-in-manufacturing-industries-and-construction:-Other-(Please-specify-in-your-IIR)1-A-2-fIndustry-Other</v>
      </c>
      <c r="CK23" s="1" t="b">
        <v>0</v>
      </c>
      <c r="CM23" s="70" t="s">
        <v>847</v>
      </c>
      <c r="CN23" s="69"/>
      <c r="CO23" s="107" t="s">
        <v>383</v>
      </c>
      <c r="CP23" s="6" t="s">
        <v>171</v>
      </c>
      <c r="CQ23" s="166" t="s">
        <v>889</v>
      </c>
    </row>
    <row r="24" spans="1:95" s="1" customFormat="1" ht="12" customHeight="1">
      <c r="A24" s="244"/>
      <c r="B24" s="27" t="s">
        <v>764</v>
      </c>
      <c r="C24" s="28"/>
      <c r="D24" s="23"/>
      <c r="E24" s="23"/>
      <c r="F24" s="24"/>
      <c r="G24" s="167"/>
      <c r="H24" s="57"/>
      <c r="I24" s="58"/>
      <c r="J24" s="83"/>
      <c r="K24" s="84"/>
      <c r="L24" s="231" t="s">
        <v>562</v>
      </c>
      <c r="M24" s="231" t="s">
        <v>890</v>
      </c>
      <c r="N24" s="226" t="s">
        <v>743</v>
      </c>
      <c r="O24" s="226" t="str">
        <f t="shared" ref="O24:O27" si="22">N24&amp;"_"&amp;Q24</f>
        <v>1A2g_Ind-Comb-mining-quarying</v>
      </c>
      <c r="P24" s="226" t="s">
        <v>1747</v>
      </c>
      <c r="Q24" s="226" t="s">
        <v>1748</v>
      </c>
      <c r="R24" s="236"/>
      <c r="S24" s="248" t="s">
        <v>605</v>
      </c>
      <c r="T24" s="226" t="str">
        <f t="shared" si="19"/>
        <v>1A2g_Ind-Comb-mining-quarying</v>
      </c>
      <c r="U24" s="248">
        <f>IF(ISNUMBER(MATCH(O24,O$5:O23,0)),"",1)</f>
        <v>1</v>
      </c>
      <c r="V24" s="248">
        <f>IF(ISNUMBER(MATCH(T24,T$5:T23,0)),"",1)</f>
        <v>1</v>
      </c>
      <c r="W24" s="226" t="str">
        <f t="shared" si="21"/>
        <v>IEA: MINING</v>
      </c>
      <c r="X24" s="248" t="s">
        <v>1773</v>
      </c>
      <c r="Y24" s="260" t="s">
        <v>1829</v>
      </c>
      <c r="Z24" s="90"/>
      <c r="AA24" s="65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6"/>
      <c r="AR24" s="95"/>
      <c r="AS24" s="94"/>
      <c r="AT24" s="94"/>
      <c r="AU24" s="96"/>
      <c r="AV24" s="95"/>
      <c r="AW24" s="94"/>
      <c r="AX24" s="94"/>
      <c r="AY24" s="96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5"/>
      <c r="BL24" s="94"/>
      <c r="BM24" s="94"/>
      <c r="BN24" s="94"/>
      <c r="BO24" s="94"/>
      <c r="BP24" s="96"/>
      <c r="BQ24" s="95"/>
      <c r="BR24" s="94"/>
      <c r="BS24" s="94"/>
      <c r="BT24" s="94"/>
      <c r="BU24" s="94"/>
      <c r="BV24" s="94"/>
      <c r="BW24" s="94"/>
      <c r="BX24" s="94"/>
      <c r="BY24" s="94"/>
      <c r="BZ24" s="94"/>
      <c r="CA24" s="96"/>
      <c r="CB24" s="95"/>
      <c r="CC24" s="94"/>
      <c r="CD24" s="94"/>
      <c r="CE24" s="94"/>
      <c r="CF24" s="94"/>
      <c r="CG24" s="94"/>
      <c r="CH24" s="94"/>
      <c r="CI24" s="96"/>
      <c r="CM24" s="70"/>
      <c r="CN24" s="69"/>
      <c r="CO24" s="107"/>
      <c r="CP24" s="6"/>
      <c r="CQ24" s="166"/>
    </row>
    <row r="25" spans="1:95" s="1" customFormat="1" ht="12" customHeight="1">
      <c r="A25" s="244"/>
      <c r="B25" s="27" t="s">
        <v>764</v>
      </c>
      <c r="C25" s="28"/>
      <c r="D25" s="23"/>
      <c r="E25" s="23"/>
      <c r="F25" s="24"/>
      <c r="G25" s="167"/>
      <c r="H25" s="57"/>
      <c r="I25" s="58"/>
      <c r="J25" s="83"/>
      <c r="K25" s="84"/>
      <c r="L25" s="231" t="s">
        <v>565</v>
      </c>
      <c r="M25" s="231" t="s">
        <v>891</v>
      </c>
      <c r="N25" s="226" t="s">
        <v>743</v>
      </c>
      <c r="O25" s="226" t="str">
        <f t="shared" si="22"/>
        <v>1A2g_Ind-Comb-wood-products</v>
      </c>
      <c r="P25" s="226" t="s">
        <v>1749</v>
      </c>
      <c r="Q25" s="226" t="s">
        <v>1750</v>
      </c>
      <c r="R25" s="236"/>
      <c r="S25" s="248" t="str">
        <f t="shared" ref="S25:S52" si="23">IF(OR(AND($N25=$N24,$O25&lt;&gt;$O24,$B25=$B24),AND(S24="X",O25=O24)),"X","")</f>
        <v>X</v>
      </c>
      <c r="T25" s="226" t="str">
        <f t="shared" si="19"/>
        <v>1A2g_Ind-Comb-wood-products</v>
      </c>
      <c r="U25" s="248">
        <f>IF(ISNUMBER(MATCH(O25,O$5:O24,0)),"",1)</f>
        <v>1</v>
      </c>
      <c r="V25" s="248">
        <f>IF(ISNUMBER(MATCH(T25,T$5:T24,0)),"",1)</f>
        <v>1</v>
      </c>
      <c r="W25" s="226" t="str">
        <f t="shared" si="21"/>
        <v>IEA: WOODPRO</v>
      </c>
      <c r="X25" s="248" t="s">
        <v>1773</v>
      </c>
      <c r="Y25" s="260" t="s">
        <v>1829</v>
      </c>
      <c r="Z25" s="90"/>
      <c r="AA25" s="65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6"/>
      <c r="AR25" s="95"/>
      <c r="AS25" s="94"/>
      <c r="AT25" s="94"/>
      <c r="AU25" s="96"/>
      <c r="AV25" s="95"/>
      <c r="AW25" s="94"/>
      <c r="AX25" s="94"/>
      <c r="AY25" s="96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5"/>
      <c r="BL25" s="94"/>
      <c r="BM25" s="94"/>
      <c r="BN25" s="94"/>
      <c r="BO25" s="94"/>
      <c r="BP25" s="96"/>
      <c r="BQ25" s="95"/>
      <c r="BR25" s="94"/>
      <c r="BS25" s="94"/>
      <c r="BT25" s="94"/>
      <c r="BU25" s="94"/>
      <c r="BV25" s="94"/>
      <c r="BW25" s="94"/>
      <c r="BX25" s="94"/>
      <c r="BY25" s="94"/>
      <c r="BZ25" s="94"/>
      <c r="CA25" s="96"/>
      <c r="CB25" s="95"/>
      <c r="CC25" s="94"/>
      <c r="CD25" s="94"/>
      <c r="CE25" s="94"/>
      <c r="CF25" s="94"/>
      <c r="CG25" s="94"/>
      <c r="CH25" s="94"/>
      <c r="CI25" s="96"/>
      <c r="CM25" s="70"/>
      <c r="CN25" s="69"/>
      <c r="CO25" s="107"/>
      <c r="CP25" s="6"/>
      <c r="CQ25" s="166"/>
    </row>
    <row r="26" spans="1:95" s="1" customFormat="1" ht="12" customHeight="1">
      <c r="A26" s="244"/>
      <c r="B26" s="27" t="s">
        <v>764</v>
      </c>
      <c r="C26" s="28"/>
      <c r="D26" s="23"/>
      <c r="E26" s="23"/>
      <c r="F26" s="24"/>
      <c r="G26" s="167"/>
      <c r="H26" s="57"/>
      <c r="I26" s="58"/>
      <c r="J26" s="83"/>
      <c r="K26" s="84"/>
      <c r="L26" s="231" t="s">
        <v>568</v>
      </c>
      <c r="M26" s="231" t="s">
        <v>892</v>
      </c>
      <c r="N26" s="226" t="s">
        <v>743</v>
      </c>
      <c r="O26" s="226" t="str">
        <f t="shared" si="22"/>
        <v>1A2g_Ind-Comb-textile-leather</v>
      </c>
      <c r="P26" s="226" t="s">
        <v>1751</v>
      </c>
      <c r="Q26" s="226" t="s">
        <v>1752</v>
      </c>
      <c r="R26" s="236"/>
      <c r="S26" s="248" t="str">
        <f t="shared" si="23"/>
        <v>X</v>
      </c>
      <c r="T26" s="226" t="str">
        <f t="shared" si="19"/>
        <v>1A2g_Ind-Comb-textile-leather</v>
      </c>
      <c r="U26" s="248">
        <f>IF(ISNUMBER(MATCH(O26,O$5:O25,0)),"",1)</f>
        <v>1</v>
      </c>
      <c r="V26" s="248">
        <f>IF(ISNUMBER(MATCH(T26,T$5:T25,0)),"",1)</f>
        <v>1</v>
      </c>
      <c r="W26" s="226" t="str">
        <f t="shared" si="21"/>
        <v>IEA: TEXTILES</v>
      </c>
      <c r="X26" s="248" t="s">
        <v>1773</v>
      </c>
      <c r="Y26" s="260" t="s">
        <v>1829</v>
      </c>
      <c r="Z26" s="90"/>
      <c r="AA26" s="65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6"/>
      <c r="AR26" s="95"/>
      <c r="AS26" s="94"/>
      <c r="AT26" s="94"/>
      <c r="AU26" s="96"/>
      <c r="AV26" s="95"/>
      <c r="AW26" s="94"/>
      <c r="AX26" s="94"/>
      <c r="AY26" s="96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  <c r="BL26" s="94"/>
      <c r="BM26" s="94"/>
      <c r="BN26" s="94"/>
      <c r="BO26" s="94"/>
      <c r="BP26" s="96"/>
      <c r="BQ26" s="95"/>
      <c r="BR26" s="94"/>
      <c r="BS26" s="94"/>
      <c r="BT26" s="94"/>
      <c r="BU26" s="94"/>
      <c r="BV26" s="94"/>
      <c r="BW26" s="94"/>
      <c r="BX26" s="94"/>
      <c r="BY26" s="94"/>
      <c r="BZ26" s="94"/>
      <c r="CA26" s="96"/>
      <c r="CB26" s="95"/>
      <c r="CC26" s="94"/>
      <c r="CD26" s="94"/>
      <c r="CE26" s="94"/>
      <c r="CF26" s="94"/>
      <c r="CG26" s="94"/>
      <c r="CH26" s="94"/>
      <c r="CI26" s="96"/>
      <c r="CM26" s="70"/>
      <c r="CN26" s="69"/>
      <c r="CO26" s="107"/>
      <c r="CP26" s="6"/>
      <c r="CQ26" s="166"/>
    </row>
    <row r="27" spans="1:95" s="1" customFormat="1" ht="12">
      <c r="A27" s="244"/>
      <c r="B27" s="27" t="s">
        <v>764</v>
      </c>
      <c r="C27" s="28"/>
      <c r="D27" s="23"/>
      <c r="E27" s="23"/>
      <c r="F27" s="24"/>
      <c r="G27" s="167"/>
      <c r="H27" s="57"/>
      <c r="I27" s="58"/>
      <c r="J27" s="83"/>
      <c r="K27" s="84"/>
      <c r="L27" s="231" t="s">
        <v>569</v>
      </c>
      <c r="M27" s="231" t="s">
        <v>893</v>
      </c>
      <c r="N27" s="226" t="s">
        <v>743</v>
      </c>
      <c r="O27" s="226" t="str">
        <f t="shared" si="22"/>
        <v>1A2g_Ind-Comb-other</v>
      </c>
      <c r="P27" s="226" t="s">
        <v>1753</v>
      </c>
      <c r="Q27" s="226" t="s">
        <v>1754</v>
      </c>
      <c r="R27" s="236"/>
      <c r="S27" s="248" t="str">
        <f t="shared" si="23"/>
        <v>X</v>
      </c>
      <c r="T27" s="226" t="str">
        <f t="shared" si="19"/>
        <v>1A2g_Ind-Comb-other</v>
      </c>
      <c r="U27" s="248">
        <f>IF(ISNUMBER(MATCH(O27,O$5:O26,0)),"",1)</f>
        <v>1</v>
      </c>
      <c r="V27" s="248">
        <f>IF(ISNUMBER(MATCH(T27,T$5:T26,0)),"",1)</f>
        <v>1</v>
      </c>
      <c r="W27" s="226" t="str">
        <f t="shared" si="21"/>
        <v>IEA: INONSPEC</v>
      </c>
      <c r="X27" s="248" t="s">
        <v>1773</v>
      </c>
      <c r="Y27" s="260" t="s">
        <v>1829</v>
      </c>
      <c r="Z27" s="90"/>
      <c r="AA27" s="65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6"/>
      <c r="AR27" s="95"/>
      <c r="AS27" s="94"/>
      <c r="AT27" s="94"/>
      <c r="AU27" s="96"/>
      <c r="AV27" s="95"/>
      <c r="AW27" s="94"/>
      <c r="AX27" s="94"/>
      <c r="AY27" s="96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5"/>
      <c r="BL27" s="94"/>
      <c r="BM27" s="94"/>
      <c r="BN27" s="94"/>
      <c r="BO27" s="94"/>
      <c r="BP27" s="96"/>
      <c r="BQ27" s="95"/>
      <c r="BR27" s="94"/>
      <c r="BS27" s="94"/>
      <c r="BT27" s="94"/>
      <c r="BU27" s="94"/>
      <c r="BV27" s="94"/>
      <c r="BW27" s="94"/>
      <c r="BX27" s="94"/>
      <c r="BY27" s="94"/>
      <c r="BZ27" s="94"/>
      <c r="CA27" s="96"/>
      <c r="CB27" s="95"/>
      <c r="CC27" s="94"/>
      <c r="CD27" s="94"/>
      <c r="CE27" s="94"/>
      <c r="CF27" s="94"/>
      <c r="CG27" s="94"/>
      <c r="CH27" s="94"/>
      <c r="CI27" s="96"/>
      <c r="CM27" s="70"/>
      <c r="CN27" s="69"/>
      <c r="CO27" s="107"/>
      <c r="CP27" s="6"/>
      <c r="CQ27" s="166"/>
    </row>
    <row r="28" spans="1:95" s="1" customFormat="1" ht="12" customHeight="1">
      <c r="A28" s="23" t="s">
        <v>894</v>
      </c>
      <c r="B28" s="23" t="s">
        <v>618</v>
      </c>
      <c r="C28" s="24" t="s">
        <v>895</v>
      </c>
      <c r="D28" s="23" t="s">
        <v>358</v>
      </c>
      <c r="E28" s="25" t="s">
        <v>894</v>
      </c>
      <c r="F28" s="26" t="s">
        <v>896</v>
      </c>
      <c r="G28" s="176" t="s">
        <v>894</v>
      </c>
      <c r="H28" s="57" t="s">
        <v>897</v>
      </c>
      <c r="I28" s="56" t="s">
        <v>898</v>
      </c>
      <c r="J28" s="81"/>
      <c r="K28" s="82"/>
      <c r="L28" s="231" t="s">
        <v>571</v>
      </c>
      <c r="M28" s="231" t="s">
        <v>899</v>
      </c>
      <c r="N28" s="226" t="s">
        <v>744</v>
      </c>
      <c r="O28" s="226" t="str">
        <f t="shared" si="5"/>
        <v>1A3ai_International-aviation-LTO</v>
      </c>
      <c r="P28" s="226" t="s">
        <v>1764</v>
      </c>
      <c r="Q28" s="226" t="s">
        <v>1764</v>
      </c>
      <c r="R28" s="236"/>
      <c r="S28" s="248" t="str">
        <f t="shared" si="23"/>
        <v/>
      </c>
      <c r="T28" s="226" t="s">
        <v>1768</v>
      </c>
      <c r="U28" s="248">
        <f>IF(ISNUMBER(MATCH(O28,O$5:O27,0)),"",1)</f>
        <v>1</v>
      </c>
      <c r="V28" s="248">
        <f>IF(ISNUMBER(MATCH(T28,T$5:T27,0)),"",1)</f>
        <v>1</v>
      </c>
      <c r="W28" s="226" t="str">
        <f t="shared" ref="W28:W43" si="24">"EDGAR: "&amp;Y28</f>
        <v>EDGAR: 1C1_Memo: International aviation</v>
      </c>
      <c r="X28" s="248" t="s">
        <v>1772</v>
      </c>
      <c r="Y28" s="260" t="s">
        <v>1831</v>
      </c>
      <c r="Z28" s="90"/>
      <c r="AA28" s="65"/>
      <c r="AB28" s="94" t="s">
        <v>116</v>
      </c>
      <c r="AC28" s="94"/>
      <c r="AD28" s="94"/>
      <c r="AE28" s="94"/>
      <c r="AF28" s="95" t="s">
        <v>116</v>
      </c>
      <c r="AG28" s="94"/>
      <c r="AH28" s="94"/>
      <c r="AI28" s="94"/>
      <c r="AJ28" s="94"/>
      <c r="AK28" s="94"/>
      <c r="AL28" s="94"/>
      <c r="AM28" s="96"/>
      <c r="AN28" s="94"/>
      <c r="AO28" s="94"/>
      <c r="AP28" s="94"/>
      <c r="AQ28" s="96"/>
      <c r="AR28" s="95" t="s">
        <v>116</v>
      </c>
      <c r="AS28" s="94"/>
      <c r="AT28" s="94"/>
      <c r="AU28" s="96"/>
      <c r="AV28" s="95" t="s">
        <v>116</v>
      </c>
      <c r="AW28" s="94"/>
      <c r="AX28" s="94"/>
      <c r="AY28" s="96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5" t="s">
        <v>116</v>
      </c>
      <c r="BL28" s="94"/>
      <c r="BM28" s="94"/>
      <c r="BN28" s="94"/>
      <c r="BO28" s="94"/>
      <c r="BP28" s="96"/>
      <c r="BQ28" s="95" t="s">
        <v>116</v>
      </c>
      <c r="BR28" s="94"/>
      <c r="BS28" s="94"/>
      <c r="BT28" s="94"/>
      <c r="BU28" s="94"/>
      <c r="BV28" s="94"/>
      <c r="BW28" s="94"/>
      <c r="BX28" s="94"/>
      <c r="BY28" s="94"/>
      <c r="BZ28" s="94"/>
      <c r="CA28" s="96"/>
      <c r="CB28" s="95" t="s">
        <v>116</v>
      </c>
      <c r="CC28" s="94"/>
      <c r="CD28" s="94"/>
      <c r="CE28" s="94"/>
      <c r="CF28" s="94"/>
      <c r="CG28" s="94"/>
      <c r="CH28" s="94"/>
      <c r="CI28" s="96"/>
      <c r="CJ28" s="1" t="str">
        <f t="shared" ref="CJ28:CJ71" si="25">B28&amp;C28&amp;H28&amp;I28&amp;J28&amp;K28</f>
        <v>1A3ai(i)International-aviation-LTO-(Civil)1-A-3-a-iTransport-Civil-aviation-(International-LTO)</v>
      </c>
      <c r="CK28" s="1" t="b">
        <v>0</v>
      </c>
      <c r="CM28" s="70" t="s">
        <v>12</v>
      </c>
      <c r="CN28" s="69"/>
      <c r="CO28" s="50" t="s">
        <v>426</v>
      </c>
      <c r="CP28" s="6" t="s">
        <v>255</v>
      </c>
      <c r="CQ28" s="166" t="s">
        <v>900</v>
      </c>
    </row>
    <row r="29" spans="1:95" s="1" customFormat="1" ht="12" customHeight="1">
      <c r="A29" s="23" t="s">
        <v>901</v>
      </c>
      <c r="B29" s="23" t="s">
        <v>619</v>
      </c>
      <c r="C29" s="24" t="s">
        <v>902</v>
      </c>
      <c r="D29" s="23" t="s">
        <v>357</v>
      </c>
      <c r="E29" s="25" t="s">
        <v>901</v>
      </c>
      <c r="F29" s="26" t="s">
        <v>903</v>
      </c>
      <c r="G29" s="176" t="s">
        <v>901</v>
      </c>
      <c r="H29" s="57" t="s">
        <v>897</v>
      </c>
      <c r="I29" s="56" t="s">
        <v>904</v>
      </c>
      <c r="J29" s="81"/>
      <c r="K29" s="82"/>
      <c r="L29" s="234" t="s">
        <v>571</v>
      </c>
      <c r="M29" s="234" t="s">
        <v>899</v>
      </c>
      <c r="N29" s="226" t="s">
        <v>744</v>
      </c>
      <c r="O29" s="226" t="str">
        <f t="shared" si="5"/>
        <v>1A3ai_International-aviation-cruise</v>
      </c>
      <c r="P29" s="226" t="s">
        <v>1766</v>
      </c>
      <c r="Q29" s="226" t="s">
        <v>1766</v>
      </c>
      <c r="R29" s="236"/>
      <c r="S29" s="248" t="str">
        <f t="shared" si="23"/>
        <v/>
      </c>
      <c r="T29" s="226" t="s">
        <v>1768</v>
      </c>
      <c r="U29" s="248">
        <f>IF(ISNUMBER(MATCH(O29,O$5:O28,0)),"",1)</f>
        <v>1</v>
      </c>
      <c r="V29" s="248" t="str">
        <f>IF(ISNUMBER(MATCH(T29,T$5:T28,0)),"",1)</f>
        <v/>
      </c>
      <c r="W29" s="226" t="str">
        <f t="shared" si="24"/>
        <v>EDGAR: 1C1_Memo: International aviation</v>
      </c>
      <c r="X29" s="248" t="s">
        <v>1772</v>
      </c>
      <c r="Y29" s="260" t="s">
        <v>1831</v>
      </c>
      <c r="Z29" s="90"/>
      <c r="AA29" s="65"/>
      <c r="AB29" s="94" t="s">
        <v>116</v>
      </c>
      <c r="AC29" s="94"/>
      <c r="AD29" s="94"/>
      <c r="AE29" s="94"/>
      <c r="AF29" s="95" t="s">
        <v>116</v>
      </c>
      <c r="AG29" s="94"/>
      <c r="AH29" s="94"/>
      <c r="AI29" s="94"/>
      <c r="AJ29" s="94"/>
      <c r="AK29" s="94"/>
      <c r="AL29" s="94"/>
      <c r="AM29" s="96"/>
      <c r="AN29" s="94"/>
      <c r="AO29" s="94"/>
      <c r="AP29" s="94"/>
      <c r="AQ29" s="96"/>
      <c r="AR29" s="95" t="s">
        <v>116</v>
      </c>
      <c r="AS29" s="94"/>
      <c r="AT29" s="94"/>
      <c r="AU29" s="96"/>
      <c r="AV29" s="95" t="s">
        <v>116</v>
      </c>
      <c r="AW29" s="94"/>
      <c r="AX29" s="94"/>
      <c r="AY29" s="96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5" t="s">
        <v>116</v>
      </c>
      <c r="BL29" s="94"/>
      <c r="BM29" s="94"/>
      <c r="BN29" s="94"/>
      <c r="BO29" s="94"/>
      <c r="BP29" s="96"/>
      <c r="BQ29" s="95" t="s">
        <v>116</v>
      </c>
      <c r="BR29" s="94"/>
      <c r="BS29" s="94"/>
      <c r="BT29" s="94"/>
      <c r="BU29" s="94"/>
      <c r="BV29" s="94"/>
      <c r="BW29" s="94"/>
      <c r="BX29" s="94"/>
      <c r="BY29" s="94"/>
      <c r="BZ29" s="94"/>
      <c r="CA29" s="96"/>
      <c r="CB29" s="95" t="s">
        <v>116</v>
      </c>
      <c r="CC29" s="94"/>
      <c r="CD29" s="94"/>
      <c r="CE29" s="94"/>
      <c r="CF29" s="94"/>
      <c r="CG29" s="94"/>
      <c r="CH29" s="94"/>
      <c r="CI29" s="96"/>
      <c r="CJ29" s="1" t="str">
        <f t="shared" si="25"/>
        <v>1A3ai(ii)International-aviation-cruise-(Civil)1-A-3-a-iTransport-Civil-aviation-(International-cruise)</v>
      </c>
      <c r="CK29" s="1" t="b">
        <v>0</v>
      </c>
      <c r="CM29" s="70" t="s">
        <v>12</v>
      </c>
      <c r="CN29" s="69"/>
      <c r="CO29" s="50" t="s">
        <v>426</v>
      </c>
      <c r="CP29" s="6" t="s">
        <v>257</v>
      </c>
      <c r="CQ29" s="166" t="s">
        <v>905</v>
      </c>
    </row>
    <row r="30" spans="1:95" s="1" customFormat="1" ht="12" customHeight="1">
      <c r="A30" s="23" t="s">
        <v>906</v>
      </c>
      <c r="B30" s="23" t="s">
        <v>620</v>
      </c>
      <c r="C30" s="24" t="s">
        <v>907</v>
      </c>
      <c r="D30" s="23" t="s">
        <v>358</v>
      </c>
      <c r="E30" s="25" t="s">
        <v>906</v>
      </c>
      <c r="F30" s="26" t="s">
        <v>908</v>
      </c>
      <c r="G30" s="176" t="s">
        <v>906</v>
      </c>
      <c r="H30" s="57" t="s">
        <v>909</v>
      </c>
      <c r="I30" s="56" t="s">
        <v>910</v>
      </c>
      <c r="J30" s="81"/>
      <c r="K30" s="82"/>
      <c r="L30" s="231" t="s">
        <v>572</v>
      </c>
      <c r="M30" s="231" t="s">
        <v>911</v>
      </c>
      <c r="N30" s="226" t="s">
        <v>745</v>
      </c>
      <c r="O30" s="226" t="str">
        <f t="shared" si="5"/>
        <v>1A3aii_Domestic-aviation-LTO</v>
      </c>
      <c r="P30" s="226" t="s">
        <v>1765</v>
      </c>
      <c r="Q30" s="226" t="s">
        <v>1765</v>
      </c>
      <c r="R30" s="236"/>
      <c r="S30" s="248" t="str">
        <f t="shared" si="23"/>
        <v/>
      </c>
      <c r="T30" s="226" t="s">
        <v>1769</v>
      </c>
      <c r="U30" s="248">
        <f>IF(ISNUMBER(MATCH(O30,O$5:O29,0)),"",1)</f>
        <v>1</v>
      </c>
      <c r="V30" s="248">
        <f>IF(ISNUMBER(MATCH(T30,T$5:T29,0)),"",1)</f>
        <v>1</v>
      </c>
      <c r="W30" s="226" t="str">
        <f t="shared" si="24"/>
        <v>EDGAR: 1A3a_Domestic aviation</v>
      </c>
      <c r="X30" s="248" t="s">
        <v>1772</v>
      </c>
      <c r="Y30" s="260" t="s">
        <v>1830</v>
      </c>
      <c r="Z30" s="90"/>
      <c r="AA30" s="65"/>
      <c r="AB30" s="94" t="s">
        <v>116</v>
      </c>
      <c r="AC30" s="94"/>
      <c r="AD30" s="94"/>
      <c r="AE30" s="94"/>
      <c r="AF30" s="95" t="s">
        <v>116</v>
      </c>
      <c r="AG30" s="94"/>
      <c r="AH30" s="94"/>
      <c r="AI30" s="94"/>
      <c r="AJ30" s="94"/>
      <c r="AK30" s="94"/>
      <c r="AL30" s="94"/>
      <c r="AM30" s="96"/>
      <c r="AN30" s="94"/>
      <c r="AO30" s="94"/>
      <c r="AP30" s="94"/>
      <c r="AQ30" s="96"/>
      <c r="AR30" s="95" t="s">
        <v>116</v>
      </c>
      <c r="AS30" s="94"/>
      <c r="AT30" s="94"/>
      <c r="AU30" s="96"/>
      <c r="AV30" s="97" t="s">
        <v>116</v>
      </c>
      <c r="AW30" s="94"/>
      <c r="AX30" s="94"/>
      <c r="AY30" s="96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5" t="s">
        <v>116</v>
      </c>
      <c r="BL30" s="94"/>
      <c r="BM30" s="94"/>
      <c r="BN30" s="94"/>
      <c r="BO30" s="94"/>
      <c r="BP30" s="96"/>
      <c r="BQ30" s="95" t="s">
        <v>116</v>
      </c>
      <c r="BR30" s="94"/>
      <c r="BS30" s="94"/>
      <c r="BT30" s="94"/>
      <c r="BU30" s="94"/>
      <c r="BV30" s="94"/>
      <c r="BW30" s="94"/>
      <c r="BX30" s="94"/>
      <c r="BY30" s="94"/>
      <c r="BZ30" s="94"/>
      <c r="CA30" s="96"/>
      <c r="CB30" s="95" t="s">
        <v>116</v>
      </c>
      <c r="CC30" s="94" t="s">
        <v>25</v>
      </c>
      <c r="CD30" s="94"/>
      <c r="CE30" s="94"/>
      <c r="CF30" s="94"/>
      <c r="CG30" s="94"/>
      <c r="CH30" s="94"/>
      <c r="CI30" s="96"/>
      <c r="CJ30" s="1" t="str">
        <f t="shared" si="25"/>
        <v>1A3aii(i)Domestic-aviation-LTO-(Civil)1-A-3-a-iiTransport-Civil-aviation-(Domestic,-LTO)</v>
      </c>
      <c r="CK30" s="1" t="b">
        <v>0</v>
      </c>
      <c r="CM30" s="70" t="s">
        <v>12</v>
      </c>
      <c r="CN30" s="69"/>
      <c r="CO30" s="50" t="s">
        <v>426</v>
      </c>
      <c r="CP30" s="6" t="s">
        <v>254</v>
      </c>
      <c r="CQ30" s="166" t="s">
        <v>912</v>
      </c>
    </row>
    <row r="31" spans="1:95" s="1" customFormat="1" ht="12" customHeight="1">
      <c r="A31" s="23" t="s">
        <v>913</v>
      </c>
      <c r="B31" s="23" t="s">
        <v>621</v>
      </c>
      <c r="C31" s="24" t="s">
        <v>914</v>
      </c>
      <c r="D31" s="23" t="s">
        <v>357</v>
      </c>
      <c r="E31" s="25" t="s">
        <v>913</v>
      </c>
      <c r="F31" s="26" t="s">
        <v>915</v>
      </c>
      <c r="G31" s="176" t="s">
        <v>913</v>
      </c>
      <c r="H31" s="57" t="s">
        <v>909</v>
      </c>
      <c r="I31" s="56" t="s">
        <v>916</v>
      </c>
      <c r="J31" s="81"/>
      <c r="K31" s="82"/>
      <c r="L31" s="234" t="s">
        <v>572</v>
      </c>
      <c r="M31" s="234" t="s">
        <v>911</v>
      </c>
      <c r="N31" s="226" t="s">
        <v>745</v>
      </c>
      <c r="O31" s="226" t="str">
        <f t="shared" si="5"/>
        <v>1A3aii_Domestic-aviation-cruise</v>
      </c>
      <c r="P31" s="226" t="s">
        <v>1767</v>
      </c>
      <c r="Q31" s="226" t="s">
        <v>1767</v>
      </c>
      <c r="R31" s="236"/>
      <c r="S31" s="248" t="str">
        <f t="shared" si="23"/>
        <v/>
      </c>
      <c r="T31" s="226" t="s">
        <v>1769</v>
      </c>
      <c r="U31" s="248">
        <f>IF(ISNUMBER(MATCH(O31,O$5:O30,0)),"",1)</f>
        <v>1</v>
      </c>
      <c r="V31" s="248" t="str">
        <f>IF(ISNUMBER(MATCH(T31,T$5:T30,0)),"",1)</f>
        <v/>
      </c>
      <c r="W31" s="226" t="str">
        <f t="shared" si="24"/>
        <v>EDGAR: 1A3a_Domestic aviation</v>
      </c>
      <c r="X31" s="248" t="s">
        <v>1772</v>
      </c>
      <c r="Y31" s="260" t="s">
        <v>1830</v>
      </c>
      <c r="Z31" s="90"/>
      <c r="AA31" s="65"/>
      <c r="AB31" s="94" t="s">
        <v>116</v>
      </c>
      <c r="AC31" s="94"/>
      <c r="AD31" s="94"/>
      <c r="AE31" s="94"/>
      <c r="AF31" s="95" t="s">
        <v>116</v>
      </c>
      <c r="AG31" s="94"/>
      <c r="AH31" s="94"/>
      <c r="AI31" s="94"/>
      <c r="AJ31" s="94"/>
      <c r="AK31" s="94"/>
      <c r="AL31" s="94"/>
      <c r="AM31" s="96"/>
      <c r="AN31" s="94"/>
      <c r="AO31" s="94"/>
      <c r="AP31" s="94"/>
      <c r="AQ31" s="96"/>
      <c r="AR31" s="95" t="s">
        <v>116</v>
      </c>
      <c r="AS31" s="94"/>
      <c r="AT31" s="94"/>
      <c r="AU31" s="96"/>
      <c r="AV31" s="95" t="s">
        <v>116</v>
      </c>
      <c r="AW31" s="94"/>
      <c r="AX31" s="94"/>
      <c r="AY31" s="96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5" t="s">
        <v>116</v>
      </c>
      <c r="BL31" s="94"/>
      <c r="BM31" s="94"/>
      <c r="BN31" s="94"/>
      <c r="BO31" s="94"/>
      <c r="BP31" s="96"/>
      <c r="BQ31" s="95" t="s">
        <v>116</v>
      </c>
      <c r="BR31" s="94"/>
      <c r="BS31" s="94"/>
      <c r="BT31" s="94"/>
      <c r="BU31" s="94"/>
      <c r="BV31" s="94"/>
      <c r="BW31" s="94"/>
      <c r="BX31" s="94"/>
      <c r="BY31" s="94"/>
      <c r="BZ31" s="94"/>
      <c r="CA31" s="96"/>
      <c r="CB31" s="95" t="s">
        <v>116</v>
      </c>
      <c r="CC31" s="94" t="s">
        <v>25</v>
      </c>
      <c r="CD31" s="94"/>
      <c r="CE31" s="94"/>
      <c r="CF31" s="94"/>
      <c r="CG31" s="94"/>
      <c r="CH31" s="94"/>
      <c r="CI31" s="96"/>
      <c r="CJ31" s="1" t="str">
        <f t="shared" si="25"/>
        <v>1A3aii(ii)Domestic-aviation-cruise-(Civil)1-A-3-a-iiTransport-Civil-aviation-(Domestic,-cruise)</v>
      </c>
      <c r="CK31" s="1" t="b">
        <v>0</v>
      </c>
      <c r="CM31" s="70" t="s">
        <v>12</v>
      </c>
      <c r="CN31" s="69"/>
      <c r="CO31" s="50" t="s">
        <v>426</v>
      </c>
      <c r="CP31" s="6" t="s">
        <v>256</v>
      </c>
      <c r="CQ31" s="166" t="s">
        <v>917</v>
      </c>
    </row>
    <row r="32" spans="1:95" s="1" customFormat="1" ht="12" customHeight="1">
      <c r="A32" s="17" t="s">
        <v>918</v>
      </c>
      <c r="B32" s="17" t="s">
        <v>622</v>
      </c>
      <c r="C32" s="18" t="s">
        <v>919</v>
      </c>
      <c r="D32" s="182" t="s">
        <v>353</v>
      </c>
      <c r="E32" s="25" t="s">
        <v>918</v>
      </c>
      <c r="F32" s="26" t="s">
        <v>919</v>
      </c>
      <c r="G32" s="176" t="s">
        <v>920</v>
      </c>
      <c r="H32" s="57" t="s">
        <v>921</v>
      </c>
      <c r="I32" s="56" t="s">
        <v>922</v>
      </c>
      <c r="J32" s="81"/>
      <c r="K32" s="82"/>
      <c r="L32" s="231" t="s">
        <v>573</v>
      </c>
      <c r="M32" s="231" t="s">
        <v>574</v>
      </c>
      <c r="N32" s="226" t="s">
        <v>622</v>
      </c>
      <c r="O32" s="226" t="str">
        <f t="shared" si="5"/>
        <v>1A3bii_Road-LDV</v>
      </c>
      <c r="P32" s="226" t="s">
        <v>923</v>
      </c>
      <c r="Q32" s="226" t="s">
        <v>765</v>
      </c>
      <c r="R32" s="236"/>
      <c r="S32" s="248" t="str">
        <f t="shared" si="23"/>
        <v/>
      </c>
      <c r="T32" s="226" t="s">
        <v>1758</v>
      </c>
      <c r="U32" s="248">
        <f>IF(ISNUMBER(MATCH(O32,O$5:O31,0)),"",1)</f>
        <v>1</v>
      </c>
      <c r="V32" s="248">
        <f>IF(ISNUMBER(MATCH(T32,T$5:T31,0)),"",1)</f>
        <v>1</v>
      </c>
      <c r="W32" s="226" t="str">
        <f t="shared" si="24"/>
        <v>EDGAR: 1A3b_Road transportation</v>
      </c>
      <c r="X32" s="248" t="s">
        <v>1772</v>
      </c>
      <c r="Y32" s="260" t="s">
        <v>1832</v>
      </c>
      <c r="Z32" s="90"/>
      <c r="AA32" s="65"/>
      <c r="AB32" s="94" t="s">
        <v>34</v>
      </c>
      <c r="AC32" s="94"/>
      <c r="AD32" s="94"/>
      <c r="AE32" s="94"/>
      <c r="AF32" s="95" t="s">
        <v>34</v>
      </c>
      <c r="AG32" s="94"/>
      <c r="AH32" s="94"/>
      <c r="AI32" s="94"/>
      <c r="AJ32" s="94"/>
      <c r="AK32" s="94"/>
      <c r="AL32" s="94"/>
      <c r="AM32" s="96"/>
      <c r="AN32" s="94" t="s">
        <v>34</v>
      </c>
      <c r="AO32" s="94"/>
      <c r="AP32" s="94"/>
      <c r="AQ32" s="96"/>
      <c r="AR32" s="95" t="s">
        <v>34</v>
      </c>
      <c r="AS32" s="94"/>
      <c r="AT32" s="94"/>
      <c r="AU32" s="96"/>
      <c r="AV32" s="95" t="s">
        <v>34</v>
      </c>
      <c r="AW32" s="94"/>
      <c r="AX32" s="94"/>
      <c r="AY32" s="96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5" t="s">
        <v>34</v>
      </c>
      <c r="BL32" s="94"/>
      <c r="BM32" s="94"/>
      <c r="BN32" s="94"/>
      <c r="BO32" s="94"/>
      <c r="BP32" s="96"/>
      <c r="BQ32" s="95" t="s">
        <v>34</v>
      </c>
      <c r="BR32" s="94"/>
      <c r="BS32" s="94"/>
      <c r="BT32" s="94"/>
      <c r="BU32" s="94"/>
      <c r="BV32" s="94"/>
      <c r="BW32" s="94"/>
      <c r="BX32" s="94"/>
      <c r="BY32" s="94"/>
      <c r="BZ32" s="94"/>
      <c r="CA32" s="96"/>
      <c r="CB32" s="95" t="s">
        <v>34</v>
      </c>
      <c r="CC32" s="94"/>
      <c r="CD32" s="94"/>
      <c r="CE32" s="94"/>
      <c r="CF32" s="94"/>
      <c r="CG32" s="94"/>
      <c r="CH32" s="94"/>
      <c r="CI32" s="96"/>
      <c r="CJ32" s="1" t="str">
        <f t="shared" si="25"/>
        <v>1A3biiRoad-transport:Light-duty-vehicles1-A-3-bRoad-transportation,-Light-duty-vehicles</v>
      </c>
      <c r="CK32" s="1" t="b">
        <v>0</v>
      </c>
      <c r="CM32" s="70" t="s">
        <v>924</v>
      </c>
      <c r="CN32" s="69"/>
      <c r="CO32" s="50" t="s">
        <v>421</v>
      </c>
      <c r="CP32" s="5" t="s">
        <v>237</v>
      </c>
      <c r="CQ32" s="168" t="s">
        <v>925</v>
      </c>
    </row>
    <row r="33" spans="1:95" s="1" customFormat="1" ht="12" customHeight="1">
      <c r="A33" s="42" t="s">
        <v>926</v>
      </c>
      <c r="B33" s="42" t="s">
        <v>623</v>
      </c>
      <c r="C33" s="43" t="s">
        <v>927</v>
      </c>
      <c r="D33" s="23" t="s">
        <v>353</v>
      </c>
      <c r="E33" s="25" t="s">
        <v>926</v>
      </c>
      <c r="F33" s="26" t="s">
        <v>928</v>
      </c>
      <c r="G33" s="176" t="s">
        <v>926</v>
      </c>
      <c r="H33" s="57" t="s">
        <v>921</v>
      </c>
      <c r="I33" s="56" t="s">
        <v>929</v>
      </c>
      <c r="J33" s="81"/>
      <c r="K33" s="82"/>
      <c r="L33" s="231" t="s">
        <v>573</v>
      </c>
      <c r="M33" s="231" t="s">
        <v>574</v>
      </c>
      <c r="N33" s="226" t="s">
        <v>623</v>
      </c>
      <c r="O33" s="226" t="str">
        <f t="shared" si="5"/>
        <v>1A3biii_Road-truck-bus</v>
      </c>
      <c r="P33" s="226" t="s">
        <v>930</v>
      </c>
      <c r="Q33" s="226" t="s">
        <v>1674</v>
      </c>
      <c r="R33" s="236"/>
      <c r="S33" s="248" t="str">
        <f t="shared" si="23"/>
        <v/>
      </c>
      <c r="T33" s="226" t="s">
        <v>1758</v>
      </c>
      <c r="U33" s="248">
        <f>IF(ISNUMBER(MATCH(O33,O$5:O32,0)),"",1)</f>
        <v>1</v>
      </c>
      <c r="V33" s="248" t="str">
        <f>IF(ISNUMBER(MATCH(T33,T$5:T32,0)),"",1)</f>
        <v/>
      </c>
      <c r="W33" s="226" t="str">
        <f t="shared" si="24"/>
        <v>EDGAR: 1A3b_Road transportation</v>
      </c>
      <c r="X33" s="248" t="s">
        <v>1772</v>
      </c>
      <c r="Y33" s="260" t="s">
        <v>1832</v>
      </c>
      <c r="Z33" s="90"/>
      <c r="AA33" s="65"/>
      <c r="AB33" s="94" t="s">
        <v>31</v>
      </c>
      <c r="AC33" s="94" t="s">
        <v>32</v>
      </c>
      <c r="AD33" s="94"/>
      <c r="AE33" s="94"/>
      <c r="AF33" s="95" t="s">
        <v>31</v>
      </c>
      <c r="AG33" s="94" t="s">
        <v>32</v>
      </c>
      <c r="AH33" s="94"/>
      <c r="AI33" s="94"/>
      <c r="AJ33" s="94"/>
      <c r="AK33" s="94"/>
      <c r="AL33" s="94"/>
      <c r="AM33" s="96"/>
      <c r="AN33" s="94" t="s">
        <v>31</v>
      </c>
      <c r="AO33" s="94" t="s">
        <v>32</v>
      </c>
      <c r="AP33" s="94"/>
      <c r="AQ33" s="96"/>
      <c r="AR33" s="95" t="s">
        <v>31</v>
      </c>
      <c r="AS33" s="94" t="s">
        <v>32</v>
      </c>
      <c r="AT33" s="94"/>
      <c r="AU33" s="96"/>
      <c r="AV33" s="95" t="s">
        <v>31</v>
      </c>
      <c r="AW33" s="94"/>
      <c r="AX33" s="94"/>
      <c r="AY33" s="96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5" t="s">
        <v>31</v>
      </c>
      <c r="BL33" s="94" t="s">
        <v>32</v>
      </c>
      <c r="BM33" s="94"/>
      <c r="BN33" s="94"/>
      <c r="BO33" s="94"/>
      <c r="BP33" s="96"/>
      <c r="BQ33" s="95" t="s">
        <v>31</v>
      </c>
      <c r="BR33" s="94" t="s">
        <v>32</v>
      </c>
      <c r="BS33" s="94"/>
      <c r="BT33" s="94"/>
      <c r="BU33" s="94"/>
      <c r="BV33" s="94"/>
      <c r="BW33" s="94"/>
      <c r="BX33" s="94"/>
      <c r="BY33" s="94"/>
      <c r="BZ33" s="94"/>
      <c r="CA33" s="96"/>
      <c r="CB33" s="95" t="s">
        <v>31</v>
      </c>
      <c r="CC33" s="94" t="s">
        <v>32</v>
      </c>
      <c r="CD33" s="94"/>
      <c r="CE33" s="94"/>
      <c r="CF33" s="94"/>
      <c r="CG33" s="94"/>
      <c r="CH33" s="94"/>
      <c r="CI33" s="96"/>
      <c r="CJ33" s="1" t="str">
        <f t="shared" si="25"/>
        <v>1A3biiiRoad-transport:-Heavy-duty-vehicles-and-buses1-A-3-bRoad-transportation,-Heavy-duty-vehicles</v>
      </c>
      <c r="CK33" s="1" t="b">
        <v>0</v>
      </c>
      <c r="CM33" s="70" t="s">
        <v>924</v>
      </c>
      <c r="CN33" s="69"/>
      <c r="CO33" s="50" t="s">
        <v>422</v>
      </c>
      <c r="CP33" s="5" t="s">
        <v>238</v>
      </c>
      <c r="CQ33" s="168" t="s">
        <v>931</v>
      </c>
    </row>
    <row r="34" spans="1:95" s="1" customFormat="1" ht="12" customHeight="1">
      <c r="A34" s="17" t="s">
        <v>932</v>
      </c>
      <c r="B34" s="17" t="s">
        <v>624</v>
      </c>
      <c r="C34" s="18" t="s">
        <v>933</v>
      </c>
      <c r="D34" s="182" t="s">
        <v>353</v>
      </c>
      <c r="E34" s="25" t="s">
        <v>932</v>
      </c>
      <c r="F34" s="26" t="s">
        <v>933</v>
      </c>
      <c r="G34" s="176" t="s">
        <v>934</v>
      </c>
      <c r="H34" s="57" t="s">
        <v>921</v>
      </c>
      <c r="I34" s="56" t="s">
        <v>935</v>
      </c>
      <c r="J34" s="81"/>
      <c r="K34" s="82"/>
      <c r="L34" s="231" t="s">
        <v>573</v>
      </c>
      <c r="M34" s="231" t="s">
        <v>574</v>
      </c>
      <c r="N34" s="226" t="s">
        <v>624</v>
      </c>
      <c r="O34" s="226" t="str">
        <f t="shared" si="5"/>
        <v>1A3biv_Road-mopeds-motorcycles</v>
      </c>
      <c r="P34" s="226" t="s">
        <v>1717</v>
      </c>
      <c r="Q34" s="226" t="s">
        <v>1717</v>
      </c>
      <c r="R34" s="236"/>
      <c r="S34" s="248" t="str">
        <f t="shared" si="23"/>
        <v/>
      </c>
      <c r="T34" s="226" t="s">
        <v>1758</v>
      </c>
      <c r="U34" s="248">
        <f>IF(ISNUMBER(MATCH(O34,O$5:O33,0)),"",1)</f>
        <v>1</v>
      </c>
      <c r="V34" s="248" t="str">
        <f>IF(ISNUMBER(MATCH(T34,T$5:T33,0)),"",1)</f>
        <v/>
      </c>
      <c r="W34" s="226" t="str">
        <f t="shared" si="24"/>
        <v>EDGAR: 1A3b_Road transportation</v>
      </c>
      <c r="X34" s="248" t="s">
        <v>1772</v>
      </c>
      <c r="Y34" s="260" t="s">
        <v>1832</v>
      </c>
      <c r="Z34" s="90"/>
      <c r="AA34" s="65"/>
      <c r="AB34" s="94" t="s">
        <v>33</v>
      </c>
      <c r="AC34" s="94" t="s">
        <v>35</v>
      </c>
      <c r="AD34" s="94"/>
      <c r="AE34" s="94"/>
      <c r="AF34" s="95" t="s">
        <v>33</v>
      </c>
      <c r="AG34" s="94" t="s">
        <v>35</v>
      </c>
      <c r="AH34" s="94"/>
      <c r="AI34" s="94"/>
      <c r="AJ34" s="94"/>
      <c r="AK34" s="94"/>
      <c r="AL34" s="94"/>
      <c r="AM34" s="96"/>
      <c r="AN34" s="94" t="s">
        <v>33</v>
      </c>
      <c r="AO34" s="94" t="s">
        <v>35</v>
      </c>
      <c r="AP34" s="94"/>
      <c r="AQ34" s="96"/>
      <c r="AR34" s="95" t="s">
        <v>33</v>
      </c>
      <c r="AS34" s="94" t="s">
        <v>35</v>
      </c>
      <c r="AT34" s="94"/>
      <c r="AU34" s="96"/>
      <c r="AV34" s="95" t="s">
        <v>33</v>
      </c>
      <c r="AW34" s="94"/>
      <c r="AX34" s="94"/>
      <c r="AY34" s="96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5" t="s">
        <v>33</v>
      </c>
      <c r="BL34" s="94" t="s">
        <v>35</v>
      </c>
      <c r="BM34" s="94"/>
      <c r="BN34" s="94"/>
      <c r="BO34" s="94"/>
      <c r="BP34" s="96"/>
      <c r="BQ34" s="95" t="s">
        <v>33</v>
      </c>
      <c r="BR34" s="94" t="s">
        <v>35</v>
      </c>
      <c r="BS34" s="94"/>
      <c r="BT34" s="94"/>
      <c r="BU34" s="94"/>
      <c r="BV34" s="94"/>
      <c r="BW34" s="94"/>
      <c r="BX34" s="94"/>
      <c r="BY34" s="94"/>
      <c r="BZ34" s="94"/>
      <c r="CA34" s="96"/>
      <c r="CB34" s="95" t="s">
        <v>33</v>
      </c>
      <c r="CC34" s="94" t="s">
        <v>35</v>
      </c>
      <c r="CD34" s="94"/>
      <c r="CE34" s="94"/>
      <c r="CF34" s="94"/>
      <c r="CG34" s="94"/>
      <c r="CH34" s="94"/>
      <c r="CI34" s="96"/>
      <c r="CJ34" s="1" t="str">
        <f t="shared" si="25"/>
        <v>1A3bivRoad-transport:-Mopeds-&amp;-motorcycles1-A-3-bRoad-transportation,-Mopeds-and-motorcycles</v>
      </c>
      <c r="CK34" s="1" t="b">
        <v>0</v>
      </c>
      <c r="CM34" s="70" t="s">
        <v>924</v>
      </c>
      <c r="CN34" s="69"/>
      <c r="CO34" s="50" t="s">
        <v>421</v>
      </c>
      <c r="CP34" s="5" t="s">
        <v>239</v>
      </c>
      <c r="CQ34" s="168" t="s">
        <v>936</v>
      </c>
    </row>
    <row r="35" spans="1:95" s="1" customFormat="1" ht="12" customHeight="1">
      <c r="A35" s="17" t="s">
        <v>937</v>
      </c>
      <c r="B35" s="17" t="s">
        <v>625</v>
      </c>
      <c r="C35" s="18" t="s">
        <v>938</v>
      </c>
      <c r="D35" s="182" t="s">
        <v>353</v>
      </c>
      <c r="E35" s="25" t="s">
        <v>937</v>
      </c>
      <c r="F35" s="26" t="s">
        <v>938</v>
      </c>
      <c r="G35" s="176" t="s">
        <v>939</v>
      </c>
      <c r="H35" s="57" t="s">
        <v>940</v>
      </c>
      <c r="I35" s="56" t="s">
        <v>941</v>
      </c>
      <c r="J35" s="81"/>
      <c r="K35" s="82"/>
      <c r="L35" s="231" t="s">
        <v>573</v>
      </c>
      <c r="M35" s="231" t="s">
        <v>574</v>
      </c>
      <c r="N35" s="226" t="s">
        <v>746</v>
      </c>
      <c r="O35" s="226" t="str">
        <f t="shared" ref="O35" si="26">N35&amp;"_"&amp;Q35</f>
        <v>1A3b_Road-noncomb</v>
      </c>
      <c r="P35" s="226" t="s">
        <v>942</v>
      </c>
      <c r="Q35" s="226" t="s">
        <v>1675</v>
      </c>
      <c r="R35" s="236" t="s">
        <v>605</v>
      </c>
      <c r="S35" s="248" t="str">
        <f t="shared" si="23"/>
        <v/>
      </c>
      <c r="T35" s="226" t="s">
        <v>1758</v>
      </c>
      <c r="U35" s="248">
        <f>IF(ISNUMBER(MATCH(O35,O$5:O34,0)),"",1)</f>
        <v>1</v>
      </c>
      <c r="V35" s="248" t="str">
        <f>IF(ISNUMBER(MATCH(T35,T$5:T34,0)),"",1)</f>
        <v/>
      </c>
      <c r="W35" s="226" t="str">
        <f t="shared" si="24"/>
        <v>EDGAR: 1A3b_Road transportation</v>
      </c>
      <c r="X35" s="248" t="s">
        <v>1772</v>
      </c>
      <c r="Y35" s="260" t="s">
        <v>1832</v>
      </c>
      <c r="Z35" s="90"/>
      <c r="AA35" s="65"/>
      <c r="AB35" s="94"/>
      <c r="AC35" s="94"/>
      <c r="AD35" s="94"/>
      <c r="AE35" s="94"/>
      <c r="AF35" s="95" t="s">
        <v>112</v>
      </c>
      <c r="AG35" s="94" t="s">
        <v>113</v>
      </c>
      <c r="AH35" s="94"/>
      <c r="AI35" s="94"/>
      <c r="AJ35" s="94"/>
      <c r="AK35" s="94"/>
      <c r="AL35" s="94"/>
      <c r="AM35" s="96"/>
      <c r="AN35" s="94"/>
      <c r="AO35" s="94"/>
      <c r="AP35" s="94"/>
      <c r="AQ35" s="96"/>
      <c r="AR35" s="95"/>
      <c r="AS35" s="94"/>
      <c r="AT35" s="94"/>
      <c r="AU35" s="96"/>
      <c r="AV35" s="95"/>
      <c r="AW35" s="94"/>
      <c r="AX35" s="94"/>
      <c r="AY35" s="96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5"/>
      <c r="BL35" s="94"/>
      <c r="BM35" s="94"/>
      <c r="BN35" s="94"/>
      <c r="BO35" s="94"/>
      <c r="BP35" s="96"/>
      <c r="BQ35" s="95"/>
      <c r="BR35" s="94"/>
      <c r="BS35" s="94"/>
      <c r="BT35" s="94"/>
      <c r="BU35" s="94"/>
      <c r="BV35" s="94"/>
      <c r="BW35" s="94"/>
      <c r="BX35" s="94"/>
      <c r="BY35" s="94"/>
      <c r="BZ35" s="94"/>
      <c r="CA35" s="96"/>
      <c r="CB35" s="95"/>
      <c r="CC35" s="94"/>
      <c r="CD35" s="94"/>
      <c r="CE35" s="94"/>
      <c r="CF35" s="94"/>
      <c r="CG35" s="94"/>
      <c r="CH35" s="94"/>
      <c r="CI35" s="96"/>
      <c r="CJ35" s="1" t="str">
        <f t="shared" si="25"/>
        <v>1A3bvRoad-transport:-Gasoline-evaporation1-B-2-a-iiiGasoline-Evaporation-from-vehicles</v>
      </c>
      <c r="CK35" s="1" t="b">
        <v>0</v>
      </c>
      <c r="CM35" s="70" t="s">
        <v>924</v>
      </c>
      <c r="CN35" s="69"/>
      <c r="CO35" s="50" t="s">
        <v>420</v>
      </c>
      <c r="CP35" s="5" t="s">
        <v>240</v>
      </c>
      <c r="CQ35" s="168" t="s">
        <v>943</v>
      </c>
    </row>
    <row r="36" spans="1:95" s="1" customFormat="1" ht="12" customHeight="1">
      <c r="A36" s="17" t="s">
        <v>944</v>
      </c>
      <c r="B36" s="17" t="s">
        <v>626</v>
      </c>
      <c r="C36" s="18" t="s">
        <v>945</v>
      </c>
      <c r="D36" s="182" t="s">
        <v>353</v>
      </c>
      <c r="E36" s="25" t="s">
        <v>946</v>
      </c>
      <c r="F36" s="26" t="s">
        <v>945</v>
      </c>
      <c r="G36" s="176" t="s">
        <v>944</v>
      </c>
      <c r="H36" s="57" t="s">
        <v>181</v>
      </c>
      <c r="I36" s="56" t="s">
        <v>181</v>
      </c>
      <c r="J36" s="81"/>
      <c r="K36" s="82"/>
      <c r="L36" s="231" t="s">
        <v>573</v>
      </c>
      <c r="M36" s="231" t="s">
        <v>574</v>
      </c>
      <c r="N36" s="226" t="s">
        <v>746</v>
      </c>
      <c r="O36" s="226" t="str">
        <f t="shared" ref="O36:O37" si="27">N36&amp;"_"&amp;Q36</f>
        <v>1A3b_Road-noncomb</v>
      </c>
      <c r="P36" s="226" t="s">
        <v>942</v>
      </c>
      <c r="Q36" s="226" t="s">
        <v>1675</v>
      </c>
      <c r="R36" s="236" t="s">
        <v>605</v>
      </c>
      <c r="S36" s="248" t="str">
        <f t="shared" si="23"/>
        <v/>
      </c>
      <c r="T36" s="226" t="s">
        <v>1758</v>
      </c>
      <c r="U36" s="248" t="str">
        <f>IF(ISNUMBER(MATCH(O36,O$5:O35,0)),"",1)</f>
        <v/>
      </c>
      <c r="V36" s="248" t="str">
        <f>IF(ISNUMBER(MATCH(T36,T$5:T35,0)),"",1)</f>
        <v/>
      </c>
      <c r="W36" s="226" t="str">
        <f t="shared" si="24"/>
        <v>EDGAR: 1A3b_Road transportation</v>
      </c>
      <c r="X36" s="248" t="s">
        <v>1772</v>
      </c>
      <c r="Y36" s="260" t="s">
        <v>1832</v>
      </c>
      <c r="Z36" s="90"/>
      <c r="AA36" s="65"/>
      <c r="AB36" s="94"/>
      <c r="AC36" s="94"/>
      <c r="AD36" s="94"/>
      <c r="AE36" s="94"/>
      <c r="AF36" s="95"/>
      <c r="AG36" s="94"/>
      <c r="AH36" s="94"/>
      <c r="AI36" s="94"/>
      <c r="AJ36" s="94"/>
      <c r="AK36" s="94"/>
      <c r="AL36" s="94"/>
      <c r="AM36" s="96"/>
      <c r="AN36" s="94"/>
      <c r="AO36" s="94"/>
      <c r="AP36" s="94"/>
      <c r="AQ36" s="96"/>
      <c r="AR36" s="95"/>
      <c r="AS36" s="94"/>
      <c r="AT36" s="94"/>
      <c r="AU36" s="96"/>
      <c r="AV36" s="95"/>
      <c r="AW36" s="94"/>
      <c r="AX36" s="94"/>
      <c r="AY36" s="96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5"/>
      <c r="BL36" s="94"/>
      <c r="BM36" s="94"/>
      <c r="BN36" s="94"/>
      <c r="BO36" s="94"/>
      <c r="BP36" s="96"/>
      <c r="BQ36" s="95"/>
      <c r="BR36" s="94"/>
      <c r="BS36" s="94"/>
      <c r="BT36" s="94"/>
      <c r="BU36" s="94"/>
      <c r="BV36" s="94"/>
      <c r="BW36" s="94"/>
      <c r="BX36" s="94"/>
      <c r="BY36" s="94"/>
      <c r="BZ36" s="94"/>
      <c r="CA36" s="96"/>
      <c r="CB36" s="95"/>
      <c r="CC36" s="94"/>
      <c r="CD36" s="94"/>
      <c r="CE36" s="94"/>
      <c r="CF36" s="94"/>
      <c r="CG36" s="94"/>
      <c r="CH36" s="94"/>
      <c r="CI36" s="96"/>
      <c r="CJ36" s="1" t="str">
        <f t="shared" si="25"/>
        <v>1A3bviRoad-transport:-Automobile-tyre-and-brake-wear--</v>
      </c>
      <c r="CK36" s="1" t="b">
        <v>0</v>
      </c>
      <c r="CM36" s="70" t="s">
        <v>924</v>
      </c>
      <c r="CN36" s="69"/>
      <c r="CO36" s="50" t="s">
        <v>420</v>
      </c>
      <c r="CP36" s="5" t="s">
        <v>241</v>
      </c>
      <c r="CQ36" s="168" t="s">
        <v>947</v>
      </c>
    </row>
    <row r="37" spans="1:95" s="1" customFormat="1" ht="12" customHeight="1">
      <c r="A37" s="17" t="s">
        <v>948</v>
      </c>
      <c r="B37" s="17" t="s">
        <v>627</v>
      </c>
      <c r="C37" s="18" t="s">
        <v>949</v>
      </c>
      <c r="D37" s="182" t="s">
        <v>353</v>
      </c>
      <c r="E37" s="25" t="s">
        <v>950</v>
      </c>
      <c r="F37" s="26" t="s">
        <v>949</v>
      </c>
      <c r="G37" s="176" t="s">
        <v>950</v>
      </c>
      <c r="H37" s="55" t="s">
        <v>181</v>
      </c>
      <c r="I37" s="56" t="s">
        <v>181</v>
      </c>
      <c r="J37" s="81"/>
      <c r="K37" s="82"/>
      <c r="L37" s="231" t="s">
        <v>573</v>
      </c>
      <c r="M37" s="231" t="s">
        <v>574</v>
      </c>
      <c r="N37" s="226" t="s">
        <v>746</v>
      </c>
      <c r="O37" s="226" t="str">
        <f t="shared" si="27"/>
        <v>1A3b_Road-noncomb</v>
      </c>
      <c r="P37" s="226" t="s">
        <v>942</v>
      </c>
      <c r="Q37" s="226" t="s">
        <v>1675</v>
      </c>
      <c r="R37" s="236" t="s">
        <v>605</v>
      </c>
      <c r="S37" s="248" t="str">
        <f t="shared" si="23"/>
        <v/>
      </c>
      <c r="T37" s="226" t="s">
        <v>1758</v>
      </c>
      <c r="U37" s="248" t="str">
        <f>IF(ISNUMBER(MATCH(O37,O$5:O36,0)),"",1)</f>
        <v/>
      </c>
      <c r="V37" s="248" t="str">
        <f>IF(ISNUMBER(MATCH(T37,T$5:T36,0)),"",1)</f>
        <v/>
      </c>
      <c r="W37" s="226" t="str">
        <f t="shared" si="24"/>
        <v>EDGAR: 1A3b_Road transportation</v>
      </c>
      <c r="X37" s="248" t="s">
        <v>1772</v>
      </c>
      <c r="Y37" s="260" t="s">
        <v>1832</v>
      </c>
      <c r="Z37" s="90"/>
      <c r="AA37" s="65"/>
      <c r="AB37" s="94"/>
      <c r="AC37" s="94"/>
      <c r="AD37" s="94"/>
      <c r="AE37" s="94"/>
      <c r="AF37" s="95"/>
      <c r="AG37" s="94"/>
      <c r="AH37" s="94"/>
      <c r="AI37" s="94"/>
      <c r="AJ37" s="94"/>
      <c r="AK37" s="94"/>
      <c r="AL37" s="94"/>
      <c r="AM37" s="96"/>
      <c r="AN37" s="94"/>
      <c r="AO37" s="94"/>
      <c r="AP37" s="94"/>
      <c r="AQ37" s="96"/>
      <c r="AR37" s="95"/>
      <c r="AS37" s="94"/>
      <c r="AT37" s="94"/>
      <c r="AU37" s="96"/>
      <c r="AV37" s="95"/>
      <c r="AW37" s="94"/>
      <c r="AX37" s="94"/>
      <c r="AY37" s="96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  <c r="BL37" s="94"/>
      <c r="BM37" s="94"/>
      <c r="BN37" s="94"/>
      <c r="BO37" s="94"/>
      <c r="BP37" s="96"/>
      <c r="BQ37" s="95"/>
      <c r="BR37" s="94"/>
      <c r="BS37" s="94"/>
      <c r="BT37" s="94"/>
      <c r="BU37" s="94"/>
      <c r="BV37" s="94"/>
      <c r="BW37" s="94"/>
      <c r="BX37" s="94"/>
      <c r="BY37" s="94"/>
      <c r="BZ37" s="94"/>
      <c r="CA37" s="96"/>
      <c r="CB37" s="95"/>
      <c r="CC37" s="94"/>
      <c r="CD37" s="94"/>
      <c r="CE37" s="94"/>
      <c r="CF37" s="94"/>
      <c r="CG37" s="94"/>
      <c r="CH37" s="94"/>
      <c r="CI37" s="96"/>
      <c r="CJ37" s="1" t="str">
        <f t="shared" si="25"/>
        <v>1A3bviiRoad-transport:-Automobile-road-abrasion--</v>
      </c>
      <c r="CK37" s="1" t="b">
        <v>0</v>
      </c>
      <c r="CM37" s="70" t="s">
        <v>924</v>
      </c>
      <c r="CN37" s="69"/>
      <c r="CO37" s="50" t="s">
        <v>420</v>
      </c>
      <c r="CP37" s="16" t="s">
        <v>242</v>
      </c>
      <c r="CQ37" s="168" t="s">
        <v>951</v>
      </c>
    </row>
    <row r="38" spans="1:95" s="1" customFormat="1" ht="12" customHeight="1">
      <c r="A38" s="17" t="s">
        <v>952</v>
      </c>
      <c r="B38" s="17" t="s">
        <v>628</v>
      </c>
      <c r="C38" s="18" t="s">
        <v>247</v>
      </c>
      <c r="D38" s="17" t="s">
        <v>354</v>
      </c>
      <c r="E38" s="25" t="s">
        <v>952</v>
      </c>
      <c r="F38" s="26" t="s">
        <v>247</v>
      </c>
      <c r="G38" s="176" t="s">
        <v>953</v>
      </c>
      <c r="H38" s="57" t="s">
        <v>953</v>
      </c>
      <c r="I38" s="56" t="s">
        <v>248</v>
      </c>
      <c r="J38" s="81"/>
      <c r="K38" s="82"/>
      <c r="L38" s="231" t="s">
        <v>575</v>
      </c>
      <c r="M38" s="231" t="s">
        <v>576</v>
      </c>
      <c r="N38" s="226" t="s">
        <v>628</v>
      </c>
      <c r="O38" s="226" t="str">
        <f t="shared" si="5"/>
        <v>1A3c_Rail</v>
      </c>
      <c r="P38" s="226" t="s">
        <v>247</v>
      </c>
      <c r="Q38" s="226" t="s">
        <v>576</v>
      </c>
      <c r="R38" s="236"/>
      <c r="S38" s="248" t="str">
        <f t="shared" si="23"/>
        <v/>
      </c>
      <c r="T38" s="226" t="str">
        <f>O38</f>
        <v>1A3c_Rail</v>
      </c>
      <c r="U38" s="248">
        <f>IF(ISNUMBER(MATCH(O38,O$5:O37,0)),"",1)</f>
        <v>1</v>
      </c>
      <c r="V38" s="248">
        <f>IF(ISNUMBER(MATCH(T38,T$5:T37,0)),"",1)</f>
        <v>1</v>
      </c>
      <c r="W38" s="226" t="str">
        <f t="shared" si="24"/>
        <v>EDGAR: 1A3c_Rail transportation</v>
      </c>
      <c r="X38" s="248" t="s">
        <v>1772</v>
      </c>
      <c r="Y38" s="260" t="s">
        <v>1833</v>
      </c>
      <c r="Z38" s="90"/>
      <c r="AA38" s="65"/>
      <c r="AB38" s="94" t="s">
        <v>30</v>
      </c>
      <c r="AC38" s="94"/>
      <c r="AD38" s="94"/>
      <c r="AE38" s="94"/>
      <c r="AF38" s="95" t="s">
        <v>30</v>
      </c>
      <c r="AG38" s="94"/>
      <c r="AH38" s="94"/>
      <c r="AI38" s="94"/>
      <c r="AJ38" s="94"/>
      <c r="AK38" s="94"/>
      <c r="AL38" s="94"/>
      <c r="AM38" s="96"/>
      <c r="AN38" s="94" t="s">
        <v>30</v>
      </c>
      <c r="AO38" s="94"/>
      <c r="AP38" s="94"/>
      <c r="AQ38" s="96"/>
      <c r="AR38" s="95" t="s">
        <v>30</v>
      </c>
      <c r="AS38" s="94"/>
      <c r="AT38" s="94"/>
      <c r="AU38" s="96"/>
      <c r="AV38" s="95" t="s">
        <v>30</v>
      </c>
      <c r="AW38" s="94"/>
      <c r="AX38" s="94"/>
      <c r="AY38" s="96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5" t="s">
        <v>30</v>
      </c>
      <c r="BL38" s="94"/>
      <c r="BM38" s="94"/>
      <c r="BN38" s="94"/>
      <c r="BO38" s="94"/>
      <c r="BP38" s="96"/>
      <c r="BQ38" s="95" t="s">
        <v>30</v>
      </c>
      <c r="BR38" s="94"/>
      <c r="BS38" s="94"/>
      <c r="BT38" s="94"/>
      <c r="BU38" s="94"/>
      <c r="BV38" s="94"/>
      <c r="BW38" s="94"/>
      <c r="BX38" s="94"/>
      <c r="BY38" s="94"/>
      <c r="BZ38" s="94"/>
      <c r="CA38" s="96"/>
      <c r="CB38" s="95" t="s">
        <v>30</v>
      </c>
      <c r="CC38" s="94"/>
      <c r="CD38" s="94"/>
      <c r="CE38" s="94"/>
      <c r="CF38" s="94"/>
      <c r="CG38" s="94"/>
      <c r="CH38" s="94"/>
      <c r="CI38" s="96"/>
      <c r="CJ38" s="1" t="str">
        <f t="shared" si="25"/>
        <v>1A3cRailways1-A-3-cTransport-Railways</v>
      </c>
      <c r="CK38" s="1" t="b">
        <v>0</v>
      </c>
      <c r="CM38" s="49"/>
      <c r="CN38" s="69"/>
      <c r="CO38" s="51" t="s">
        <v>420</v>
      </c>
      <c r="CP38" s="5" t="s">
        <v>246</v>
      </c>
      <c r="CQ38" s="168" t="s">
        <v>247</v>
      </c>
    </row>
    <row r="39" spans="1:95" s="1" customFormat="1" ht="12" customHeight="1">
      <c r="A39" s="23" t="s">
        <v>954</v>
      </c>
      <c r="B39" s="23" t="s">
        <v>629</v>
      </c>
      <c r="C39" s="24" t="s">
        <v>955</v>
      </c>
      <c r="D39" s="23" t="s">
        <v>356</v>
      </c>
      <c r="E39" s="25" t="s">
        <v>954</v>
      </c>
      <c r="F39" s="26" t="s">
        <v>955</v>
      </c>
      <c r="G39" s="176" t="s">
        <v>956</v>
      </c>
      <c r="H39" s="57" t="s">
        <v>957</v>
      </c>
      <c r="I39" s="56" t="s">
        <v>958</v>
      </c>
      <c r="J39" s="81"/>
      <c r="K39" s="82"/>
      <c r="L39" s="231" t="s">
        <v>578</v>
      </c>
      <c r="M39" s="231" t="s">
        <v>959</v>
      </c>
      <c r="N39" s="226" t="s">
        <v>748</v>
      </c>
      <c r="O39" s="226" t="str">
        <f t="shared" si="5"/>
        <v>1A3di_International-shipping</v>
      </c>
      <c r="P39" s="226" t="s">
        <v>747</v>
      </c>
      <c r="Q39" s="226" t="s">
        <v>1676</v>
      </c>
      <c r="R39" s="236"/>
      <c r="S39" s="248" t="str">
        <f t="shared" si="23"/>
        <v/>
      </c>
      <c r="T39" s="226" t="str">
        <f>O39</f>
        <v>1A3di_International-shipping</v>
      </c>
      <c r="U39" s="248">
        <f>IF(ISNUMBER(MATCH(O39,O$5:O38,0)),"",1)</f>
        <v>1</v>
      </c>
      <c r="V39" s="248">
        <f>IF(ISNUMBER(MATCH(T39,T$5:T38,0)),"",1)</f>
        <v>1</v>
      </c>
      <c r="W39" s="226" t="str">
        <f t="shared" si="24"/>
        <v>EDGAR: 1C2_Memo: International navigation</v>
      </c>
      <c r="X39" s="248" t="s">
        <v>1772</v>
      </c>
      <c r="Y39" s="260" t="s">
        <v>1834</v>
      </c>
      <c r="Z39" s="90"/>
      <c r="AA39" s="65"/>
      <c r="AB39" s="94"/>
      <c r="AC39" s="94"/>
      <c r="AD39" s="94"/>
      <c r="AE39" s="94"/>
      <c r="AF39" s="95"/>
      <c r="AG39" s="94"/>
      <c r="AH39" s="94"/>
      <c r="AI39" s="94"/>
      <c r="AJ39" s="94"/>
      <c r="AK39" s="94"/>
      <c r="AL39" s="94"/>
      <c r="AM39" s="96"/>
      <c r="AN39" s="94"/>
      <c r="AO39" s="94"/>
      <c r="AP39" s="94"/>
      <c r="AQ39" s="96"/>
      <c r="AR39" s="95"/>
      <c r="AS39" s="94"/>
      <c r="AT39" s="94"/>
      <c r="AU39" s="96"/>
      <c r="AV39" s="95"/>
      <c r="AW39" s="94"/>
      <c r="AX39" s="94"/>
      <c r="AY39" s="96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5"/>
      <c r="BL39" s="94"/>
      <c r="BM39" s="94"/>
      <c r="BN39" s="94"/>
      <c r="BO39" s="94"/>
      <c r="BP39" s="96"/>
      <c r="BQ39" s="95"/>
      <c r="BR39" s="94"/>
      <c r="BS39" s="94"/>
      <c r="BT39" s="94"/>
      <c r="BU39" s="94"/>
      <c r="BV39" s="94"/>
      <c r="BW39" s="94"/>
      <c r="BX39" s="94"/>
      <c r="BY39" s="94"/>
      <c r="BZ39" s="94"/>
      <c r="CA39" s="96"/>
      <c r="CB39" s="95"/>
      <c r="CC39" s="94"/>
      <c r="CD39" s="94"/>
      <c r="CE39" s="94"/>
      <c r="CF39" s="94"/>
      <c r="CG39" s="94"/>
      <c r="CH39" s="94"/>
      <c r="CI39" s="96"/>
      <c r="CJ39" s="1" t="str">
        <f t="shared" si="25"/>
        <v>1A3di(i)International-maritime-navigation-1-A-3-dTransport-Navigation-/-International-marine(bunkers)</v>
      </c>
      <c r="CK39" s="1" t="b">
        <v>0</v>
      </c>
      <c r="CM39" s="70" t="s">
        <v>10</v>
      </c>
      <c r="CN39" s="69"/>
      <c r="CO39" s="50" t="s">
        <v>424</v>
      </c>
      <c r="CP39" s="6" t="s">
        <v>252</v>
      </c>
      <c r="CQ39" s="166" t="s">
        <v>960</v>
      </c>
    </row>
    <row r="40" spans="1:95" s="1" customFormat="1" ht="12" customHeight="1">
      <c r="A40" s="23" t="s">
        <v>961</v>
      </c>
      <c r="B40" s="23" t="s">
        <v>630</v>
      </c>
      <c r="C40" s="24" t="s">
        <v>962</v>
      </c>
      <c r="D40" s="23" t="s">
        <v>355</v>
      </c>
      <c r="E40" s="25" t="s">
        <v>961</v>
      </c>
      <c r="F40" s="26" t="s">
        <v>962</v>
      </c>
      <c r="G40" s="176"/>
      <c r="H40" s="57" t="s">
        <v>181</v>
      </c>
      <c r="I40" s="56" t="s">
        <v>181</v>
      </c>
      <c r="J40" s="81"/>
      <c r="K40" s="82"/>
      <c r="L40" s="234" t="s">
        <v>578</v>
      </c>
      <c r="M40" s="234" t="s">
        <v>959</v>
      </c>
      <c r="N40" s="226" t="s">
        <v>748</v>
      </c>
      <c r="O40" s="226" t="str">
        <f t="shared" si="5"/>
        <v>1A3di_International-shipping</v>
      </c>
      <c r="P40" s="226" t="s">
        <v>747</v>
      </c>
      <c r="Q40" s="226" t="s">
        <v>1676</v>
      </c>
      <c r="R40" s="236"/>
      <c r="S40" s="248" t="str">
        <f t="shared" si="23"/>
        <v/>
      </c>
      <c r="T40" s="226" t="str">
        <f>O40</f>
        <v>1A3di_International-shipping</v>
      </c>
      <c r="U40" s="248" t="str">
        <f>IF(ISNUMBER(MATCH(O40,O$5:O39,0)),"",1)</f>
        <v/>
      </c>
      <c r="V40" s="248" t="str">
        <f>IF(ISNUMBER(MATCH(T40,T$5:T39,0)),"",1)</f>
        <v/>
      </c>
      <c r="W40" s="226" t="str">
        <f t="shared" si="24"/>
        <v>EDGAR: 1C2_Memo: International navigation</v>
      </c>
      <c r="X40" s="248" t="s">
        <v>1772</v>
      </c>
      <c r="Y40" s="260" t="s">
        <v>1834</v>
      </c>
      <c r="Z40" s="90"/>
      <c r="AA40" s="65"/>
      <c r="AB40" s="94"/>
      <c r="AC40" s="94"/>
      <c r="AD40" s="94"/>
      <c r="AE40" s="94"/>
      <c r="AF40" s="95"/>
      <c r="AG40" s="94"/>
      <c r="AH40" s="94"/>
      <c r="AI40" s="94"/>
      <c r="AJ40" s="94"/>
      <c r="AK40" s="94"/>
      <c r="AL40" s="94"/>
      <c r="AM40" s="96"/>
      <c r="AN40" s="94"/>
      <c r="AO40" s="94"/>
      <c r="AP40" s="94"/>
      <c r="AQ40" s="96"/>
      <c r="AR40" s="95"/>
      <c r="AS40" s="94"/>
      <c r="AT40" s="94"/>
      <c r="AU40" s="96"/>
      <c r="AV40" s="95"/>
      <c r="AW40" s="94"/>
      <c r="AX40" s="94"/>
      <c r="AY40" s="96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5"/>
      <c r="BL40" s="94"/>
      <c r="BM40" s="94"/>
      <c r="BN40" s="94"/>
      <c r="BO40" s="94"/>
      <c r="BP40" s="96"/>
      <c r="BQ40" s="95"/>
      <c r="BR40" s="94"/>
      <c r="BS40" s="94"/>
      <c r="BT40" s="94"/>
      <c r="BU40" s="94"/>
      <c r="BV40" s="94"/>
      <c r="BW40" s="94"/>
      <c r="BX40" s="94"/>
      <c r="BY40" s="94"/>
      <c r="BZ40" s="94"/>
      <c r="CA40" s="96"/>
      <c r="CB40" s="95"/>
      <c r="CC40" s="94"/>
      <c r="CD40" s="94"/>
      <c r="CE40" s="94"/>
      <c r="CF40" s="94"/>
      <c r="CG40" s="94"/>
      <c r="CH40" s="94"/>
      <c r="CI40" s="96"/>
      <c r="CJ40" s="1" t="str">
        <f t="shared" si="25"/>
        <v>1A3di(ii)International-inland-waterways--</v>
      </c>
      <c r="CK40" s="1" t="b">
        <v>0</v>
      </c>
      <c r="CM40" s="49"/>
      <c r="CN40" s="69"/>
      <c r="CO40" s="50"/>
      <c r="CP40" s="6" t="s">
        <v>181</v>
      </c>
      <c r="CQ40" s="166" t="s">
        <v>181</v>
      </c>
    </row>
    <row r="41" spans="1:95" s="1" customFormat="1" ht="12" customHeight="1">
      <c r="A41" s="17" t="s">
        <v>963</v>
      </c>
      <c r="B41" s="17" t="s">
        <v>631</v>
      </c>
      <c r="C41" s="18" t="s">
        <v>964</v>
      </c>
      <c r="D41" s="17" t="s">
        <v>355</v>
      </c>
      <c r="E41" s="25" t="s">
        <v>963</v>
      </c>
      <c r="F41" s="26" t="s">
        <v>964</v>
      </c>
      <c r="G41" s="176" t="s">
        <v>963</v>
      </c>
      <c r="H41" s="57" t="s">
        <v>957</v>
      </c>
      <c r="I41" s="56" t="s">
        <v>965</v>
      </c>
      <c r="J41" s="81"/>
      <c r="K41" s="82"/>
      <c r="L41" s="231" t="s">
        <v>579</v>
      </c>
      <c r="M41" s="231" t="s">
        <v>966</v>
      </c>
      <c r="N41" s="226" t="s">
        <v>631</v>
      </c>
      <c r="O41" s="226" t="str">
        <f t="shared" si="5"/>
        <v>1A3dii_Domestic-navigation (shipping)</v>
      </c>
      <c r="P41" s="226" t="s">
        <v>1871</v>
      </c>
      <c r="Q41" s="226" t="s">
        <v>1872</v>
      </c>
      <c r="R41" s="236"/>
      <c r="S41" s="248" t="str">
        <f t="shared" si="23"/>
        <v/>
      </c>
      <c r="T41" s="226" t="str">
        <f>O41</f>
        <v>1A3dii_Domestic-navigation (shipping)</v>
      </c>
      <c r="U41" s="248">
        <f>IF(ISNUMBER(MATCH(O41,O$5:O40,0)),"",1)</f>
        <v>1</v>
      </c>
      <c r="V41" s="248">
        <f>IF(ISNUMBER(MATCH(T41,T$5:T40,0)),"",1)</f>
        <v>1</v>
      </c>
      <c r="W41" s="226" t="str">
        <f t="shared" si="24"/>
        <v>EDGAR: 1A3d_Inland navigation</v>
      </c>
      <c r="X41" s="248" t="s">
        <v>1772</v>
      </c>
      <c r="Y41" s="260" t="s">
        <v>1835</v>
      </c>
      <c r="Z41" s="90"/>
      <c r="AA41" s="65"/>
      <c r="AB41" s="94" t="s">
        <v>27</v>
      </c>
      <c r="AC41" s="94" t="s">
        <v>115</v>
      </c>
      <c r="AD41" s="94"/>
      <c r="AE41" s="94"/>
      <c r="AF41" s="95" t="s">
        <v>27</v>
      </c>
      <c r="AG41" s="94" t="s">
        <v>115</v>
      </c>
      <c r="AH41" s="94"/>
      <c r="AI41" s="94"/>
      <c r="AJ41" s="94"/>
      <c r="AK41" s="94"/>
      <c r="AL41" s="94"/>
      <c r="AM41" s="96"/>
      <c r="AN41" s="94" t="s">
        <v>27</v>
      </c>
      <c r="AO41" s="94"/>
      <c r="AP41" s="94"/>
      <c r="AQ41" s="96"/>
      <c r="AR41" s="95" t="s">
        <v>27</v>
      </c>
      <c r="AS41" s="94"/>
      <c r="AT41" s="94"/>
      <c r="AU41" s="96"/>
      <c r="AV41" s="95" t="s">
        <v>27</v>
      </c>
      <c r="AW41" s="94"/>
      <c r="AX41" s="94"/>
      <c r="AY41" s="96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5" t="s">
        <v>27</v>
      </c>
      <c r="BL41" s="94"/>
      <c r="BM41" s="94"/>
      <c r="BN41" s="94"/>
      <c r="BO41" s="94"/>
      <c r="BP41" s="96"/>
      <c r="BQ41" s="95" t="s">
        <v>27</v>
      </c>
      <c r="BR41" s="94"/>
      <c r="BS41" s="94"/>
      <c r="BT41" s="94"/>
      <c r="BU41" s="94"/>
      <c r="BV41" s="94"/>
      <c r="BW41" s="94"/>
      <c r="BX41" s="94"/>
      <c r="BY41" s="94"/>
      <c r="BZ41" s="94"/>
      <c r="CA41" s="96"/>
      <c r="CB41" s="95" t="s">
        <v>27</v>
      </c>
      <c r="CC41" s="94"/>
      <c r="CD41" s="94"/>
      <c r="CE41" s="94"/>
      <c r="CF41" s="94"/>
      <c r="CG41" s="94"/>
      <c r="CH41" s="94"/>
      <c r="CI41" s="96"/>
      <c r="CJ41" s="1" t="str">
        <f t="shared" si="25"/>
        <v>1A3diiNational-navigation-(Shipping)1-A-3-dTransport-Navigation,-National-navigation-</v>
      </c>
      <c r="CK41" s="1" t="b">
        <v>0</v>
      </c>
      <c r="CM41" s="49"/>
      <c r="CN41" s="69"/>
      <c r="CO41" s="50" t="s">
        <v>423</v>
      </c>
      <c r="CP41" s="5" t="s">
        <v>249</v>
      </c>
      <c r="CQ41" s="168" t="s">
        <v>967</v>
      </c>
    </row>
    <row r="42" spans="1:95" s="1" customFormat="1" ht="12" customHeight="1">
      <c r="A42" s="27" t="s">
        <v>968</v>
      </c>
      <c r="B42" s="27" t="s">
        <v>632</v>
      </c>
      <c r="C42" s="28" t="s">
        <v>969</v>
      </c>
      <c r="D42" s="31" t="s">
        <v>354</v>
      </c>
      <c r="E42" s="25" t="s">
        <v>970</v>
      </c>
      <c r="F42" s="26" t="s">
        <v>971</v>
      </c>
      <c r="G42" s="167" t="s">
        <v>968</v>
      </c>
      <c r="H42" s="57" t="s">
        <v>883</v>
      </c>
      <c r="I42" s="56" t="s">
        <v>972</v>
      </c>
      <c r="J42" s="81"/>
      <c r="K42" s="82"/>
      <c r="L42" s="231" t="s">
        <v>577</v>
      </c>
      <c r="M42" s="231" t="s">
        <v>973</v>
      </c>
      <c r="N42" s="226" t="s">
        <v>632</v>
      </c>
      <c r="O42" s="226" t="str">
        <f t="shared" si="5"/>
        <v>1A3ei_Pipelines</v>
      </c>
      <c r="P42" s="226" t="s">
        <v>969</v>
      </c>
      <c r="Q42" s="226" t="s">
        <v>760</v>
      </c>
      <c r="R42" s="236"/>
      <c r="S42" s="248" t="str">
        <f t="shared" si="23"/>
        <v/>
      </c>
      <c r="T42" s="226" t="s">
        <v>1759</v>
      </c>
      <c r="U42" s="248">
        <f>IF(ISNUMBER(MATCH(O42,O$5:O41,0)),"",1)</f>
        <v>1</v>
      </c>
      <c r="V42" s="248">
        <f>IF(ISNUMBER(MATCH(T42,T$5:T41,0)),"",1)</f>
        <v>1</v>
      </c>
      <c r="W42" s="226" t="str">
        <f t="shared" si="24"/>
        <v>EDGAR: 1A3e_Other transportation</v>
      </c>
      <c r="X42" s="248" t="s">
        <v>1772</v>
      </c>
      <c r="Y42" s="260" t="s">
        <v>1836</v>
      </c>
      <c r="Z42" s="90"/>
      <c r="AA42" s="65"/>
      <c r="AB42" s="94"/>
      <c r="AC42" s="94"/>
      <c r="AD42" s="94"/>
      <c r="AE42" s="94"/>
      <c r="AF42" s="95"/>
      <c r="AG42" s="94"/>
      <c r="AH42" s="94"/>
      <c r="AI42" s="94"/>
      <c r="AJ42" s="94"/>
      <c r="AK42" s="94"/>
      <c r="AL42" s="94"/>
      <c r="AM42" s="96"/>
      <c r="AN42" s="94"/>
      <c r="AO42" s="94"/>
      <c r="AP42" s="94"/>
      <c r="AQ42" s="96"/>
      <c r="AR42" s="95"/>
      <c r="AS42" s="94"/>
      <c r="AT42" s="94"/>
      <c r="AU42" s="96"/>
      <c r="AV42" s="95"/>
      <c r="AW42" s="94"/>
      <c r="AX42" s="94"/>
      <c r="AY42" s="96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5"/>
      <c r="BL42" s="94"/>
      <c r="BM42" s="94"/>
      <c r="BN42" s="94"/>
      <c r="BO42" s="94"/>
      <c r="BP42" s="96"/>
      <c r="BQ42" s="95"/>
      <c r="BR42" s="94"/>
      <c r="BS42" s="94"/>
      <c r="BT42" s="94"/>
      <c r="BU42" s="94"/>
      <c r="BV42" s="94"/>
      <c r="BW42" s="94"/>
      <c r="BX42" s="94"/>
      <c r="BY42" s="94"/>
      <c r="BZ42" s="94"/>
      <c r="CA42" s="96"/>
      <c r="CB42" s="95"/>
      <c r="CC42" s="94"/>
      <c r="CD42" s="94"/>
      <c r="CE42" s="94"/>
      <c r="CF42" s="94"/>
      <c r="CG42" s="94"/>
      <c r="CH42" s="94"/>
      <c r="CI42" s="96"/>
      <c r="CJ42" s="1" t="str">
        <f t="shared" si="25"/>
        <v>1A3eiPipeline-transport-1-A-3-eTransport-Other-transportation</v>
      </c>
      <c r="CK42" s="1" t="b">
        <v>0</v>
      </c>
      <c r="CM42" s="49">
        <v>60</v>
      </c>
      <c r="CN42" s="108" t="s">
        <v>387</v>
      </c>
      <c r="CO42" s="183" t="s">
        <v>381</v>
      </c>
      <c r="CP42" s="6" t="s">
        <v>166</v>
      </c>
      <c r="CQ42" s="166" t="s">
        <v>974</v>
      </c>
    </row>
    <row r="43" spans="1:95" s="1" customFormat="1" ht="12" customHeight="1">
      <c r="A43" s="29" t="s">
        <v>882</v>
      </c>
      <c r="B43" s="29" t="s">
        <v>633</v>
      </c>
      <c r="C43" s="30" t="s">
        <v>975</v>
      </c>
      <c r="D43" s="31" t="s">
        <v>354</v>
      </c>
      <c r="E43" s="25"/>
      <c r="F43" s="26"/>
      <c r="G43" s="167"/>
      <c r="H43" s="57"/>
      <c r="I43" s="56"/>
      <c r="J43" s="81"/>
      <c r="K43" s="82"/>
      <c r="L43" s="218" t="s">
        <v>580</v>
      </c>
      <c r="M43" s="218" t="s">
        <v>976</v>
      </c>
      <c r="N43" s="226" t="s">
        <v>633</v>
      </c>
      <c r="O43" s="226" t="str">
        <f t="shared" si="5"/>
        <v>1A3eii_Other-unspecified-transp</v>
      </c>
      <c r="P43" s="226" t="s">
        <v>977</v>
      </c>
      <c r="Q43" s="226" t="s">
        <v>1677</v>
      </c>
      <c r="R43" s="236"/>
      <c r="S43" s="248" t="str">
        <f t="shared" si="23"/>
        <v/>
      </c>
      <c r="T43" s="226" t="s">
        <v>1759</v>
      </c>
      <c r="U43" s="248">
        <f>IF(ISNUMBER(MATCH(O43,O$5:O42,0)),"",1)</f>
        <v>1</v>
      </c>
      <c r="V43" s="248" t="str">
        <f>IF(ISNUMBER(MATCH(T43,T$5:T42,0)),"",1)</f>
        <v/>
      </c>
      <c r="W43" s="226" t="str">
        <f t="shared" si="24"/>
        <v>EDGAR: 1A3e_Other transportation</v>
      </c>
      <c r="X43" s="248" t="s">
        <v>1772</v>
      </c>
      <c r="Y43" s="260" t="s">
        <v>1836</v>
      </c>
      <c r="Z43" s="90"/>
      <c r="AA43" s="65"/>
      <c r="AB43" s="94"/>
      <c r="AC43" s="94"/>
      <c r="AD43" s="94"/>
      <c r="AE43" s="94"/>
      <c r="AF43" s="95"/>
      <c r="AG43" s="94"/>
      <c r="AH43" s="94"/>
      <c r="AI43" s="94"/>
      <c r="AJ43" s="94"/>
      <c r="AK43" s="94"/>
      <c r="AL43" s="94"/>
      <c r="AM43" s="96"/>
      <c r="AN43" s="94"/>
      <c r="AO43" s="94"/>
      <c r="AP43" s="94"/>
      <c r="AQ43" s="96"/>
      <c r="AR43" s="95"/>
      <c r="AS43" s="94"/>
      <c r="AT43" s="94"/>
      <c r="AU43" s="96"/>
      <c r="AV43" s="95"/>
      <c r="AW43" s="94"/>
      <c r="AX43" s="94"/>
      <c r="AY43" s="96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5"/>
      <c r="BL43" s="94"/>
      <c r="BM43" s="94"/>
      <c r="BN43" s="94"/>
      <c r="BO43" s="94"/>
      <c r="BP43" s="96"/>
      <c r="BQ43" s="95"/>
      <c r="BR43" s="94"/>
      <c r="BS43" s="94"/>
      <c r="BT43" s="94"/>
      <c r="BU43" s="94"/>
      <c r="BV43" s="94"/>
      <c r="BW43" s="94"/>
      <c r="BX43" s="94"/>
      <c r="BY43" s="94"/>
      <c r="BZ43" s="94"/>
      <c r="CA43" s="96"/>
      <c r="CB43" s="95"/>
      <c r="CC43" s="94"/>
      <c r="CD43" s="94"/>
      <c r="CE43" s="94"/>
      <c r="CF43" s="94"/>
      <c r="CG43" s="94"/>
      <c r="CH43" s="94"/>
      <c r="CI43" s="96"/>
      <c r="CJ43" s="1" t="str">
        <f t="shared" si="25"/>
        <v>1A3eiiOther-(please-specify)</v>
      </c>
      <c r="CK43" s="1" t="b">
        <v>0</v>
      </c>
      <c r="CM43" s="49"/>
      <c r="CN43" s="69"/>
      <c r="CO43" s="50"/>
      <c r="CP43" s="5"/>
      <c r="CQ43" s="166"/>
    </row>
    <row r="44" spans="1:95" s="1" customFormat="1" ht="12" customHeight="1">
      <c r="A44" s="31" t="s">
        <v>978</v>
      </c>
      <c r="B44" s="31" t="s">
        <v>634</v>
      </c>
      <c r="C44" s="32" t="s">
        <v>979</v>
      </c>
      <c r="D44" s="31" t="s">
        <v>359</v>
      </c>
      <c r="E44" s="31" t="s">
        <v>978</v>
      </c>
      <c r="F44" s="26" t="s">
        <v>980</v>
      </c>
      <c r="G44" s="167" t="s">
        <v>978</v>
      </c>
      <c r="H44" s="57" t="s">
        <v>981</v>
      </c>
      <c r="I44" s="56" t="s">
        <v>982</v>
      </c>
      <c r="J44" s="110" t="s">
        <v>389</v>
      </c>
      <c r="K44" s="82" t="s">
        <v>810</v>
      </c>
      <c r="L44" s="231" t="s">
        <v>584</v>
      </c>
      <c r="M44" s="231" t="s">
        <v>983</v>
      </c>
      <c r="N44" s="226" t="s">
        <v>634</v>
      </c>
      <c r="O44" s="226" t="str">
        <f t="shared" si="5"/>
        <v>1A4ai_Commercial-institutional-stationary</v>
      </c>
      <c r="P44" s="226" t="s">
        <v>1706</v>
      </c>
      <c r="Q44" s="226" t="s">
        <v>1706</v>
      </c>
      <c r="R44" s="236"/>
      <c r="S44" s="248" t="str">
        <f t="shared" si="23"/>
        <v/>
      </c>
      <c r="T44" s="226" t="s">
        <v>1760</v>
      </c>
      <c r="U44" s="248">
        <f>IF(ISNUMBER(MATCH(O44,O$5:O43,0)),"",1)</f>
        <v>1</v>
      </c>
      <c r="V44" s="248">
        <f>IF(ISNUMBER(MATCH(T44,T$5:T43,0)),"",1)</f>
        <v>1</v>
      </c>
      <c r="W44" s="226" t="str">
        <f t="shared" ref="W44:W51" si="28">"IEA: "&amp;L44</f>
        <v>IEA: COMMPUB</v>
      </c>
      <c r="X44" s="248" t="s">
        <v>1773</v>
      </c>
      <c r="Y44" s="260" t="s">
        <v>1837</v>
      </c>
      <c r="Z44" s="90" t="s">
        <v>384</v>
      </c>
      <c r="AA44" s="65" t="s">
        <v>812</v>
      </c>
      <c r="AB44" s="94" t="s">
        <v>18</v>
      </c>
      <c r="AC44" s="94"/>
      <c r="AD44" s="94"/>
      <c r="AE44" s="94"/>
      <c r="AF44" s="95" t="s">
        <v>52</v>
      </c>
      <c r="AG44" s="94" t="s">
        <v>53</v>
      </c>
      <c r="AH44" s="94"/>
      <c r="AI44" s="94"/>
      <c r="AJ44" s="94"/>
      <c r="AK44" s="94"/>
      <c r="AL44" s="94"/>
      <c r="AM44" s="96"/>
      <c r="AN44" s="94" t="s">
        <v>18</v>
      </c>
      <c r="AO44" s="94"/>
      <c r="AP44" s="94"/>
      <c r="AQ44" s="96"/>
      <c r="AR44" s="95" t="s">
        <v>18</v>
      </c>
      <c r="AS44" s="94"/>
      <c r="AT44" s="94"/>
      <c r="AU44" s="96"/>
      <c r="AV44" s="95" t="s">
        <v>18</v>
      </c>
      <c r="AW44" s="94"/>
      <c r="AX44" s="94"/>
      <c r="AY44" s="96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5" t="s">
        <v>18</v>
      </c>
      <c r="BL44" s="94"/>
      <c r="BM44" s="94"/>
      <c r="BN44" s="94"/>
      <c r="BO44" s="94"/>
      <c r="BP44" s="96"/>
      <c r="BQ44" s="95" t="s">
        <v>18</v>
      </c>
      <c r="BR44" s="94" t="s">
        <v>52</v>
      </c>
      <c r="BS44" s="94" t="s">
        <v>54</v>
      </c>
      <c r="BT44" s="94"/>
      <c r="BU44" s="94"/>
      <c r="BV44" s="94"/>
      <c r="BW44" s="94"/>
      <c r="BX44" s="94"/>
      <c r="BY44" s="94"/>
      <c r="BZ44" s="94"/>
      <c r="CA44" s="96"/>
      <c r="CB44" s="95" t="s">
        <v>18</v>
      </c>
      <c r="CC44" s="94"/>
      <c r="CD44" s="94"/>
      <c r="CE44" s="94"/>
      <c r="CF44" s="94"/>
      <c r="CG44" s="94"/>
      <c r="CH44" s="94"/>
      <c r="CI44" s="96"/>
      <c r="CJ44" s="1" t="str">
        <f t="shared" si="25"/>
        <v>1A4aiCommercial-/-institutional:-Stationary1-A-4-aOther-Sectors-Commercial/Institutional1.1Combustion-installations-&gt;50-MW</v>
      </c>
      <c r="CK44" s="1" t="b">
        <v>0</v>
      </c>
      <c r="CM44" s="70" t="s">
        <v>984</v>
      </c>
      <c r="CN44" s="69"/>
      <c r="CO44" s="107" t="s">
        <v>383</v>
      </c>
      <c r="CP44" s="6" t="s">
        <v>167</v>
      </c>
      <c r="CQ44" s="166" t="s">
        <v>985</v>
      </c>
    </row>
    <row r="45" spans="1:95" s="1" customFormat="1" ht="12" customHeight="1">
      <c r="A45" s="17" t="s">
        <v>986</v>
      </c>
      <c r="B45" s="17" t="s">
        <v>635</v>
      </c>
      <c r="C45" s="18" t="s">
        <v>987</v>
      </c>
      <c r="D45" s="17" t="s">
        <v>354</v>
      </c>
      <c r="E45" s="25" t="s">
        <v>986</v>
      </c>
      <c r="F45" s="26" t="s">
        <v>987</v>
      </c>
      <c r="G45" s="176" t="s">
        <v>882</v>
      </c>
      <c r="H45" s="57" t="s">
        <v>883</v>
      </c>
      <c r="I45" s="56" t="s">
        <v>884</v>
      </c>
      <c r="J45" s="81"/>
      <c r="K45" s="82"/>
      <c r="L45" s="231" t="s">
        <v>584</v>
      </c>
      <c r="M45" s="231" t="s">
        <v>983</v>
      </c>
      <c r="N45" s="226" t="s">
        <v>635</v>
      </c>
      <c r="O45" s="226" t="str">
        <f t="shared" si="5"/>
        <v>1A4aii_Commercial-institutional-mobile</v>
      </c>
      <c r="P45" s="226" t="s">
        <v>1708</v>
      </c>
      <c r="Q45" s="226" t="s">
        <v>1708</v>
      </c>
      <c r="R45" s="236"/>
      <c r="S45" s="248" t="str">
        <f t="shared" si="23"/>
        <v/>
      </c>
      <c r="T45" s="226" t="s">
        <v>1760</v>
      </c>
      <c r="U45" s="248">
        <f>IF(ISNUMBER(MATCH(O45,O$5:O44,0)),"",1)</f>
        <v>1</v>
      </c>
      <c r="V45" s="248" t="str">
        <f>IF(ISNUMBER(MATCH(T45,T$5:T44,0)),"",1)</f>
        <v/>
      </c>
      <c r="W45" s="226" t="str">
        <f t="shared" si="28"/>
        <v>IEA: COMMPUB</v>
      </c>
      <c r="X45" s="248" t="s">
        <v>1773</v>
      </c>
      <c r="Y45" s="260" t="s">
        <v>1837</v>
      </c>
      <c r="Z45" s="90"/>
      <c r="AA45" s="65"/>
      <c r="AB45" s="94"/>
      <c r="AC45" s="94"/>
      <c r="AD45" s="94"/>
      <c r="AE45" s="94"/>
      <c r="AF45" s="95"/>
      <c r="AG45" s="94"/>
      <c r="AH45" s="94"/>
      <c r="AI45" s="94"/>
      <c r="AJ45" s="94"/>
      <c r="AK45" s="94"/>
      <c r="AL45" s="94"/>
      <c r="AM45" s="96"/>
      <c r="AN45" s="94"/>
      <c r="AO45" s="94"/>
      <c r="AP45" s="94"/>
      <c r="AQ45" s="96"/>
      <c r="AR45" s="95"/>
      <c r="AS45" s="94"/>
      <c r="AT45" s="94"/>
      <c r="AU45" s="96"/>
      <c r="AV45" s="95"/>
      <c r="AW45" s="94"/>
      <c r="AX45" s="94"/>
      <c r="AY45" s="96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5"/>
      <c r="BL45" s="94"/>
      <c r="BM45" s="94"/>
      <c r="BN45" s="94"/>
      <c r="BO45" s="94"/>
      <c r="BP45" s="96"/>
      <c r="BQ45" s="95"/>
      <c r="BR45" s="94"/>
      <c r="BS45" s="94"/>
      <c r="BT45" s="94"/>
      <c r="BU45" s="94"/>
      <c r="BV45" s="94"/>
      <c r="BW45" s="94"/>
      <c r="BX45" s="94"/>
      <c r="BY45" s="94"/>
      <c r="BZ45" s="94"/>
      <c r="CA45" s="96"/>
      <c r="CB45" s="95"/>
      <c r="CC45" s="94"/>
      <c r="CD45" s="94"/>
      <c r="CE45" s="94"/>
      <c r="CF45" s="94"/>
      <c r="CG45" s="94"/>
      <c r="CH45" s="94"/>
      <c r="CI45" s="96"/>
      <c r="CJ45" s="1" t="str">
        <f t="shared" si="25"/>
        <v>1A4aiiCommercial-/-institutional:-Mobile1-A-3-eTransport-Other,-other-mobile-source-and-machinery</v>
      </c>
      <c r="CK45" s="1" t="b">
        <v>0</v>
      </c>
      <c r="CM45" s="70" t="s">
        <v>988</v>
      </c>
      <c r="CN45" s="69"/>
      <c r="CO45" s="51" t="s">
        <v>420</v>
      </c>
      <c r="CP45" s="5" t="s">
        <v>262</v>
      </c>
      <c r="CQ45" s="168" t="s">
        <v>989</v>
      </c>
    </row>
    <row r="46" spans="1:95" s="1" customFormat="1" ht="12" customHeight="1">
      <c r="A46" s="17" t="s">
        <v>990</v>
      </c>
      <c r="B46" s="17" t="s">
        <v>636</v>
      </c>
      <c r="C46" s="18" t="s">
        <v>991</v>
      </c>
      <c r="D46" s="17" t="s">
        <v>359</v>
      </c>
      <c r="E46" s="21" t="s">
        <v>990</v>
      </c>
      <c r="F46" s="22" t="s">
        <v>992</v>
      </c>
      <c r="G46" s="175" t="s">
        <v>993</v>
      </c>
      <c r="H46" s="61" t="s">
        <v>994</v>
      </c>
      <c r="I46" s="54" t="s">
        <v>995</v>
      </c>
      <c r="J46" s="81"/>
      <c r="K46" s="82"/>
      <c r="L46" s="231" t="s">
        <v>582</v>
      </c>
      <c r="M46" s="231" t="s">
        <v>583</v>
      </c>
      <c r="N46" s="226" t="s">
        <v>636</v>
      </c>
      <c r="O46" s="226" t="str">
        <f t="shared" si="5"/>
        <v>1A4bi_Residential-stationary</v>
      </c>
      <c r="P46" s="226" t="s">
        <v>1707</v>
      </c>
      <c r="Q46" s="226" t="s">
        <v>1707</v>
      </c>
      <c r="R46" s="236"/>
      <c r="S46" s="248" t="str">
        <f t="shared" si="23"/>
        <v/>
      </c>
      <c r="T46" s="226" t="s">
        <v>1761</v>
      </c>
      <c r="U46" s="248">
        <f>IF(ISNUMBER(MATCH(O46,O$5:O45,0)),"",1)</f>
        <v>1</v>
      </c>
      <c r="V46" s="248">
        <f>IF(ISNUMBER(MATCH(T46,T$5:T45,0)),"",1)</f>
        <v>1</v>
      </c>
      <c r="W46" s="226" t="str">
        <f t="shared" si="28"/>
        <v>IEA: RESIDENT</v>
      </c>
      <c r="X46" s="248" t="s">
        <v>1773</v>
      </c>
      <c r="Y46" s="260" t="s">
        <v>1837</v>
      </c>
      <c r="Z46" s="89"/>
      <c r="AA46" s="64"/>
      <c r="AB46" s="94" t="s">
        <v>18</v>
      </c>
      <c r="AC46" s="94"/>
      <c r="AD46" s="94"/>
      <c r="AE46" s="94"/>
      <c r="AF46" s="95" t="s">
        <v>52</v>
      </c>
      <c r="AG46" s="94" t="s">
        <v>53</v>
      </c>
      <c r="AH46" s="94" t="s">
        <v>55</v>
      </c>
      <c r="AI46" s="94"/>
      <c r="AJ46" s="94" t="s">
        <v>56</v>
      </c>
      <c r="AK46" s="94"/>
      <c r="AL46" s="94"/>
      <c r="AM46" s="96" t="s">
        <v>57</v>
      </c>
      <c r="AN46" s="94" t="s">
        <v>18</v>
      </c>
      <c r="AO46" s="94"/>
      <c r="AP46" s="94"/>
      <c r="AQ46" s="96"/>
      <c r="AR46" s="95" t="s">
        <v>18</v>
      </c>
      <c r="AS46" s="94"/>
      <c r="AT46" s="94"/>
      <c r="AU46" s="96"/>
      <c r="AV46" s="95" t="s">
        <v>18</v>
      </c>
      <c r="AW46" s="94"/>
      <c r="AX46" s="94"/>
      <c r="AY46" s="96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5" t="s">
        <v>18</v>
      </c>
      <c r="BL46" s="94"/>
      <c r="BM46" s="94"/>
      <c r="BN46" s="94"/>
      <c r="BO46" s="94"/>
      <c r="BP46" s="96"/>
      <c r="BQ46" s="95" t="s">
        <v>18</v>
      </c>
      <c r="BR46" s="94" t="s">
        <v>52</v>
      </c>
      <c r="BS46" s="94" t="s">
        <v>54</v>
      </c>
      <c r="BT46" s="94" t="s">
        <v>56</v>
      </c>
      <c r="BU46" s="94" t="s">
        <v>57</v>
      </c>
      <c r="BV46" s="94"/>
      <c r="BW46" s="94"/>
      <c r="BX46" s="94"/>
      <c r="BY46" s="94"/>
      <c r="BZ46" s="94"/>
      <c r="CA46" s="96" t="s">
        <v>55</v>
      </c>
      <c r="CB46" s="95" t="s">
        <v>18</v>
      </c>
      <c r="CC46" s="94"/>
      <c r="CD46" s="94"/>
      <c r="CE46" s="94"/>
      <c r="CF46" s="94"/>
      <c r="CG46" s="94"/>
      <c r="CH46" s="94"/>
      <c r="CI46" s="96"/>
      <c r="CJ46" s="1" t="str">
        <f t="shared" si="25"/>
        <v>1A4biResidential:-Stationary1-A-4-bOther-Sectors-Residential</v>
      </c>
      <c r="CK46" s="1" t="b">
        <v>0</v>
      </c>
      <c r="CM46" s="70"/>
      <c r="CN46" s="69"/>
      <c r="CO46" s="50"/>
      <c r="CP46" s="5" t="s">
        <v>168</v>
      </c>
      <c r="CQ46" s="168" t="s">
        <v>996</v>
      </c>
    </row>
    <row r="47" spans="1:95" s="1" customFormat="1" ht="12" customHeight="1">
      <c r="A47" s="17" t="s">
        <v>997</v>
      </c>
      <c r="B47" s="17" t="s">
        <v>637</v>
      </c>
      <c r="C47" s="18" t="s">
        <v>998</v>
      </c>
      <c r="D47" s="17" t="s">
        <v>354</v>
      </c>
      <c r="E47" s="25" t="s">
        <v>997</v>
      </c>
      <c r="F47" s="26" t="s">
        <v>998</v>
      </c>
      <c r="G47" s="176" t="s">
        <v>999</v>
      </c>
      <c r="H47" s="57" t="s">
        <v>994</v>
      </c>
      <c r="I47" s="56" t="s">
        <v>1000</v>
      </c>
      <c r="J47" s="81"/>
      <c r="K47" s="82"/>
      <c r="L47" s="234" t="s">
        <v>582</v>
      </c>
      <c r="M47" s="234" t="s">
        <v>583</v>
      </c>
      <c r="N47" s="226" t="s">
        <v>637</v>
      </c>
      <c r="O47" s="226" t="str">
        <f t="shared" si="5"/>
        <v>1A4bii_Residential-mobile</v>
      </c>
      <c r="P47" s="226" t="s">
        <v>1709</v>
      </c>
      <c r="Q47" s="226" t="s">
        <v>1709</v>
      </c>
      <c r="R47" s="236"/>
      <c r="S47" s="248" t="str">
        <f t="shared" si="23"/>
        <v/>
      </c>
      <c r="T47" s="226" t="s">
        <v>1761</v>
      </c>
      <c r="U47" s="248">
        <f>IF(ISNUMBER(MATCH(O47,O$5:O46,0)),"",1)</f>
        <v>1</v>
      </c>
      <c r="V47" s="248" t="str">
        <f>IF(ISNUMBER(MATCH(T47,T$5:T46,0)),"",1)</f>
        <v/>
      </c>
      <c r="W47" s="226" t="str">
        <f t="shared" si="28"/>
        <v>IEA: RESIDENT</v>
      </c>
      <c r="X47" s="248" t="s">
        <v>1773</v>
      </c>
      <c r="Y47" s="260" t="s">
        <v>1837</v>
      </c>
      <c r="Z47" s="90"/>
      <c r="AA47" s="65"/>
      <c r="AB47" s="94" t="s">
        <v>29</v>
      </c>
      <c r="AC47" s="94"/>
      <c r="AD47" s="94"/>
      <c r="AE47" s="94"/>
      <c r="AF47" s="95" t="s">
        <v>29</v>
      </c>
      <c r="AG47" s="94" t="s">
        <v>114</v>
      </c>
      <c r="AH47" s="94"/>
      <c r="AI47" s="94"/>
      <c r="AJ47" s="94"/>
      <c r="AK47" s="94"/>
      <c r="AL47" s="94"/>
      <c r="AM47" s="96"/>
      <c r="AN47" s="94" t="s">
        <v>29</v>
      </c>
      <c r="AO47" s="94"/>
      <c r="AP47" s="94"/>
      <c r="AQ47" s="96"/>
      <c r="AR47" s="95" t="s">
        <v>29</v>
      </c>
      <c r="AS47" s="94"/>
      <c r="AT47" s="94"/>
      <c r="AU47" s="96"/>
      <c r="AV47" s="95" t="s">
        <v>29</v>
      </c>
      <c r="AW47" s="94"/>
      <c r="AX47" s="94"/>
      <c r="AY47" s="96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5" t="s">
        <v>29</v>
      </c>
      <c r="BL47" s="94"/>
      <c r="BM47" s="94"/>
      <c r="BN47" s="94"/>
      <c r="BO47" s="94"/>
      <c r="BP47" s="96"/>
      <c r="BQ47" s="95" t="s">
        <v>29</v>
      </c>
      <c r="BR47" s="94"/>
      <c r="BS47" s="94"/>
      <c r="BT47" s="94"/>
      <c r="BU47" s="94"/>
      <c r="BV47" s="94"/>
      <c r="BW47" s="94"/>
      <c r="BX47" s="94"/>
      <c r="BY47" s="94"/>
      <c r="BZ47" s="94"/>
      <c r="CA47" s="96"/>
      <c r="CB47" s="95" t="s">
        <v>29</v>
      </c>
      <c r="CC47" s="94"/>
      <c r="CD47" s="94"/>
      <c r="CE47" s="94"/>
      <c r="CF47" s="94"/>
      <c r="CG47" s="94"/>
      <c r="CH47" s="94"/>
      <c r="CI47" s="96"/>
      <c r="CJ47" s="1" t="str">
        <f t="shared" si="25"/>
        <v>1A4biiResidential:-Household-and-gardening-(mobile)1-A-4-bSmall-combustion-Residential,-Household-and-gardening-(mobile)</v>
      </c>
      <c r="CK47" s="1" t="b">
        <v>0</v>
      </c>
      <c r="CM47" s="70" t="s">
        <v>14</v>
      </c>
      <c r="CN47" s="69"/>
      <c r="CO47" s="51" t="s">
        <v>1001</v>
      </c>
      <c r="CP47" s="5" t="s">
        <v>260</v>
      </c>
      <c r="CQ47" s="168" t="s">
        <v>1002</v>
      </c>
    </row>
    <row r="48" spans="1:95" s="1" customFormat="1" ht="12" customHeight="1">
      <c r="A48" s="23" t="s">
        <v>997</v>
      </c>
      <c r="B48" s="23" t="s">
        <v>637</v>
      </c>
      <c r="C48" s="24" t="s">
        <v>1003</v>
      </c>
      <c r="D48" s="23" t="s">
        <v>354</v>
      </c>
      <c r="E48" s="25" t="s">
        <v>181</v>
      </c>
      <c r="F48" s="26" t="s">
        <v>181</v>
      </c>
      <c r="G48" s="176" t="s">
        <v>181</v>
      </c>
      <c r="H48" s="57" t="s">
        <v>181</v>
      </c>
      <c r="I48" s="56" t="s">
        <v>181</v>
      </c>
      <c r="J48" s="81"/>
      <c r="K48" s="82"/>
      <c r="L48" s="231" t="s">
        <v>585</v>
      </c>
      <c r="M48" s="231" t="s">
        <v>586</v>
      </c>
      <c r="N48" s="226" t="s">
        <v>749</v>
      </c>
      <c r="O48" s="226" t="str">
        <f t="shared" si="5"/>
        <v>1A4c_Agriculture-forestry-fishing</v>
      </c>
      <c r="P48" s="226" t="s">
        <v>1718</v>
      </c>
      <c r="Q48" s="226" t="s">
        <v>1718</v>
      </c>
      <c r="R48" s="236"/>
      <c r="S48" s="248" t="str">
        <f t="shared" si="23"/>
        <v/>
      </c>
      <c r="T48" s="226" t="str">
        <f>O48</f>
        <v>1A4c_Agriculture-forestry-fishing</v>
      </c>
      <c r="U48" s="248">
        <f>IF(ISNUMBER(MATCH(O48,O$5:O47,0)),"",1)</f>
        <v>1</v>
      </c>
      <c r="V48" s="248">
        <f>IF(ISNUMBER(MATCH(T48,T$5:T47,0)),"",1)</f>
        <v>1</v>
      </c>
      <c r="W48" s="226" t="str">
        <f t="shared" si="28"/>
        <v>IEA: AGRICULT</v>
      </c>
      <c r="X48" s="248" t="s">
        <v>1773</v>
      </c>
      <c r="Y48" s="260" t="s">
        <v>1837</v>
      </c>
      <c r="Z48" s="90"/>
      <c r="AA48" s="65"/>
      <c r="AB48" s="94" t="s">
        <v>29</v>
      </c>
      <c r="AC48" s="94"/>
      <c r="AD48" s="94"/>
      <c r="AE48" s="94"/>
      <c r="AF48" s="95" t="s">
        <v>29</v>
      </c>
      <c r="AG48" s="94" t="s">
        <v>114</v>
      </c>
      <c r="AH48" s="94"/>
      <c r="AI48" s="94"/>
      <c r="AJ48" s="94"/>
      <c r="AK48" s="94"/>
      <c r="AL48" s="94"/>
      <c r="AM48" s="96"/>
      <c r="AN48" s="94" t="s">
        <v>29</v>
      </c>
      <c r="AO48" s="94"/>
      <c r="AP48" s="94"/>
      <c r="AQ48" s="96"/>
      <c r="AR48" s="95" t="s">
        <v>29</v>
      </c>
      <c r="AS48" s="94"/>
      <c r="AT48" s="94"/>
      <c r="AU48" s="96"/>
      <c r="AV48" s="95" t="s">
        <v>29</v>
      </c>
      <c r="AW48" s="94"/>
      <c r="AX48" s="94"/>
      <c r="AY48" s="96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5" t="s">
        <v>29</v>
      </c>
      <c r="BL48" s="94"/>
      <c r="BM48" s="94"/>
      <c r="BN48" s="94"/>
      <c r="BO48" s="94"/>
      <c r="BP48" s="96"/>
      <c r="BQ48" s="95" t="s">
        <v>29</v>
      </c>
      <c r="BR48" s="94"/>
      <c r="BS48" s="94"/>
      <c r="BT48" s="94"/>
      <c r="BU48" s="94"/>
      <c r="BV48" s="94"/>
      <c r="BW48" s="94"/>
      <c r="BX48" s="94"/>
      <c r="BY48" s="94"/>
      <c r="BZ48" s="94"/>
      <c r="CA48" s="96"/>
      <c r="CB48" s="95" t="s">
        <v>29</v>
      </c>
      <c r="CC48" s="94"/>
      <c r="CD48" s="94"/>
      <c r="CE48" s="94"/>
      <c r="CF48" s="94"/>
      <c r="CG48" s="94"/>
      <c r="CH48" s="94"/>
      <c r="CI48" s="96"/>
      <c r="CJ48" s="1" t="str">
        <f t="shared" si="25"/>
        <v>1A4biiAgriculture/Forestry/Fishing:-Off-road-vehicles-and-other-machinery--</v>
      </c>
      <c r="CK48" s="1" t="b">
        <v>0</v>
      </c>
      <c r="CM48" s="49"/>
      <c r="CN48" s="69"/>
      <c r="CO48" s="50">
        <v>98000</v>
      </c>
      <c r="CP48" s="9" t="s">
        <v>261</v>
      </c>
      <c r="CQ48" s="172" t="s">
        <v>1004</v>
      </c>
    </row>
    <row r="49" spans="1:95" s="1" customFormat="1" ht="12" customHeight="1">
      <c r="A49" s="17" t="s">
        <v>1005</v>
      </c>
      <c r="B49" s="17" t="s">
        <v>638</v>
      </c>
      <c r="C49" s="18" t="s">
        <v>1006</v>
      </c>
      <c r="D49" s="17" t="s">
        <v>359</v>
      </c>
      <c r="E49" s="21" t="s">
        <v>1005</v>
      </c>
      <c r="F49" s="22" t="s">
        <v>1006</v>
      </c>
      <c r="G49" s="177" t="s">
        <v>1007</v>
      </c>
      <c r="H49" s="61" t="s">
        <v>1008</v>
      </c>
      <c r="I49" s="54" t="s">
        <v>1009</v>
      </c>
      <c r="J49" s="81"/>
      <c r="K49" s="82"/>
      <c r="L49" s="231" t="s">
        <v>585</v>
      </c>
      <c r="M49" s="231" t="s">
        <v>586</v>
      </c>
      <c r="N49" s="226" t="s">
        <v>749</v>
      </c>
      <c r="O49" s="226" t="str">
        <f t="shared" ref="O49" si="29">N49&amp;"_"&amp;Q49</f>
        <v>1A4c_Agriculture-forestry-fishing</v>
      </c>
      <c r="P49" s="226" t="s">
        <v>1718</v>
      </c>
      <c r="Q49" s="226" t="s">
        <v>1718</v>
      </c>
      <c r="R49" s="236"/>
      <c r="S49" s="248" t="str">
        <f t="shared" si="23"/>
        <v/>
      </c>
      <c r="T49" s="226" t="str">
        <f>O49</f>
        <v>1A4c_Agriculture-forestry-fishing</v>
      </c>
      <c r="U49" s="248" t="str">
        <f>IF(ISNUMBER(MATCH(O49,O$5:O48,0)),"",1)</f>
        <v/>
      </c>
      <c r="V49" s="248" t="str">
        <f>IF(ISNUMBER(MATCH(T49,T$5:T48,0)),"",1)</f>
        <v/>
      </c>
      <c r="W49" s="226" t="str">
        <f t="shared" si="28"/>
        <v>IEA: AGRICULT</v>
      </c>
      <c r="X49" s="248" t="s">
        <v>1773</v>
      </c>
      <c r="Y49" s="260" t="s">
        <v>1837</v>
      </c>
      <c r="Z49" s="89"/>
      <c r="AA49" s="64"/>
      <c r="AB49" s="94" t="s">
        <v>18</v>
      </c>
      <c r="AC49" s="94"/>
      <c r="AD49" s="94"/>
      <c r="AE49" s="94"/>
      <c r="AF49" s="95" t="s">
        <v>52</v>
      </c>
      <c r="AG49" s="94" t="s">
        <v>53</v>
      </c>
      <c r="AH49" s="94" t="s">
        <v>55</v>
      </c>
      <c r="AI49" s="94"/>
      <c r="AJ49" s="94" t="s">
        <v>56</v>
      </c>
      <c r="AK49" s="94"/>
      <c r="AL49" s="94"/>
      <c r="AM49" s="96" t="s">
        <v>57</v>
      </c>
      <c r="AN49" s="94" t="s">
        <v>18</v>
      </c>
      <c r="AO49" s="94"/>
      <c r="AP49" s="94"/>
      <c r="AQ49" s="96"/>
      <c r="AR49" s="95" t="s">
        <v>18</v>
      </c>
      <c r="AS49" s="94"/>
      <c r="AT49" s="94"/>
      <c r="AU49" s="96"/>
      <c r="AV49" s="95" t="s">
        <v>18</v>
      </c>
      <c r="AW49" s="94"/>
      <c r="AX49" s="94"/>
      <c r="AY49" s="96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5" t="s">
        <v>18</v>
      </c>
      <c r="BL49" s="94"/>
      <c r="BM49" s="94"/>
      <c r="BN49" s="94"/>
      <c r="BO49" s="94"/>
      <c r="BP49" s="96"/>
      <c r="BQ49" s="95" t="s">
        <v>18</v>
      </c>
      <c r="BR49" s="94" t="s">
        <v>52</v>
      </c>
      <c r="BS49" s="94" t="s">
        <v>54</v>
      </c>
      <c r="BT49" s="94" t="s">
        <v>56</v>
      </c>
      <c r="BU49" s="94" t="s">
        <v>57</v>
      </c>
      <c r="BV49" s="94"/>
      <c r="BW49" s="94"/>
      <c r="BX49" s="94"/>
      <c r="BY49" s="94"/>
      <c r="BZ49" s="94"/>
      <c r="CA49" s="96" t="s">
        <v>55</v>
      </c>
      <c r="CB49" s="95" t="s">
        <v>18</v>
      </c>
      <c r="CC49" s="94"/>
      <c r="CD49" s="94"/>
      <c r="CE49" s="94"/>
      <c r="CF49" s="94"/>
      <c r="CG49" s="94"/>
      <c r="CH49" s="94"/>
      <c r="CI49" s="96"/>
      <c r="CJ49" s="1" t="str">
        <f t="shared" si="25"/>
        <v>1A4ciAgriculture/Forestry/Fishing:-Stationary1-A-4-cOther-Sectors-Agriculture/Forestry/Fishing</v>
      </c>
      <c r="CK49" s="1" t="b">
        <v>0</v>
      </c>
      <c r="CM49" s="49"/>
      <c r="CN49" s="111"/>
      <c r="CO49" s="107"/>
      <c r="CP49" s="5" t="s">
        <v>169</v>
      </c>
      <c r="CQ49" s="168" t="s">
        <v>1010</v>
      </c>
    </row>
    <row r="50" spans="1:95" s="1" customFormat="1" ht="12" customHeight="1">
      <c r="A50" s="17" t="s">
        <v>1011</v>
      </c>
      <c r="B50" s="17" t="s">
        <v>639</v>
      </c>
      <c r="C50" s="18" t="s">
        <v>1003</v>
      </c>
      <c r="D50" s="17" t="s">
        <v>354</v>
      </c>
      <c r="E50" s="25" t="s">
        <v>1011</v>
      </c>
      <c r="F50" s="26" t="s">
        <v>1003</v>
      </c>
      <c r="G50" s="176" t="s">
        <v>1012</v>
      </c>
      <c r="H50" s="57" t="s">
        <v>1008</v>
      </c>
      <c r="I50" s="56" t="s">
        <v>1013</v>
      </c>
      <c r="J50" s="81"/>
      <c r="K50" s="82"/>
      <c r="L50" s="231" t="s">
        <v>585</v>
      </c>
      <c r="M50" s="231" t="s">
        <v>586</v>
      </c>
      <c r="N50" s="226" t="s">
        <v>749</v>
      </c>
      <c r="O50" s="226" t="str">
        <f t="shared" ref="O50" si="30">N50&amp;"_"&amp;Q50</f>
        <v>1A4c_Agriculture-forestry-fishing</v>
      </c>
      <c r="P50" s="226" t="s">
        <v>1718</v>
      </c>
      <c r="Q50" s="226" t="s">
        <v>1718</v>
      </c>
      <c r="R50" s="236"/>
      <c r="S50" s="248" t="str">
        <f t="shared" si="23"/>
        <v/>
      </c>
      <c r="T50" s="226" t="str">
        <f>O50</f>
        <v>1A4c_Agriculture-forestry-fishing</v>
      </c>
      <c r="U50" s="248" t="str">
        <f>IF(ISNUMBER(MATCH(O50,O$5:O49,0)),"",1)</f>
        <v/>
      </c>
      <c r="V50" s="248" t="str">
        <f>IF(ISNUMBER(MATCH(T50,T$5:T49,0)),"",1)</f>
        <v/>
      </c>
      <c r="W50" s="226" t="str">
        <f t="shared" si="28"/>
        <v>IEA: AGRICULT</v>
      </c>
      <c r="X50" s="248" t="s">
        <v>1773</v>
      </c>
      <c r="Y50" s="260" t="s">
        <v>1837</v>
      </c>
      <c r="Z50" s="90"/>
      <c r="AA50" s="65"/>
      <c r="AB50" s="94" t="s">
        <v>24</v>
      </c>
      <c r="AC50" s="94"/>
      <c r="AD50" s="94"/>
      <c r="AE50" s="94"/>
      <c r="AF50" s="95" t="s">
        <v>24</v>
      </c>
      <c r="AG50" s="94" t="s">
        <v>114</v>
      </c>
      <c r="AH50" s="94"/>
      <c r="AI50" s="94"/>
      <c r="AJ50" s="94"/>
      <c r="AK50" s="94"/>
      <c r="AL50" s="94"/>
      <c r="AM50" s="96"/>
      <c r="AN50" s="94" t="s">
        <v>24</v>
      </c>
      <c r="AO50" s="94"/>
      <c r="AP50" s="94"/>
      <c r="AQ50" s="96"/>
      <c r="AR50" s="95" t="s">
        <v>24</v>
      </c>
      <c r="AS50" s="94"/>
      <c r="AT50" s="94"/>
      <c r="AU50" s="96"/>
      <c r="AV50" s="95" t="s">
        <v>24</v>
      </c>
      <c r="AW50" s="94"/>
      <c r="AX50" s="94"/>
      <c r="AY50" s="96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5" t="s">
        <v>24</v>
      </c>
      <c r="BL50" s="94"/>
      <c r="BM50" s="94"/>
      <c r="BN50" s="94"/>
      <c r="BO50" s="94"/>
      <c r="BP50" s="96"/>
      <c r="BQ50" s="95" t="s">
        <v>24</v>
      </c>
      <c r="BR50" s="94"/>
      <c r="BS50" s="94"/>
      <c r="BT50" s="94"/>
      <c r="BU50" s="94"/>
      <c r="BV50" s="94"/>
      <c r="BW50" s="94"/>
      <c r="BX50" s="94"/>
      <c r="BY50" s="94"/>
      <c r="BZ50" s="94"/>
      <c r="CA50" s="96"/>
      <c r="CB50" s="95" t="s">
        <v>24</v>
      </c>
      <c r="CC50" s="94"/>
      <c r="CD50" s="94"/>
      <c r="CE50" s="94"/>
      <c r="CF50" s="94"/>
      <c r="CG50" s="94"/>
      <c r="CH50" s="94"/>
      <c r="CI50" s="96"/>
      <c r="CJ50" s="1" t="str">
        <f t="shared" si="25"/>
        <v>1A4ciiAgriculture/Forestry/Fishing:-Off-road-vehicles-and-other-machinery1-A-4-cSmall-combustion-Agriculture/Forestry/Fishing--off-road-vehicles-and-other-machinery</v>
      </c>
      <c r="CK50" s="1" t="b">
        <v>0</v>
      </c>
      <c r="CM50" s="70" t="s">
        <v>13</v>
      </c>
      <c r="CN50" s="69"/>
      <c r="CO50" s="72" t="s">
        <v>427</v>
      </c>
      <c r="CP50" s="5" t="s">
        <v>258</v>
      </c>
      <c r="CQ50" s="168" t="s">
        <v>1014</v>
      </c>
    </row>
    <row r="51" spans="1:95" s="1" customFormat="1" ht="12" customHeight="1">
      <c r="A51" s="23" t="s">
        <v>1015</v>
      </c>
      <c r="B51" s="23" t="s">
        <v>640</v>
      </c>
      <c r="C51" s="113" t="s">
        <v>1016</v>
      </c>
      <c r="D51" s="112" t="s">
        <v>354</v>
      </c>
      <c r="E51" s="25" t="s">
        <v>1015</v>
      </c>
      <c r="F51" s="26" t="s">
        <v>1017</v>
      </c>
      <c r="G51" s="176" t="s">
        <v>1015</v>
      </c>
      <c r="H51" s="57" t="s">
        <v>1008</v>
      </c>
      <c r="I51" s="56" t="s">
        <v>1018</v>
      </c>
      <c r="J51" s="81"/>
      <c r="K51" s="82"/>
      <c r="L51" s="231" t="s">
        <v>587</v>
      </c>
      <c r="M51" s="231" t="s">
        <v>588</v>
      </c>
      <c r="N51" s="226" t="s">
        <v>749</v>
      </c>
      <c r="O51" s="226" t="str">
        <f t="shared" si="5"/>
        <v>1A4c_Fishing</v>
      </c>
      <c r="P51" s="226" t="s">
        <v>588</v>
      </c>
      <c r="Q51" s="226" t="s">
        <v>588</v>
      </c>
      <c r="R51" s="236"/>
      <c r="S51" s="248" t="str">
        <f t="shared" si="23"/>
        <v/>
      </c>
      <c r="T51" s="226" t="s">
        <v>1770</v>
      </c>
      <c r="U51" s="248">
        <f>IF(ISNUMBER(MATCH(O51,O$5:O50,0)),"",1)</f>
        <v>1</v>
      </c>
      <c r="V51" s="248" t="str">
        <f>IF(ISNUMBER(MATCH(T51,T$5:T50,0)),"",1)</f>
        <v/>
      </c>
      <c r="W51" s="226" t="str">
        <f t="shared" si="28"/>
        <v>IEA: FISHING</v>
      </c>
      <c r="X51" s="248" t="s">
        <v>1773</v>
      </c>
      <c r="Y51" s="260" t="s">
        <v>1837</v>
      </c>
      <c r="Z51" s="90"/>
      <c r="AA51" s="65"/>
      <c r="AB51" s="94"/>
      <c r="AC51" s="94"/>
      <c r="AD51" s="94"/>
      <c r="AE51" s="94"/>
      <c r="AF51" s="95"/>
      <c r="AG51" s="94"/>
      <c r="AH51" s="94"/>
      <c r="AI51" s="94"/>
      <c r="AJ51" s="94"/>
      <c r="AK51" s="94"/>
      <c r="AL51" s="94"/>
      <c r="AM51" s="96"/>
      <c r="AN51" s="94"/>
      <c r="AO51" s="94"/>
      <c r="AP51" s="94"/>
      <c r="AQ51" s="96"/>
      <c r="AR51" s="95"/>
      <c r="AS51" s="94"/>
      <c r="AT51" s="94"/>
      <c r="AU51" s="96"/>
      <c r="AV51" s="95"/>
      <c r="AW51" s="94"/>
      <c r="AX51" s="94"/>
      <c r="AY51" s="96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5"/>
      <c r="BL51" s="94"/>
      <c r="BM51" s="94"/>
      <c r="BN51" s="94"/>
      <c r="BO51" s="94"/>
      <c r="BP51" s="96"/>
      <c r="BQ51" s="95"/>
      <c r="BR51" s="94"/>
      <c r="BS51" s="94"/>
      <c r="BT51" s="94"/>
      <c r="BU51" s="94"/>
      <c r="BV51" s="94"/>
      <c r="BW51" s="94"/>
      <c r="BX51" s="94"/>
      <c r="BY51" s="94"/>
      <c r="BZ51" s="94"/>
      <c r="CA51" s="96"/>
      <c r="CB51" s="95"/>
      <c r="CC51" s="94"/>
      <c r="CD51" s="94"/>
      <c r="CE51" s="94"/>
      <c r="CF51" s="94"/>
      <c r="CG51" s="94"/>
      <c r="CH51" s="94"/>
      <c r="CI51" s="96"/>
      <c r="CJ51" s="1" t="str">
        <f t="shared" si="25"/>
        <v>1A4ciiiAgriculture/Forestry/Fishing:-National-fishing1-A-4-cSmall-combustion-Agriculture/Forestry/Fishing</v>
      </c>
      <c r="CK51" s="1" t="b">
        <v>0</v>
      </c>
      <c r="CM51" s="70" t="s">
        <v>11</v>
      </c>
      <c r="CN51" s="69"/>
      <c r="CO51" s="71" t="s">
        <v>425</v>
      </c>
      <c r="CP51" s="6" t="s">
        <v>251</v>
      </c>
      <c r="CQ51" s="166" t="s">
        <v>1019</v>
      </c>
    </row>
    <row r="52" spans="1:95" s="1" customFormat="1" ht="12" customHeight="1">
      <c r="A52" s="23" t="s">
        <v>1020</v>
      </c>
      <c r="B52" s="23" t="s">
        <v>641</v>
      </c>
      <c r="C52" s="24" t="s">
        <v>980</v>
      </c>
      <c r="D52" s="31" t="s">
        <v>359</v>
      </c>
      <c r="E52" s="31" t="s">
        <v>1021</v>
      </c>
      <c r="F52" s="26" t="s">
        <v>980</v>
      </c>
      <c r="G52" s="167" t="s">
        <v>1021</v>
      </c>
      <c r="H52" s="57" t="s">
        <v>1021</v>
      </c>
      <c r="I52" s="56" t="s">
        <v>982</v>
      </c>
      <c r="J52" s="110" t="s">
        <v>389</v>
      </c>
      <c r="K52" s="82" t="s">
        <v>810</v>
      </c>
      <c r="L52" s="234"/>
      <c r="M52" s="234"/>
      <c r="N52" s="226" t="s">
        <v>750</v>
      </c>
      <c r="O52" s="226" t="str">
        <f t="shared" si="5"/>
        <v>1A5_Other-unspecified</v>
      </c>
      <c r="P52" s="226" t="s">
        <v>1022</v>
      </c>
      <c r="Q52" s="226" t="s">
        <v>1678</v>
      </c>
      <c r="R52" s="236"/>
      <c r="S52" s="248" t="str">
        <f t="shared" si="23"/>
        <v/>
      </c>
      <c r="T52" s="226" t="str">
        <f>O52</f>
        <v>1A5_Other-unspecified</v>
      </c>
      <c r="U52" s="248">
        <f>IF(ISNUMBER(MATCH(O52,O$5:O51,0)),"",1)</f>
        <v>1</v>
      </c>
      <c r="V52" s="248">
        <f>IF(ISNUMBER(MATCH(T52,T$5:T51,0)),"",1)</f>
        <v>1</v>
      </c>
      <c r="W52" s="226" t="str">
        <f t="shared" ref="W52:W55" si="31">"Other-detailed-inventory"</f>
        <v>Other-detailed-inventory</v>
      </c>
      <c r="X52" s="248" t="s">
        <v>1802</v>
      </c>
      <c r="Y52" s="260" t="s">
        <v>1837</v>
      </c>
      <c r="Z52" s="90" t="s">
        <v>384</v>
      </c>
      <c r="AA52" s="65" t="s">
        <v>812</v>
      </c>
      <c r="AB52" s="94"/>
      <c r="AC52" s="94"/>
      <c r="AD52" s="94"/>
      <c r="AE52" s="94"/>
      <c r="AF52" s="95"/>
      <c r="AG52" s="94"/>
      <c r="AH52" s="94"/>
      <c r="AI52" s="94"/>
      <c r="AJ52" s="94"/>
      <c r="AK52" s="94"/>
      <c r="AL52" s="94"/>
      <c r="AM52" s="96"/>
      <c r="AN52" s="94"/>
      <c r="AO52" s="94"/>
      <c r="AP52" s="94"/>
      <c r="AQ52" s="96"/>
      <c r="AR52" s="95"/>
      <c r="AS52" s="94"/>
      <c r="AT52" s="94"/>
      <c r="AU52" s="96"/>
      <c r="AV52" s="95"/>
      <c r="AW52" s="94"/>
      <c r="AX52" s="94"/>
      <c r="AY52" s="96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5"/>
      <c r="BL52" s="94"/>
      <c r="BM52" s="94"/>
      <c r="BN52" s="94"/>
      <c r="BO52" s="94"/>
      <c r="BP52" s="96"/>
      <c r="BQ52" s="95"/>
      <c r="BR52" s="94"/>
      <c r="BS52" s="94"/>
      <c r="BT52" s="94"/>
      <c r="BU52" s="94"/>
      <c r="BV52" s="94"/>
      <c r="BW52" s="94"/>
      <c r="BX52" s="94"/>
      <c r="BY52" s="94"/>
      <c r="BZ52" s="94"/>
      <c r="CA52" s="96"/>
      <c r="CB52" s="95"/>
      <c r="CC52" s="94"/>
      <c r="CD52" s="94"/>
      <c r="CE52" s="94"/>
      <c r="CF52" s="94"/>
      <c r="CG52" s="94"/>
      <c r="CH52" s="94"/>
      <c r="CI52" s="96"/>
      <c r="CJ52" s="1" t="str">
        <f t="shared" si="25"/>
        <v>1A5aOther-stationary-(including-military)1-A-5-aOther-Sectors-Commercial/Institutional1.1Combustion-installations-&gt;50-MW</v>
      </c>
      <c r="CK52" s="1" t="b">
        <v>0</v>
      </c>
      <c r="CM52" s="70" t="s">
        <v>984</v>
      </c>
      <c r="CN52" s="69"/>
      <c r="CO52" s="107" t="s">
        <v>383</v>
      </c>
      <c r="CP52" s="6" t="s">
        <v>167</v>
      </c>
      <c r="CQ52" s="166" t="s">
        <v>985</v>
      </c>
    </row>
    <row r="53" spans="1:95" s="1" customFormat="1" ht="12" customHeight="1">
      <c r="A53" s="17" t="s">
        <v>1023</v>
      </c>
      <c r="B53" s="17" t="s">
        <v>642</v>
      </c>
      <c r="C53" s="18" t="s">
        <v>1024</v>
      </c>
      <c r="D53" s="17" t="s">
        <v>354</v>
      </c>
      <c r="E53" s="25" t="s">
        <v>1023</v>
      </c>
      <c r="F53" s="26" t="s">
        <v>1024</v>
      </c>
      <c r="G53" s="176" t="s">
        <v>1025</v>
      </c>
      <c r="H53" s="55" t="s">
        <v>1025</v>
      </c>
      <c r="I53" s="56" t="s">
        <v>1026</v>
      </c>
      <c r="J53" s="81"/>
      <c r="K53" s="82"/>
      <c r="L53" s="234" t="s">
        <v>589</v>
      </c>
      <c r="M53" s="234" t="s">
        <v>1027</v>
      </c>
      <c r="N53" s="226" t="s">
        <v>750</v>
      </c>
      <c r="O53" s="226" t="str">
        <f t="shared" ref="O53:O54" si="32">N53&amp;"_"&amp;Q53</f>
        <v>1A5_Other-unspecified</v>
      </c>
      <c r="P53" s="226" t="s">
        <v>1022</v>
      </c>
      <c r="Q53" s="226" t="s">
        <v>1678</v>
      </c>
      <c r="R53" s="236"/>
      <c r="S53" s="248" t="str">
        <f>IF(OR(AND($N53=$N51,$O53&lt;&gt;$O51,$B53=$B51),AND(S51="X",O53=O51)),"X","")</f>
        <v/>
      </c>
      <c r="T53" s="226" t="str">
        <f>O53</f>
        <v>1A5_Other-unspecified</v>
      </c>
      <c r="U53" s="248" t="str">
        <f>IF(ISNUMBER(MATCH(O53,O$5:O52,0)),"",1)</f>
        <v/>
      </c>
      <c r="V53" s="248" t="str">
        <f>IF(ISNUMBER(MATCH(T53,T$5:T52,0)),"",1)</f>
        <v/>
      </c>
      <c r="W53" s="226" t="str">
        <f t="shared" si="31"/>
        <v>Other-detailed-inventory</v>
      </c>
      <c r="X53" s="248" t="s">
        <v>1802</v>
      </c>
      <c r="Y53" s="260" t="s">
        <v>1837</v>
      </c>
      <c r="Z53" s="90"/>
      <c r="AA53" s="65"/>
      <c r="AB53" s="94" t="s">
        <v>28</v>
      </c>
      <c r="AC53" s="94"/>
      <c r="AD53" s="94"/>
      <c r="AE53" s="94"/>
      <c r="AF53" s="95" t="s">
        <v>28</v>
      </c>
      <c r="AG53" s="94" t="s">
        <v>114</v>
      </c>
      <c r="AH53" s="94"/>
      <c r="AI53" s="94"/>
      <c r="AJ53" s="94"/>
      <c r="AK53" s="94"/>
      <c r="AL53" s="94"/>
      <c r="AM53" s="96"/>
      <c r="AN53" s="94" t="s">
        <v>28</v>
      </c>
      <c r="AO53" s="94"/>
      <c r="AP53" s="94"/>
      <c r="AQ53" s="96"/>
      <c r="AR53" s="95" t="s">
        <v>28</v>
      </c>
      <c r="AS53" s="94"/>
      <c r="AT53" s="94"/>
      <c r="AU53" s="96"/>
      <c r="AV53" s="95" t="s">
        <v>28</v>
      </c>
      <c r="AW53" s="94"/>
      <c r="AX53" s="94"/>
      <c r="AY53" s="96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5" t="s">
        <v>28</v>
      </c>
      <c r="BL53" s="94"/>
      <c r="BM53" s="94"/>
      <c r="BN53" s="94"/>
      <c r="BO53" s="94"/>
      <c r="BP53" s="96"/>
      <c r="BQ53" s="95" t="s">
        <v>28</v>
      </c>
      <c r="BR53" s="94"/>
      <c r="BS53" s="94"/>
      <c r="BT53" s="94"/>
      <c r="BU53" s="94"/>
      <c r="BV53" s="94"/>
      <c r="BW53" s="94"/>
      <c r="BX53" s="94"/>
      <c r="BY53" s="94"/>
      <c r="BZ53" s="94"/>
      <c r="CA53" s="96"/>
      <c r="CB53" s="95" t="s">
        <v>28</v>
      </c>
      <c r="CC53" s="94"/>
      <c r="CD53" s="94"/>
      <c r="CE53" s="94"/>
      <c r="CF53" s="94"/>
      <c r="CG53" s="94"/>
      <c r="CH53" s="94"/>
      <c r="CI53" s="96"/>
      <c r="CJ53" s="1" t="str">
        <f t="shared" si="25"/>
        <v>1A5bOther,-Mobile-(including-military,-land-based-and-recreational-boats)1-A-5-bOther,-Mobile-(including-military)</v>
      </c>
      <c r="CK53" s="1" t="b">
        <v>0</v>
      </c>
      <c r="CM53" s="70" t="s">
        <v>9</v>
      </c>
      <c r="CN53" s="69"/>
      <c r="CO53" s="50"/>
      <c r="CP53" s="5" t="s">
        <v>244</v>
      </c>
      <c r="CQ53" s="168" t="s">
        <v>245</v>
      </c>
    </row>
    <row r="54" spans="1:95" s="1" customFormat="1" ht="12" customHeight="1">
      <c r="A54" s="17" t="s">
        <v>1023</v>
      </c>
      <c r="B54" s="17" t="s">
        <v>642</v>
      </c>
      <c r="C54" s="18" t="s">
        <v>1024</v>
      </c>
      <c r="D54" s="17" t="s">
        <v>354</v>
      </c>
      <c r="E54" s="25" t="s">
        <v>1023</v>
      </c>
      <c r="F54" s="26" t="s">
        <v>1024</v>
      </c>
      <c r="G54" s="176" t="s">
        <v>1025</v>
      </c>
      <c r="H54" s="55" t="s">
        <v>1025</v>
      </c>
      <c r="I54" s="56" t="s">
        <v>1026</v>
      </c>
      <c r="J54" s="81"/>
      <c r="K54" s="82"/>
      <c r="L54" s="234" t="s">
        <v>589</v>
      </c>
      <c r="M54" s="234" t="s">
        <v>1027</v>
      </c>
      <c r="N54" s="226" t="s">
        <v>750</v>
      </c>
      <c r="O54" s="226" t="str">
        <f t="shared" si="32"/>
        <v>1A5_Other-unspecified</v>
      </c>
      <c r="P54" s="226" t="s">
        <v>1022</v>
      </c>
      <c r="Q54" s="226" t="s">
        <v>1678</v>
      </c>
      <c r="R54" s="236"/>
      <c r="S54" s="248" t="str">
        <f>IF(OR(AND($N54=$N52,$O54&lt;&gt;$O52,$B54=$B52),AND(S52="X",O54=O52)),"X","")</f>
        <v/>
      </c>
      <c r="T54" s="226" t="str">
        <f>O54</f>
        <v>1A5_Other-unspecified</v>
      </c>
      <c r="U54" s="248" t="str">
        <f>IF(ISNUMBER(MATCH(O54,O$5:O53,0)),"",1)</f>
        <v/>
      </c>
      <c r="V54" s="248" t="str">
        <f>IF(ISNUMBER(MATCH(T54,T$5:T53,0)),"",1)</f>
        <v/>
      </c>
      <c r="W54" s="226" t="str">
        <f t="shared" si="31"/>
        <v>Other-detailed-inventory</v>
      </c>
      <c r="X54" s="248" t="s">
        <v>1802</v>
      </c>
      <c r="Y54" s="260" t="s">
        <v>1837</v>
      </c>
      <c r="Z54" s="90"/>
      <c r="AA54" s="65"/>
      <c r="AB54" s="94" t="s">
        <v>28</v>
      </c>
      <c r="AC54" s="94"/>
      <c r="AD54" s="94"/>
      <c r="AE54" s="94"/>
      <c r="AF54" s="95" t="s">
        <v>28</v>
      </c>
      <c r="AG54" s="94" t="s">
        <v>114</v>
      </c>
      <c r="AH54" s="94"/>
      <c r="AI54" s="94"/>
      <c r="AJ54" s="94"/>
      <c r="AK54" s="94"/>
      <c r="AL54" s="94"/>
      <c r="AM54" s="96"/>
      <c r="AN54" s="94" t="s">
        <v>28</v>
      </c>
      <c r="AO54" s="94"/>
      <c r="AP54" s="94"/>
      <c r="AQ54" s="96"/>
      <c r="AR54" s="95" t="s">
        <v>28</v>
      </c>
      <c r="AS54" s="94"/>
      <c r="AT54" s="94"/>
      <c r="AU54" s="96"/>
      <c r="AV54" s="95" t="s">
        <v>28</v>
      </c>
      <c r="AW54" s="94"/>
      <c r="AX54" s="94"/>
      <c r="AY54" s="96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5" t="s">
        <v>28</v>
      </c>
      <c r="BL54" s="94"/>
      <c r="BM54" s="94"/>
      <c r="BN54" s="94"/>
      <c r="BO54" s="94"/>
      <c r="BP54" s="96"/>
      <c r="BQ54" s="95" t="s">
        <v>28</v>
      </c>
      <c r="BR54" s="94"/>
      <c r="BS54" s="94"/>
      <c r="BT54" s="94"/>
      <c r="BU54" s="94"/>
      <c r="BV54" s="94"/>
      <c r="BW54" s="94"/>
      <c r="BX54" s="94"/>
      <c r="BY54" s="94"/>
      <c r="BZ54" s="94"/>
      <c r="CA54" s="96"/>
      <c r="CB54" s="95" t="s">
        <v>28</v>
      </c>
      <c r="CC54" s="94"/>
      <c r="CD54" s="94"/>
      <c r="CE54" s="94"/>
      <c r="CF54" s="94"/>
      <c r="CG54" s="94"/>
      <c r="CH54" s="94"/>
      <c r="CI54" s="96"/>
      <c r="CJ54" s="1" t="str">
        <f t="shared" si="25"/>
        <v>1A5bOther,-Mobile-(including-military,-land-based-and-recreational-boats)1-A-5-bOther,-Mobile-(including-military)</v>
      </c>
      <c r="CK54" s="1" t="b">
        <v>0</v>
      </c>
      <c r="CM54" s="70" t="s">
        <v>9</v>
      </c>
      <c r="CN54" s="69"/>
      <c r="CO54" s="50"/>
      <c r="CP54" s="5" t="s">
        <v>244</v>
      </c>
      <c r="CQ54" s="168" t="s">
        <v>245</v>
      </c>
    </row>
    <row r="55" spans="1:95" s="1" customFormat="1" ht="12" customHeight="1">
      <c r="A55" s="27" t="s">
        <v>1028</v>
      </c>
      <c r="B55" s="27" t="s">
        <v>643</v>
      </c>
      <c r="C55" s="28" t="s">
        <v>1029</v>
      </c>
      <c r="D55" s="23" t="s">
        <v>365</v>
      </c>
      <c r="E55" s="25"/>
      <c r="F55" s="26"/>
      <c r="G55" s="176"/>
      <c r="H55" s="57"/>
      <c r="I55" s="56"/>
      <c r="J55" s="81"/>
      <c r="K55" s="82"/>
      <c r="L55" s="234" t="s">
        <v>589</v>
      </c>
      <c r="M55" s="234" t="s">
        <v>1027</v>
      </c>
      <c r="N55" s="226" t="s">
        <v>750</v>
      </c>
      <c r="O55" s="226" t="str">
        <f t="shared" si="5"/>
        <v>1A5_Other-unspecified</v>
      </c>
      <c r="P55" s="226" t="s">
        <v>1022</v>
      </c>
      <c r="Q55" s="226" t="s">
        <v>1678</v>
      </c>
      <c r="R55" s="236"/>
      <c r="S55" s="248" t="str">
        <f t="shared" ref="S55:S86" si="33">IF(OR(AND($N55=$N54,$O55&lt;&gt;$O54,$B55=$B54),AND(S54="X",O55=O54)),"X","")</f>
        <v/>
      </c>
      <c r="T55" s="226" t="str">
        <f>O55</f>
        <v>1A5_Other-unspecified</v>
      </c>
      <c r="U55" s="248" t="str">
        <f>IF(ISNUMBER(MATCH(O55,O$5:O54,0)),"",1)</f>
        <v/>
      </c>
      <c r="V55" s="248" t="str">
        <f>IF(ISNUMBER(MATCH(T55,T$5:T54,0)),"",1)</f>
        <v/>
      </c>
      <c r="W55" s="226" t="str">
        <f t="shared" si="31"/>
        <v>Other-detailed-inventory</v>
      </c>
      <c r="X55" s="248" t="s">
        <v>1802</v>
      </c>
      <c r="Y55" s="260" t="s">
        <v>1837</v>
      </c>
      <c r="Z55" s="90"/>
      <c r="AA55" s="65"/>
      <c r="AB55" s="94"/>
      <c r="AC55" s="94"/>
      <c r="AD55" s="94"/>
      <c r="AE55" s="94"/>
      <c r="AF55" s="95"/>
      <c r="AG55" s="94"/>
      <c r="AH55" s="94"/>
      <c r="AI55" s="94"/>
      <c r="AJ55" s="94"/>
      <c r="AK55" s="94"/>
      <c r="AL55" s="94"/>
      <c r="AM55" s="96"/>
      <c r="AN55" s="94"/>
      <c r="AO55" s="94"/>
      <c r="AP55" s="94"/>
      <c r="AQ55" s="96"/>
      <c r="AR55" s="95"/>
      <c r="AS55" s="94"/>
      <c r="AT55" s="94"/>
      <c r="AU55" s="96"/>
      <c r="AV55" s="95"/>
      <c r="AW55" s="94"/>
      <c r="AX55" s="94"/>
      <c r="AY55" s="96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5"/>
      <c r="BL55" s="94"/>
      <c r="BM55" s="94"/>
      <c r="BN55" s="94"/>
      <c r="BO55" s="94"/>
      <c r="BP55" s="96"/>
      <c r="BQ55" s="95"/>
      <c r="BR55" s="94"/>
      <c r="BS55" s="94"/>
      <c r="BT55" s="94"/>
      <c r="BU55" s="94"/>
      <c r="BV55" s="94"/>
      <c r="BW55" s="94"/>
      <c r="BX55" s="94"/>
      <c r="BY55" s="94"/>
      <c r="BZ55" s="94"/>
      <c r="CA55" s="96"/>
      <c r="CB55" s="95"/>
      <c r="CC55" s="94"/>
      <c r="CD55" s="94"/>
      <c r="CE55" s="94"/>
      <c r="CF55" s="94"/>
      <c r="CG55" s="94"/>
      <c r="CH55" s="94"/>
      <c r="CI55" s="96"/>
      <c r="CJ55" s="1" t="str">
        <f t="shared" si="25"/>
        <v>1A5cMultilateral-operations</v>
      </c>
      <c r="CK55" s="1" t="b">
        <v>0</v>
      </c>
      <c r="CM55" s="49"/>
      <c r="CN55" s="69"/>
      <c r="CO55" s="50"/>
      <c r="CP55" s="5"/>
      <c r="CQ55" s="168" t="s">
        <v>1029</v>
      </c>
    </row>
    <row r="56" spans="1:95" s="1" customFormat="1" ht="12" customHeight="1">
      <c r="A56" s="17" t="s">
        <v>1030</v>
      </c>
      <c r="B56" s="17" t="s">
        <v>644</v>
      </c>
      <c r="C56" s="18" t="s">
        <v>1031</v>
      </c>
      <c r="D56" s="17" t="s">
        <v>360</v>
      </c>
      <c r="E56" s="19" t="s">
        <v>1030</v>
      </c>
      <c r="F56" s="20" t="s">
        <v>1031</v>
      </c>
      <c r="G56" s="175" t="s">
        <v>1032</v>
      </c>
      <c r="H56" s="61" t="s">
        <v>1032</v>
      </c>
      <c r="I56" s="54" t="s">
        <v>1033</v>
      </c>
      <c r="J56" s="79"/>
      <c r="K56" s="80"/>
      <c r="L56" s="231"/>
      <c r="M56" s="231" t="s">
        <v>1034</v>
      </c>
      <c r="N56" s="226" t="s">
        <v>644</v>
      </c>
      <c r="O56" s="226" t="str">
        <f t="shared" si="5"/>
        <v>1B1a_Fugitive-coal-mining</v>
      </c>
      <c r="P56" s="226" t="s">
        <v>1035</v>
      </c>
      <c r="Q56" s="226" t="s">
        <v>1679</v>
      </c>
      <c r="R56" s="236" t="s">
        <v>605</v>
      </c>
      <c r="S56" s="248" t="str">
        <f t="shared" si="33"/>
        <v/>
      </c>
      <c r="T56" s="226" t="s">
        <v>1771</v>
      </c>
      <c r="U56" s="248">
        <f>IF(ISNUMBER(MATCH(O56,O$5:O55,0)),"",1)</f>
        <v>1</v>
      </c>
      <c r="V56" s="248">
        <f>IF(ISNUMBER(MATCH(T56,T$5:T55,0)),"",1)</f>
        <v>1</v>
      </c>
      <c r="W56" s="226" t="str">
        <f t="shared" ref="W56:W81" si="34">"EDGAR: "&amp;Y56</f>
        <v>EDGAR: 1B1_Fugitive emissions from solid fuels</v>
      </c>
      <c r="X56" s="248" t="s">
        <v>1772</v>
      </c>
      <c r="Y56" s="260" t="s">
        <v>1838</v>
      </c>
      <c r="Z56" s="89"/>
      <c r="AA56" s="64"/>
      <c r="AB56" s="94"/>
      <c r="AC56" s="94"/>
      <c r="AD56" s="94"/>
      <c r="AE56" s="94"/>
      <c r="AF56" s="95"/>
      <c r="AG56" s="94"/>
      <c r="AH56" s="94"/>
      <c r="AI56" s="94"/>
      <c r="AJ56" s="94"/>
      <c r="AK56" s="94"/>
      <c r="AL56" s="94"/>
      <c r="AM56" s="96"/>
      <c r="AN56" s="94"/>
      <c r="AO56" s="94"/>
      <c r="AP56" s="94"/>
      <c r="AQ56" s="96"/>
      <c r="AR56" s="95"/>
      <c r="AS56" s="94"/>
      <c r="AT56" s="94"/>
      <c r="AU56" s="96"/>
      <c r="AV56" s="208" t="s">
        <v>346</v>
      </c>
      <c r="AW56" s="94"/>
      <c r="AX56" s="94"/>
      <c r="AY56" s="96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5"/>
      <c r="BL56" s="94"/>
      <c r="BM56" s="94"/>
      <c r="BN56" s="94"/>
      <c r="BO56" s="94"/>
      <c r="BP56" s="96"/>
      <c r="BQ56" s="95" t="s">
        <v>87</v>
      </c>
      <c r="BR56" s="94" t="s">
        <v>88</v>
      </c>
      <c r="BS56" s="94"/>
      <c r="BT56" s="94"/>
      <c r="BU56" s="94"/>
      <c r="BV56" s="94"/>
      <c r="BW56" s="94"/>
      <c r="BX56" s="94"/>
      <c r="BY56" s="94"/>
      <c r="BZ56" s="94"/>
      <c r="CA56" s="96"/>
      <c r="CB56" s="95"/>
      <c r="CC56" s="94"/>
      <c r="CD56" s="94"/>
      <c r="CE56" s="94"/>
      <c r="CF56" s="94"/>
      <c r="CG56" s="94"/>
      <c r="CH56" s="94"/>
      <c r="CI56" s="96"/>
      <c r="CJ56" s="1" t="str">
        <f t="shared" si="25"/>
        <v>1B1aFugitive-emission-from-solid-fuels:-Coal-mining-and-handling1-B-1-aCoal-mining-and-handling</v>
      </c>
      <c r="CK56" s="1" t="b">
        <v>0</v>
      </c>
      <c r="CM56" s="49"/>
      <c r="CN56" s="69"/>
      <c r="CO56" s="72" t="s">
        <v>415</v>
      </c>
      <c r="CP56" s="5" t="s">
        <v>217</v>
      </c>
      <c r="CQ56" s="168" t="s">
        <v>1036</v>
      </c>
    </row>
    <row r="57" spans="1:95" s="1" customFormat="1" ht="12" customHeight="1">
      <c r="A57" s="23" t="s">
        <v>1037</v>
      </c>
      <c r="B57" s="23" t="s">
        <v>645</v>
      </c>
      <c r="C57" s="24" t="s">
        <v>1038</v>
      </c>
      <c r="D57" s="23" t="s">
        <v>360</v>
      </c>
      <c r="E57" s="25" t="s">
        <v>1037</v>
      </c>
      <c r="F57" s="26" t="s">
        <v>1038</v>
      </c>
      <c r="G57" s="176" t="s">
        <v>1039</v>
      </c>
      <c r="H57" s="57" t="s">
        <v>1039</v>
      </c>
      <c r="I57" s="56" t="s">
        <v>1040</v>
      </c>
      <c r="J57" s="110" t="s">
        <v>390</v>
      </c>
      <c r="K57" s="82" t="s">
        <v>831</v>
      </c>
      <c r="L57" s="218"/>
      <c r="M57" s="231" t="s">
        <v>1041</v>
      </c>
      <c r="N57" s="226" t="s">
        <v>751</v>
      </c>
      <c r="O57" s="226" t="str">
        <f t="shared" si="5"/>
        <v>1B1_Fugitive-coal-otherSolid</v>
      </c>
      <c r="P57" s="226" t="s">
        <v>1042</v>
      </c>
      <c r="Q57" s="226" t="s">
        <v>1680</v>
      </c>
      <c r="R57" s="236" t="s">
        <v>605</v>
      </c>
      <c r="S57" s="248" t="str">
        <f t="shared" si="33"/>
        <v/>
      </c>
      <c r="T57" s="226" t="s">
        <v>1771</v>
      </c>
      <c r="U57" s="248">
        <f>IF(ISNUMBER(MATCH(O57,O$5:O56,0)),"",1)</f>
        <v>1</v>
      </c>
      <c r="V57" s="248" t="str">
        <f>IF(ISNUMBER(MATCH(T57,T$5:T56,0)),"",1)</f>
        <v/>
      </c>
      <c r="W57" s="226" t="str">
        <f t="shared" si="34"/>
        <v>EDGAR: 1B1_Fugitive emissions from solid fuels</v>
      </c>
      <c r="X57" s="248" t="s">
        <v>1772</v>
      </c>
      <c r="Y57" s="260" t="s">
        <v>1838</v>
      </c>
      <c r="Z57" s="90" t="s">
        <v>388</v>
      </c>
      <c r="AA57" s="65" t="s">
        <v>831</v>
      </c>
      <c r="AB57" s="94" t="s">
        <v>63</v>
      </c>
      <c r="AC57" s="94"/>
      <c r="AD57" s="94"/>
      <c r="AE57" s="94"/>
      <c r="AF57" s="95"/>
      <c r="AG57" s="94"/>
      <c r="AH57" s="94"/>
      <c r="AI57" s="94"/>
      <c r="AJ57" s="94"/>
      <c r="AK57" s="94"/>
      <c r="AL57" s="94"/>
      <c r="AM57" s="96"/>
      <c r="AN57" s="94"/>
      <c r="AO57" s="94"/>
      <c r="AP57" s="94"/>
      <c r="AQ57" s="96"/>
      <c r="AR57" s="95" t="s">
        <v>63</v>
      </c>
      <c r="AS57" s="94"/>
      <c r="AT57" s="94"/>
      <c r="AU57" s="96"/>
      <c r="AV57" s="95" t="s">
        <v>63</v>
      </c>
      <c r="AW57" s="94"/>
      <c r="AX57" s="94"/>
      <c r="AY57" s="96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5"/>
      <c r="BL57" s="94"/>
      <c r="BM57" s="94"/>
      <c r="BN57" s="94"/>
      <c r="BO57" s="94"/>
      <c r="BP57" s="96"/>
      <c r="BQ57" s="95"/>
      <c r="BR57" s="94"/>
      <c r="BS57" s="94"/>
      <c r="BT57" s="94"/>
      <c r="BU57" s="94"/>
      <c r="BV57" s="94"/>
      <c r="BW57" s="94"/>
      <c r="BX57" s="94"/>
      <c r="BY57" s="94"/>
      <c r="BZ57" s="94"/>
      <c r="CA57" s="96"/>
      <c r="CB57" s="95"/>
      <c r="CC57" s="94"/>
      <c r="CD57" s="94"/>
      <c r="CE57" s="94"/>
      <c r="CF57" s="94"/>
      <c r="CG57" s="94"/>
      <c r="CH57" s="94"/>
      <c r="CI57" s="96"/>
      <c r="CJ57" s="1" t="str">
        <f t="shared" si="25"/>
        <v>1B1bFugitive-emission-from-solid-fuels:-Solid-fuel-transformation1-B-1-bFugitive-emissions-from-fuels-Solid-fuels/Transformation1.3Coke-ovens</v>
      </c>
      <c r="CK57" s="1" t="b">
        <v>0</v>
      </c>
      <c r="CM57" s="70" t="s">
        <v>1043</v>
      </c>
      <c r="CN57" s="69"/>
      <c r="CO57" s="147" t="s">
        <v>402</v>
      </c>
      <c r="CP57" s="6" t="s">
        <v>179</v>
      </c>
      <c r="CQ57" s="166" t="s">
        <v>1044</v>
      </c>
    </row>
    <row r="58" spans="1:95" s="1" customFormat="1" ht="12" customHeight="1">
      <c r="A58" s="23" t="s">
        <v>1045</v>
      </c>
      <c r="B58" s="23" t="s">
        <v>646</v>
      </c>
      <c r="C58" s="24" t="s">
        <v>1046</v>
      </c>
      <c r="D58" s="23" t="s">
        <v>360</v>
      </c>
      <c r="E58" s="25" t="s">
        <v>1045</v>
      </c>
      <c r="F58" s="26" t="s">
        <v>1046</v>
      </c>
      <c r="G58" s="176" t="s">
        <v>181</v>
      </c>
      <c r="H58" s="59" t="s">
        <v>1045</v>
      </c>
      <c r="I58" s="60" t="s">
        <v>1046</v>
      </c>
      <c r="J58" s="85"/>
      <c r="K58" s="86"/>
      <c r="L58" s="222"/>
      <c r="M58" s="231" t="s">
        <v>1041</v>
      </c>
      <c r="N58" s="226" t="s">
        <v>751</v>
      </c>
      <c r="O58" s="226" t="str">
        <f t="shared" si="5"/>
        <v>1B1_Fugitive-coal-otherSolid</v>
      </c>
      <c r="P58" s="226" t="s">
        <v>1042</v>
      </c>
      <c r="Q58" s="226" t="s">
        <v>1680</v>
      </c>
      <c r="R58" s="236" t="s">
        <v>605</v>
      </c>
      <c r="S58" s="248" t="str">
        <f t="shared" si="33"/>
        <v/>
      </c>
      <c r="T58" s="226" t="s">
        <v>1771</v>
      </c>
      <c r="U58" s="248" t="str">
        <f>IF(ISNUMBER(MATCH(O58,O$5:O57,0)),"",1)</f>
        <v/>
      </c>
      <c r="V58" s="248" t="str">
        <f>IF(ISNUMBER(MATCH(T58,T$5:T57,0)),"",1)</f>
        <v/>
      </c>
      <c r="W58" s="226" t="str">
        <f t="shared" si="34"/>
        <v>EDGAR: 1B1_Fugitive emissions from solid fuels</v>
      </c>
      <c r="X58" s="248" t="s">
        <v>1772</v>
      </c>
      <c r="Y58" s="260" t="s">
        <v>1838</v>
      </c>
      <c r="Z58" s="92"/>
      <c r="AA58" s="67"/>
      <c r="AB58" s="94"/>
      <c r="AC58" s="94"/>
      <c r="AD58" s="94"/>
      <c r="AE58" s="94"/>
      <c r="AF58" s="95"/>
      <c r="AG58" s="94"/>
      <c r="AH58" s="94"/>
      <c r="AI58" s="94"/>
      <c r="AJ58" s="94"/>
      <c r="AK58" s="94"/>
      <c r="AL58" s="94"/>
      <c r="AM58" s="96"/>
      <c r="AN58" s="94"/>
      <c r="AO58" s="94"/>
      <c r="AP58" s="94"/>
      <c r="AQ58" s="96"/>
      <c r="AR58" s="95"/>
      <c r="AS58" s="94"/>
      <c r="AT58" s="94"/>
      <c r="AU58" s="96"/>
      <c r="AV58" s="95"/>
      <c r="AW58" s="94"/>
      <c r="AX58" s="94"/>
      <c r="AY58" s="96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5"/>
      <c r="BL58" s="94"/>
      <c r="BM58" s="94"/>
      <c r="BN58" s="94"/>
      <c r="BO58" s="94"/>
      <c r="BP58" s="96"/>
      <c r="BQ58" s="95"/>
      <c r="BR58" s="94"/>
      <c r="BS58" s="94"/>
      <c r="BT58" s="94"/>
      <c r="BU58" s="94"/>
      <c r="BV58" s="94"/>
      <c r="BW58" s="94"/>
      <c r="BX58" s="94"/>
      <c r="BY58" s="94"/>
      <c r="BZ58" s="94"/>
      <c r="CA58" s="96"/>
      <c r="CB58" s="95"/>
      <c r="CC58" s="94"/>
      <c r="CD58" s="94"/>
      <c r="CE58" s="94"/>
      <c r="CF58" s="94"/>
      <c r="CG58" s="94"/>
      <c r="CH58" s="94"/>
      <c r="CI58" s="96"/>
      <c r="CJ58" s="1" t="str">
        <f t="shared" si="25"/>
        <v>1B1cOther-fugitive-emissions-from-solid-fuels1-B-1-cOther-fugitive-emissions-from-solid-fuels</v>
      </c>
      <c r="CK58" s="1" t="b">
        <v>0</v>
      </c>
      <c r="CM58" s="49"/>
      <c r="CN58" s="69"/>
      <c r="CO58" s="50"/>
      <c r="CP58" s="6" t="s">
        <v>181</v>
      </c>
      <c r="CQ58" s="166" t="s">
        <v>181</v>
      </c>
    </row>
    <row r="59" spans="1:95" s="1" customFormat="1" ht="12" customHeight="1">
      <c r="A59" s="17" t="s">
        <v>1047</v>
      </c>
      <c r="B59" s="17" t="s">
        <v>647</v>
      </c>
      <c r="C59" s="28" t="s">
        <v>1048</v>
      </c>
      <c r="D59" s="19" t="s">
        <v>360</v>
      </c>
      <c r="E59" s="21" t="s">
        <v>1049</v>
      </c>
      <c r="F59" s="22" t="s">
        <v>1050</v>
      </c>
      <c r="G59" s="175" t="s">
        <v>1047</v>
      </c>
      <c r="H59" s="61" t="s">
        <v>1051</v>
      </c>
      <c r="I59" s="54" t="s">
        <v>1052</v>
      </c>
      <c r="J59" s="79"/>
      <c r="K59" s="80"/>
      <c r="L59" s="234"/>
      <c r="M59" s="231" t="s">
        <v>1053</v>
      </c>
      <c r="N59" s="226" t="s">
        <v>647</v>
      </c>
      <c r="O59" s="226" t="str">
        <f t="shared" si="5"/>
        <v>1B2ai_Fugitive-petr-prod</v>
      </c>
      <c r="P59" s="226" t="s">
        <v>1048</v>
      </c>
      <c r="Q59" s="226" t="s">
        <v>1681</v>
      </c>
      <c r="R59" s="236" t="s">
        <v>605</v>
      </c>
      <c r="S59" s="248" t="str">
        <f t="shared" si="33"/>
        <v/>
      </c>
      <c r="T59" s="226" t="s">
        <v>1861</v>
      </c>
      <c r="U59" s="248">
        <f>IF(ISNUMBER(MATCH(O59,O$5:O58,0)),"",1)</f>
        <v>1</v>
      </c>
      <c r="V59" s="248">
        <f>IF(ISNUMBER(MATCH(T59,T$5:T58,0)),"",1)</f>
        <v>1</v>
      </c>
      <c r="W59" s="226" t="str">
        <f t="shared" ref="W59:W63" si="35">"Sub-category - EDGAR: "&amp;Y59</f>
        <v>Sub-category - EDGAR: 1B2_Fugitive emissions from oil and gas</v>
      </c>
      <c r="X59" s="248" t="s">
        <v>1772</v>
      </c>
      <c r="Y59" s="260" t="s">
        <v>1839</v>
      </c>
      <c r="Z59" s="89"/>
      <c r="AA59" s="64"/>
      <c r="AB59" s="94"/>
      <c r="AC59" s="94"/>
      <c r="AD59" s="94"/>
      <c r="AE59" s="94"/>
      <c r="AF59" s="95" t="s">
        <v>89</v>
      </c>
      <c r="AG59" s="94" t="s">
        <v>90</v>
      </c>
      <c r="AH59" s="94"/>
      <c r="AI59" s="94"/>
      <c r="AJ59" s="94"/>
      <c r="AK59" s="94"/>
      <c r="AL59" s="94"/>
      <c r="AM59" s="96"/>
      <c r="AN59" s="94"/>
      <c r="AO59" s="94"/>
      <c r="AP59" s="94"/>
      <c r="AQ59" s="96"/>
      <c r="AR59" s="95"/>
      <c r="AS59" s="94"/>
      <c r="AT59" s="94"/>
      <c r="AU59" s="96"/>
      <c r="AV59" s="95"/>
      <c r="AW59" s="94"/>
      <c r="AX59" s="94"/>
      <c r="AY59" s="96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5"/>
      <c r="BL59" s="94"/>
      <c r="BM59" s="94"/>
      <c r="BN59" s="94"/>
      <c r="BO59" s="94"/>
      <c r="BP59" s="96"/>
      <c r="BQ59" s="95" t="s">
        <v>62</v>
      </c>
      <c r="BR59" s="94"/>
      <c r="BS59" s="94"/>
      <c r="BT59" s="94"/>
      <c r="BU59" s="94"/>
      <c r="BV59" s="94"/>
      <c r="BW59" s="94"/>
      <c r="BX59" s="94"/>
      <c r="BY59" s="94"/>
      <c r="BZ59" s="94"/>
      <c r="CA59" s="96"/>
      <c r="CB59" s="95"/>
      <c r="CC59" s="94"/>
      <c r="CD59" s="94"/>
      <c r="CE59" s="94"/>
      <c r="CF59" s="94"/>
      <c r="CG59" s="94"/>
      <c r="CH59" s="94"/>
      <c r="CI59" s="96"/>
      <c r="CJ59" s="1" t="str">
        <f t="shared" si="25"/>
        <v>1B2aiFugitive-emissions-oil:-Exploration,-production,-transport1-B-2-aFugitive-Emissions-from-Fuels-Oil--Exploration,-Production,-Transport</v>
      </c>
      <c r="CK59" s="1" t="b">
        <v>0</v>
      </c>
      <c r="CM59" s="49"/>
      <c r="CN59" s="69"/>
      <c r="CO59" s="156" t="s">
        <v>1054</v>
      </c>
      <c r="CP59" s="5" t="s">
        <v>218</v>
      </c>
      <c r="CQ59" s="168" t="s">
        <v>1055</v>
      </c>
    </row>
    <row r="60" spans="1:95" s="1" customFormat="1" ht="12" customHeight="1">
      <c r="A60" s="37" t="s">
        <v>1056</v>
      </c>
      <c r="B60" s="37" t="s">
        <v>648</v>
      </c>
      <c r="C60" s="38" t="s">
        <v>1057</v>
      </c>
      <c r="D60" s="19" t="s">
        <v>360</v>
      </c>
      <c r="E60" s="21" t="s">
        <v>1056</v>
      </c>
      <c r="F60" s="22" t="s">
        <v>1058</v>
      </c>
      <c r="G60" s="175" t="s">
        <v>1056</v>
      </c>
      <c r="H60" s="61" t="s">
        <v>1056</v>
      </c>
      <c r="I60" s="54" t="s">
        <v>1059</v>
      </c>
      <c r="J60" s="110" t="s">
        <v>121</v>
      </c>
      <c r="K60" s="82" t="s">
        <v>825</v>
      </c>
      <c r="L60" s="231"/>
      <c r="M60" s="231" t="s">
        <v>1060</v>
      </c>
      <c r="N60" s="226" t="s">
        <v>648</v>
      </c>
      <c r="O60" s="226" t="str">
        <f t="shared" si="5"/>
        <v>1B2aiv_Fugitive-petr-refining</v>
      </c>
      <c r="P60" s="226" t="s">
        <v>1061</v>
      </c>
      <c r="Q60" s="226" t="s">
        <v>1682</v>
      </c>
      <c r="R60" s="236" t="s">
        <v>605</v>
      </c>
      <c r="S60" s="248" t="str">
        <f t="shared" si="33"/>
        <v/>
      </c>
      <c r="T60" s="226" t="s">
        <v>1862</v>
      </c>
      <c r="U60" s="248">
        <f>IF(ISNUMBER(MATCH(O60,O$5:O59,0)),"",1)</f>
        <v>1</v>
      </c>
      <c r="V60" s="248">
        <f>IF(ISNUMBER(MATCH(T60,T$5:T59,0)),"",1)</f>
        <v>1</v>
      </c>
      <c r="W60" s="226" t="str">
        <f t="shared" si="35"/>
        <v>Sub-category - EDGAR: 1B2_Fugitive emissions from oil and gas</v>
      </c>
      <c r="X60" s="248" t="s">
        <v>1772</v>
      </c>
      <c r="Y60" s="260" t="s">
        <v>1839</v>
      </c>
      <c r="Z60" s="90" t="s">
        <v>385</v>
      </c>
      <c r="AA60" s="65" t="s">
        <v>825</v>
      </c>
      <c r="AB60" s="94" t="s">
        <v>61</v>
      </c>
      <c r="AC60" s="94"/>
      <c r="AD60" s="94"/>
      <c r="AE60" s="94"/>
      <c r="AF60" s="95" t="s">
        <v>61</v>
      </c>
      <c r="AG60" s="94"/>
      <c r="AH60" s="94"/>
      <c r="AI60" s="94"/>
      <c r="AJ60" s="94"/>
      <c r="AK60" s="94"/>
      <c r="AL60" s="94"/>
      <c r="AM60" s="96"/>
      <c r="AN60" s="94"/>
      <c r="AO60" s="94"/>
      <c r="AP60" s="94"/>
      <c r="AQ60" s="96"/>
      <c r="AR60" s="95" t="s">
        <v>61</v>
      </c>
      <c r="AS60" s="94"/>
      <c r="AT60" s="94"/>
      <c r="AU60" s="96"/>
      <c r="AV60" s="95" t="s">
        <v>61</v>
      </c>
      <c r="AW60" s="94"/>
      <c r="AX60" s="94"/>
      <c r="AY60" s="96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5"/>
      <c r="BL60" s="94"/>
      <c r="BM60" s="94"/>
      <c r="BN60" s="94"/>
      <c r="BO60" s="94"/>
      <c r="BP60" s="96"/>
      <c r="BQ60" s="95" t="s">
        <v>62</v>
      </c>
      <c r="BR60" s="94" t="s">
        <v>61</v>
      </c>
      <c r="BS60" s="94"/>
      <c r="BT60" s="94"/>
      <c r="BU60" s="94"/>
      <c r="BV60" s="94"/>
      <c r="BW60" s="94"/>
      <c r="BX60" s="94"/>
      <c r="BY60" s="94"/>
      <c r="BZ60" s="94"/>
      <c r="CA60" s="96"/>
      <c r="CB60" s="95"/>
      <c r="CC60" s="94"/>
      <c r="CD60" s="94"/>
      <c r="CE60" s="94"/>
      <c r="CF60" s="94"/>
      <c r="CG60" s="94"/>
      <c r="CH60" s="94"/>
      <c r="CI60" s="96"/>
      <c r="CJ60" s="1" t="str">
        <f t="shared" si="25"/>
        <v>1B2aivFugitive-emissions-oil:-Refining-/-storage1-B-2-a-ivFugitive-emissions-from-Fuels-Refining-/-storage1.2Mineral-oil-and-gas-refineries</v>
      </c>
      <c r="CK60" s="1" t="b">
        <v>0</v>
      </c>
      <c r="CM60" s="49"/>
      <c r="CN60" s="69"/>
      <c r="CO60" s="51" t="s">
        <v>400</v>
      </c>
      <c r="CP60" s="5" t="s">
        <v>178</v>
      </c>
      <c r="CQ60" s="168" t="s">
        <v>1062</v>
      </c>
    </row>
    <row r="61" spans="1:95" s="1" customFormat="1" ht="12" customHeight="1">
      <c r="A61" s="37" t="s">
        <v>1063</v>
      </c>
      <c r="B61" s="37" t="s">
        <v>649</v>
      </c>
      <c r="C61" s="18" t="s">
        <v>1064</v>
      </c>
      <c r="D61" s="17" t="s">
        <v>360</v>
      </c>
      <c r="E61" s="21" t="s">
        <v>1065</v>
      </c>
      <c r="F61" s="22" t="s">
        <v>1064</v>
      </c>
      <c r="G61" s="175" t="s">
        <v>1047</v>
      </c>
      <c r="H61" s="61" t="s">
        <v>1051</v>
      </c>
      <c r="I61" s="54" t="s">
        <v>1066</v>
      </c>
      <c r="J61" s="79"/>
      <c r="K61" s="80"/>
      <c r="L61" s="231"/>
      <c r="M61" s="231" t="s">
        <v>1067</v>
      </c>
      <c r="N61" s="226" t="s">
        <v>649</v>
      </c>
      <c r="O61" s="226" t="str">
        <f t="shared" si="5"/>
        <v>1B2av_Fugitive-petr-distr</v>
      </c>
      <c r="P61" s="226" t="s">
        <v>1064</v>
      </c>
      <c r="Q61" s="226" t="s">
        <v>1683</v>
      </c>
      <c r="R61" s="236" t="s">
        <v>605</v>
      </c>
      <c r="S61" s="248" t="str">
        <f t="shared" si="33"/>
        <v/>
      </c>
      <c r="T61" s="226" t="s">
        <v>1863</v>
      </c>
      <c r="U61" s="248">
        <f>IF(ISNUMBER(MATCH(O61,O$5:O60,0)),"",1)</f>
        <v>1</v>
      </c>
      <c r="V61" s="248">
        <f>IF(ISNUMBER(MATCH(T61,T$5:T60,0)),"",1)</f>
        <v>1</v>
      </c>
      <c r="W61" s="226" t="str">
        <f t="shared" si="35"/>
        <v>Sub-category - EDGAR: 1B2_Fugitive emissions from oil and gas</v>
      </c>
      <c r="X61" s="248" t="s">
        <v>1772</v>
      </c>
      <c r="Y61" s="260" t="s">
        <v>1839</v>
      </c>
      <c r="Z61" s="89"/>
      <c r="AA61" s="64"/>
      <c r="AB61" s="94"/>
      <c r="AC61" s="94"/>
      <c r="AD61" s="94"/>
      <c r="AE61" s="94"/>
      <c r="AF61" s="95" t="s">
        <v>89</v>
      </c>
      <c r="AG61" s="94" t="s">
        <v>90</v>
      </c>
      <c r="AH61" s="94"/>
      <c r="AI61" s="94"/>
      <c r="AJ61" s="94"/>
      <c r="AK61" s="94"/>
      <c r="AL61" s="94"/>
      <c r="AM61" s="96"/>
      <c r="AN61" s="94"/>
      <c r="AO61" s="94"/>
      <c r="AP61" s="94"/>
      <c r="AQ61" s="96"/>
      <c r="AR61" s="95"/>
      <c r="AS61" s="94"/>
      <c r="AT61" s="94"/>
      <c r="AU61" s="96"/>
      <c r="AV61" s="95"/>
      <c r="AW61" s="94"/>
      <c r="AX61" s="94"/>
      <c r="AY61" s="96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5"/>
      <c r="BL61" s="94"/>
      <c r="BM61" s="94"/>
      <c r="BN61" s="94"/>
      <c r="BO61" s="94"/>
      <c r="BP61" s="96"/>
      <c r="BQ61" s="95" t="s">
        <v>62</v>
      </c>
      <c r="BR61" s="94"/>
      <c r="BS61" s="94"/>
      <c r="BT61" s="94"/>
      <c r="BU61" s="94"/>
      <c r="BV61" s="94"/>
      <c r="BW61" s="94"/>
      <c r="BX61" s="94"/>
      <c r="BY61" s="94"/>
      <c r="BZ61" s="94"/>
      <c r="CA61" s="96"/>
      <c r="CB61" s="95"/>
      <c r="CC61" s="94"/>
      <c r="CD61" s="94"/>
      <c r="CE61" s="94"/>
      <c r="CF61" s="94"/>
      <c r="CG61" s="94"/>
      <c r="CH61" s="94"/>
      <c r="CI61" s="96"/>
      <c r="CJ61" s="1" t="str">
        <f t="shared" si="25"/>
        <v>1B2avDistribution-of-oil-products1-B-2-aFugitive-Emissions-from-Furels-Oil--Exploration,-Production,-Transport</v>
      </c>
      <c r="CK61" s="1" t="b">
        <v>0</v>
      </c>
      <c r="CM61" s="49"/>
      <c r="CN61" s="69"/>
      <c r="CO61" s="51" t="s">
        <v>416</v>
      </c>
      <c r="CP61" s="5" t="s">
        <v>220</v>
      </c>
      <c r="CQ61" s="168" t="s">
        <v>1068</v>
      </c>
    </row>
    <row r="62" spans="1:95" s="1" customFormat="1" ht="12" customHeight="1">
      <c r="A62" s="17" t="s">
        <v>1069</v>
      </c>
      <c r="B62" s="17" t="s">
        <v>650</v>
      </c>
      <c r="C62" s="38" t="s">
        <v>1070</v>
      </c>
      <c r="D62" s="19" t="s">
        <v>360</v>
      </c>
      <c r="E62" s="21" t="s">
        <v>1071</v>
      </c>
      <c r="F62" s="22" t="s">
        <v>1072</v>
      </c>
      <c r="G62" s="175" t="s">
        <v>1073</v>
      </c>
      <c r="H62" s="61" t="s">
        <v>1073</v>
      </c>
      <c r="I62" s="54" t="s">
        <v>1074</v>
      </c>
      <c r="J62" s="79"/>
      <c r="K62" s="80"/>
      <c r="L62" s="231"/>
      <c r="M62" s="231" t="s">
        <v>1075</v>
      </c>
      <c r="N62" s="226" t="s">
        <v>650</v>
      </c>
      <c r="O62" s="226" t="str">
        <f t="shared" si="5"/>
        <v>1B2b_Fugitive-NG-prod-distr</v>
      </c>
      <c r="P62" s="226" t="s">
        <v>1070</v>
      </c>
      <c r="Q62" s="226" t="s">
        <v>1684</v>
      </c>
      <c r="R62" s="236" t="s">
        <v>605</v>
      </c>
      <c r="S62" s="248" t="str">
        <f t="shared" si="33"/>
        <v/>
      </c>
      <c r="T62" s="226" t="s">
        <v>1864</v>
      </c>
      <c r="U62" s="248">
        <f>IF(ISNUMBER(MATCH(O62,O$5:O61,0)),"",1)</f>
        <v>1</v>
      </c>
      <c r="V62" s="248">
        <f>IF(ISNUMBER(MATCH(T62,T$5:T61,0)),"",1)</f>
        <v>1</v>
      </c>
      <c r="W62" s="226" t="str">
        <f t="shared" si="35"/>
        <v>Sub-category - EDGAR: 1B2_Fugitive emissions from oil and gas</v>
      </c>
      <c r="X62" s="248" t="s">
        <v>1772</v>
      </c>
      <c r="Y62" s="260" t="s">
        <v>1839</v>
      </c>
      <c r="Z62" s="89"/>
      <c r="AA62" s="64"/>
      <c r="AB62" s="94" t="s">
        <v>17</v>
      </c>
      <c r="AC62" s="94"/>
      <c r="AD62" s="94"/>
      <c r="AE62" s="94"/>
      <c r="AF62" s="95" t="s">
        <v>91</v>
      </c>
      <c r="AG62" s="94" t="s">
        <v>92</v>
      </c>
      <c r="AH62" s="94"/>
      <c r="AI62" s="94"/>
      <c r="AJ62" s="94"/>
      <c r="AK62" s="94"/>
      <c r="AL62" s="94"/>
      <c r="AM62" s="96"/>
      <c r="AN62" s="94"/>
      <c r="AO62" s="94"/>
      <c r="AP62" s="94"/>
      <c r="AQ62" s="96"/>
      <c r="AR62" s="95" t="s">
        <v>17</v>
      </c>
      <c r="AS62" s="94"/>
      <c r="AT62" s="94"/>
      <c r="AU62" s="96"/>
      <c r="AV62" s="95"/>
      <c r="AW62" s="94"/>
      <c r="AX62" s="94"/>
      <c r="AY62" s="96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5"/>
      <c r="BL62" s="94"/>
      <c r="BM62" s="94"/>
      <c r="BN62" s="94"/>
      <c r="BO62" s="94"/>
      <c r="BP62" s="96"/>
      <c r="BQ62" s="95" t="s">
        <v>62</v>
      </c>
      <c r="BR62" s="94"/>
      <c r="BS62" s="94"/>
      <c r="BT62" s="94"/>
      <c r="BU62" s="94"/>
      <c r="BV62" s="94"/>
      <c r="BW62" s="94"/>
      <c r="BX62" s="94"/>
      <c r="BY62" s="94"/>
      <c r="BZ62" s="94"/>
      <c r="CA62" s="96"/>
      <c r="CB62" s="95" t="s">
        <v>17</v>
      </c>
      <c r="CC62" s="94"/>
      <c r="CD62" s="94"/>
      <c r="CE62" s="94"/>
      <c r="CF62" s="94"/>
      <c r="CG62" s="94"/>
      <c r="CH62" s="94"/>
      <c r="CI62" s="96"/>
      <c r="CJ62" s="1" t="str">
        <f t="shared" si="25"/>
        <v>1B2bFugitive-emissions-from-natural-gas-(exploration,-prodcution,-processing,-transmission,-storage,-distribution-and-other)1-B-2-bFugitive-Emissions-from-Fuels--Natural-gas</v>
      </c>
      <c r="CK62" s="1" t="b">
        <v>0</v>
      </c>
      <c r="CM62" s="49"/>
      <c r="CN62" s="69"/>
      <c r="CO62" s="156" t="s">
        <v>1054</v>
      </c>
      <c r="CP62" s="5" t="s">
        <v>219</v>
      </c>
      <c r="CQ62" s="168" t="s">
        <v>1076</v>
      </c>
    </row>
    <row r="63" spans="1:95" s="1" customFormat="1" ht="12" customHeight="1">
      <c r="A63" s="23" t="s">
        <v>1077</v>
      </c>
      <c r="B63" s="23" t="s">
        <v>651</v>
      </c>
      <c r="C63" s="24" t="s">
        <v>1078</v>
      </c>
      <c r="D63" s="23" t="s">
        <v>360</v>
      </c>
      <c r="E63" s="25" t="s">
        <v>1079</v>
      </c>
      <c r="F63" s="26" t="s">
        <v>1080</v>
      </c>
      <c r="G63" s="176" t="s">
        <v>1077</v>
      </c>
      <c r="H63" s="57" t="s">
        <v>1077</v>
      </c>
      <c r="I63" s="56" t="s">
        <v>1081</v>
      </c>
      <c r="J63" s="148" t="s">
        <v>121</v>
      </c>
      <c r="K63" s="82" t="s">
        <v>825</v>
      </c>
      <c r="L63" s="234"/>
      <c r="M63" s="231" t="s">
        <v>1053</v>
      </c>
      <c r="N63" s="226" t="s">
        <v>651</v>
      </c>
      <c r="O63" s="226" t="str">
        <f t="shared" si="5"/>
        <v>1B2c_Venting-flaring-oil-gas</v>
      </c>
      <c r="P63" s="226" t="s">
        <v>1078</v>
      </c>
      <c r="Q63" s="226" t="s">
        <v>1728</v>
      </c>
      <c r="R63" s="236" t="s">
        <v>605</v>
      </c>
      <c r="S63" s="248" t="str">
        <f t="shared" si="33"/>
        <v/>
      </c>
      <c r="T63" s="226" t="s">
        <v>1865</v>
      </c>
      <c r="U63" s="248">
        <f>IF(ISNUMBER(MATCH(O63,O$5:O62,0)),"",1)</f>
        <v>1</v>
      </c>
      <c r="V63" s="248">
        <f>IF(ISNUMBER(MATCH(T63,T$5:T62,0)),"",1)</f>
        <v>1</v>
      </c>
      <c r="W63" s="226" t="str">
        <f t="shared" si="35"/>
        <v>Sub-category - EDGAR: 1B2_Fugitive emissions from oil and gas</v>
      </c>
      <c r="X63" s="248" t="s">
        <v>1772</v>
      </c>
      <c r="Y63" s="260" t="s">
        <v>1839</v>
      </c>
      <c r="Z63" s="90" t="s">
        <v>385</v>
      </c>
      <c r="AA63" s="65" t="s">
        <v>825</v>
      </c>
      <c r="AB63" s="94" t="s">
        <v>122</v>
      </c>
      <c r="AC63" s="94"/>
      <c r="AD63" s="94"/>
      <c r="AE63" s="94"/>
      <c r="AF63" s="95"/>
      <c r="AG63" s="94"/>
      <c r="AH63" s="94"/>
      <c r="AI63" s="94"/>
      <c r="AJ63" s="94"/>
      <c r="AK63" s="94"/>
      <c r="AL63" s="94"/>
      <c r="AM63" s="96"/>
      <c r="AN63" s="94" t="s">
        <v>122</v>
      </c>
      <c r="AO63" s="94"/>
      <c r="AP63" s="94"/>
      <c r="AQ63" s="96"/>
      <c r="AR63" s="95" t="s">
        <v>122</v>
      </c>
      <c r="AS63" s="94"/>
      <c r="AT63" s="94"/>
      <c r="AU63" s="96"/>
      <c r="AV63" s="95" t="s">
        <v>122</v>
      </c>
      <c r="AW63" s="94"/>
      <c r="AX63" s="94"/>
      <c r="AY63" s="96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5" t="s">
        <v>122</v>
      </c>
      <c r="BL63" s="94"/>
      <c r="BM63" s="94"/>
      <c r="BN63" s="94"/>
      <c r="BO63" s="94"/>
      <c r="BP63" s="96"/>
      <c r="BQ63" s="95" t="s">
        <v>122</v>
      </c>
      <c r="BR63" s="94"/>
      <c r="BS63" s="94"/>
      <c r="BT63" s="94"/>
      <c r="BU63" s="94"/>
      <c r="BV63" s="94"/>
      <c r="BW63" s="94"/>
      <c r="BX63" s="94"/>
      <c r="BY63" s="94"/>
      <c r="BZ63" s="94"/>
      <c r="CA63" s="96"/>
      <c r="CB63" s="95" t="s">
        <v>122</v>
      </c>
      <c r="CC63" s="94"/>
      <c r="CD63" s="94"/>
      <c r="CE63" s="94"/>
      <c r="CF63" s="94"/>
      <c r="CG63" s="94"/>
      <c r="CH63" s="94"/>
      <c r="CI63" s="96"/>
      <c r="CJ63" s="1" t="str">
        <f t="shared" si="25"/>
        <v>1B2cVenting-and-flaring-(oil,-gas,-combined)1-B-2-cFugitive-emissions-from-fuels-Oil-and-natural-gas/Flaring1.2Mineral-oil-and-gas-refineries</v>
      </c>
      <c r="CK63" s="1" t="b">
        <v>0</v>
      </c>
      <c r="CM63" s="70" t="s">
        <v>5</v>
      </c>
      <c r="CN63" s="158" t="s">
        <v>386</v>
      </c>
      <c r="CO63" s="50" t="s">
        <v>430</v>
      </c>
      <c r="CP63" s="6" t="s">
        <v>267</v>
      </c>
      <c r="CQ63" s="166" t="s">
        <v>1082</v>
      </c>
    </row>
    <row r="64" spans="1:95" s="1" customFormat="1" ht="12" customHeight="1">
      <c r="A64" s="17" t="s">
        <v>1083</v>
      </c>
      <c r="B64" s="17" t="s">
        <v>652</v>
      </c>
      <c r="C64" s="18" t="s">
        <v>1084</v>
      </c>
      <c r="D64" s="17" t="s">
        <v>360</v>
      </c>
      <c r="E64" s="21" t="s">
        <v>1085</v>
      </c>
      <c r="F64" s="22" t="s">
        <v>1086</v>
      </c>
      <c r="G64" s="167"/>
      <c r="H64" s="57"/>
      <c r="I64" s="58"/>
      <c r="J64" s="83"/>
      <c r="K64" s="84"/>
      <c r="L64" s="220"/>
      <c r="M64" s="220"/>
      <c r="N64" s="226" t="s">
        <v>652</v>
      </c>
      <c r="O64" s="226" t="str">
        <f t="shared" si="5"/>
        <v>1B2d_Fugitive-other-energy</v>
      </c>
      <c r="P64" s="226" t="s">
        <v>1087</v>
      </c>
      <c r="Q64" s="226" t="s">
        <v>1685</v>
      </c>
      <c r="R64" s="236" t="s">
        <v>605</v>
      </c>
      <c r="S64" s="248" t="str">
        <f t="shared" si="33"/>
        <v/>
      </c>
      <c r="T64" s="226" t="str">
        <f>O64</f>
        <v>1B2d_Fugitive-other-energy</v>
      </c>
      <c r="U64" s="248">
        <f>IF(ISNUMBER(MATCH(O64,O$5:O63,0)),"",1)</f>
        <v>1</v>
      </c>
      <c r="V64" s="248">
        <f>IF(ISNUMBER(MATCH(T64,T$5:T63,0)),"",1)</f>
        <v>1</v>
      </c>
      <c r="W64" s="226" t="str">
        <f t="shared" ref="W64" si="36">"Other-detailed-inventory"</f>
        <v>Other-detailed-inventory</v>
      </c>
      <c r="X64" s="248" t="s">
        <v>1802</v>
      </c>
      <c r="Y64" s="260"/>
      <c r="Z64" s="91"/>
      <c r="AA64" s="66"/>
      <c r="AB64" s="94"/>
      <c r="AC64" s="94"/>
      <c r="AD64" s="94"/>
      <c r="AE64" s="94"/>
      <c r="AF64" s="95"/>
      <c r="AG64" s="94"/>
      <c r="AH64" s="94"/>
      <c r="AI64" s="94"/>
      <c r="AJ64" s="94"/>
      <c r="AK64" s="94"/>
      <c r="AL64" s="94"/>
      <c r="AM64" s="96"/>
      <c r="AN64" s="94"/>
      <c r="AO64" s="94"/>
      <c r="AP64" s="94"/>
      <c r="AQ64" s="96"/>
      <c r="AR64" s="95"/>
      <c r="AS64" s="94"/>
      <c r="AT64" s="94"/>
      <c r="AU64" s="96"/>
      <c r="AV64" s="95"/>
      <c r="AW64" s="94"/>
      <c r="AX64" s="94"/>
      <c r="AY64" s="96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5"/>
      <c r="BL64" s="94"/>
      <c r="BM64" s="94"/>
      <c r="BN64" s="94"/>
      <c r="BO64" s="94"/>
      <c r="BP64" s="96"/>
      <c r="BQ64" s="95"/>
      <c r="BR64" s="94"/>
      <c r="BS64" s="94"/>
      <c r="BT64" s="94"/>
      <c r="BU64" s="94"/>
      <c r="BV64" s="94"/>
      <c r="BW64" s="94"/>
      <c r="BX64" s="94"/>
      <c r="BY64" s="94"/>
      <c r="BZ64" s="94"/>
      <c r="CA64" s="96"/>
      <c r="CB64" s="95"/>
      <c r="CC64" s="94"/>
      <c r="CD64" s="94"/>
      <c r="CE64" s="94"/>
      <c r="CF64" s="94"/>
      <c r="CG64" s="94"/>
      <c r="CH64" s="94"/>
      <c r="CI64" s="96"/>
      <c r="CJ64" s="1" t="str">
        <f t="shared" si="25"/>
        <v>1B2dOther-fugitive--emissions-from-energy-production-</v>
      </c>
      <c r="CK64" s="1" t="b">
        <v>0</v>
      </c>
      <c r="CM64" s="49">
        <v>40</v>
      </c>
      <c r="CN64" s="69"/>
      <c r="CO64" s="50"/>
      <c r="CP64" s="5" t="s">
        <v>221</v>
      </c>
      <c r="CQ64" s="168" t="s">
        <v>1088</v>
      </c>
    </row>
    <row r="65" spans="1:95" s="1" customFormat="1" ht="12" customHeight="1">
      <c r="A65" s="23" t="s">
        <v>1089</v>
      </c>
      <c r="B65" s="23" t="s">
        <v>653</v>
      </c>
      <c r="C65" s="24" t="s">
        <v>1090</v>
      </c>
      <c r="D65" s="23" t="s">
        <v>351</v>
      </c>
      <c r="E65" s="25" t="s">
        <v>1089</v>
      </c>
      <c r="F65" s="26" t="s">
        <v>1090</v>
      </c>
      <c r="G65" s="176" t="s">
        <v>1089</v>
      </c>
      <c r="H65" s="76" t="s">
        <v>1089</v>
      </c>
      <c r="I65" s="56" t="s">
        <v>1091</v>
      </c>
      <c r="J65" s="110" t="s">
        <v>447</v>
      </c>
      <c r="K65" s="82" t="s">
        <v>1092</v>
      </c>
      <c r="L65" s="218"/>
      <c r="M65" s="218"/>
      <c r="N65" s="226" t="s">
        <v>653</v>
      </c>
      <c r="O65" s="226" t="str">
        <f t="shared" si="5"/>
        <v>2A1_Cement-production</v>
      </c>
      <c r="P65" s="226" t="str">
        <f>$C65</f>
        <v>Cement-production</v>
      </c>
      <c r="Q65" s="226" t="s">
        <v>1090</v>
      </c>
      <c r="R65" s="236" t="s">
        <v>605</v>
      </c>
      <c r="S65" s="248" t="str">
        <f t="shared" si="33"/>
        <v/>
      </c>
      <c r="T65" s="226" t="str">
        <f>O65</f>
        <v>2A1_Cement-production</v>
      </c>
      <c r="U65" s="248">
        <f>IF(ISNUMBER(MATCH(O65,O$5:O64,0)),"",1)</f>
        <v>1</v>
      </c>
      <c r="V65" s="248">
        <f>IF(ISNUMBER(MATCH(T65,T$5:T64,0)),"",1)</f>
        <v>1</v>
      </c>
      <c r="W65" s="226" t="str">
        <f t="shared" si="34"/>
        <v>EDGAR: 2A1_Cement production</v>
      </c>
      <c r="X65" s="248" t="s">
        <v>1772</v>
      </c>
      <c r="Y65" s="260" t="s">
        <v>1840</v>
      </c>
      <c r="Z65" s="159" t="s">
        <v>876</v>
      </c>
      <c r="AA65" s="160" t="s">
        <v>877</v>
      </c>
      <c r="AB65" s="94" t="s">
        <v>69</v>
      </c>
      <c r="AC65" s="94"/>
      <c r="AD65" s="94"/>
      <c r="AE65" s="94"/>
      <c r="AF65" s="95" t="s">
        <v>70</v>
      </c>
      <c r="AG65" s="94"/>
      <c r="AH65" s="94"/>
      <c r="AI65" s="94"/>
      <c r="AJ65" s="94"/>
      <c r="AK65" s="94"/>
      <c r="AL65" s="94"/>
      <c r="AM65" s="96"/>
      <c r="AN65" s="94"/>
      <c r="AO65" s="94"/>
      <c r="AP65" s="94"/>
      <c r="AQ65" s="96"/>
      <c r="AR65" s="95" t="s">
        <v>81</v>
      </c>
      <c r="AS65" s="94"/>
      <c r="AT65" s="94"/>
      <c r="AU65" s="96"/>
      <c r="AV65" s="95"/>
      <c r="AW65" s="94"/>
      <c r="AX65" s="94"/>
      <c r="AY65" s="96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5" t="s">
        <v>66</v>
      </c>
      <c r="BL65" s="94"/>
      <c r="BM65" s="94"/>
      <c r="BN65" s="94"/>
      <c r="BO65" s="94"/>
      <c r="BP65" s="96"/>
      <c r="BQ65" s="94" t="s">
        <v>67</v>
      </c>
      <c r="BR65" s="94"/>
      <c r="BS65" s="94"/>
      <c r="BT65" s="94"/>
      <c r="BU65" s="94"/>
      <c r="BV65" s="94"/>
      <c r="BW65" s="94"/>
      <c r="BX65" s="94"/>
      <c r="BY65" s="94"/>
      <c r="BZ65" s="94"/>
      <c r="CA65" s="96"/>
      <c r="CB65" s="95" t="s">
        <v>68</v>
      </c>
      <c r="CC65" s="94"/>
      <c r="CD65" s="94"/>
      <c r="CE65" s="94"/>
      <c r="CF65" s="94"/>
      <c r="CG65" s="94"/>
      <c r="CH65" s="94"/>
      <c r="CI65" s="96"/>
      <c r="CJ65" s="1" t="str">
        <f t="shared" si="25"/>
        <v>2A1Cement-production2-A-1Industrial-processes-Mineral-Products-Cement3.1Installations-for-the-production-of-cement-clincer-in-rotary-kilns</v>
      </c>
      <c r="CK65" s="1" t="b">
        <v>0</v>
      </c>
      <c r="CM65" s="49">
        <v>26</v>
      </c>
      <c r="CN65" s="69"/>
      <c r="CO65" s="50" t="s">
        <v>396</v>
      </c>
      <c r="CP65" s="6" t="s">
        <v>205</v>
      </c>
      <c r="CQ65" s="166" t="s">
        <v>1093</v>
      </c>
    </row>
    <row r="66" spans="1:95" s="1" customFormat="1" ht="12" customHeight="1">
      <c r="A66" s="23" t="s">
        <v>1094</v>
      </c>
      <c r="B66" s="23" t="s">
        <v>654</v>
      </c>
      <c r="C66" s="24" t="s">
        <v>1095</v>
      </c>
      <c r="D66" s="23" t="s">
        <v>351</v>
      </c>
      <c r="E66" s="25" t="s">
        <v>1096</v>
      </c>
      <c r="F66" s="26" t="s">
        <v>1095</v>
      </c>
      <c r="G66" s="176" t="s">
        <v>1096</v>
      </c>
      <c r="H66" s="57" t="s">
        <v>1096</v>
      </c>
      <c r="I66" s="56" t="s">
        <v>1097</v>
      </c>
      <c r="J66" s="161" t="s">
        <v>447</v>
      </c>
      <c r="K66" s="162" t="s">
        <v>1092</v>
      </c>
      <c r="L66" s="219"/>
      <c r="M66" s="219"/>
      <c r="N66" s="226" t="s">
        <v>654</v>
      </c>
      <c r="O66" s="226" t="str">
        <f t="shared" si="5"/>
        <v>2A2_Lime-production</v>
      </c>
      <c r="P66" s="226" t="str">
        <f t="shared" ref="P66" si="37">$C66</f>
        <v>Lime-production</v>
      </c>
      <c r="Q66" s="226" t="s">
        <v>1095</v>
      </c>
      <c r="R66" s="236" t="s">
        <v>605</v>
      </c>
      <c r="S66" s="248" t="str">
        <f t="shared" si="33"/>
        <v/>
      </c>
      <c r="T66" s="226" t="str">
        <f>O66</f>
        <v>2A2_Lime-production</v>
      </c>
      <c r="U66" s="248">
        <f>IF(ISNUMBER(MATCH(O66,O$5:O65,0)),"",1)</f>
        <v>1</v>
      </c>
      <c r="V66" s="248">
        <f>IF(ISNUMBER(MATCH(T66,T$5:T65,0)),"",1)</f>
        <v>1</v>
      </c>
      <c r="W66" s="226" t="str">
        <f t="shared" si="34"/>
        <v>EDGAR: 2A2_Lime production</v>
      </c>
      <c r="X66" s="248" t="s">
        <v>1772</v>
      </c>
      <c r="Y66" s="260" t="s">
        <v>1841</v>
      </c>
      <c r="Z66" s="159" t="s">
        <v>1098</v>
      </c>
      <c r="AA66" s="160" t="s">
        <v>1099</v>
      </c>
      <c r="AB66" s="94" t="s">
        <v>69</v>
      </c>
      <c r="AC66" s="94"/>
      <c r="AD66" s="94"/>
      <c r="AE66" s="94"/>
      <c r="AF66" s="95" t="s">
        <v>70</v>
      </c>
      <c r="AG66" s="94"/>
      <c r="AH66" s="94"/>
      <c r="AI66" s="94"/>
      <c r="AJ66" s="94"/>
      <c r="AK66" s="94"/>
      <c r="AL66" s="94"/>
      <c r="AM66" s="96"/>
      <c r="AN66" s="94"/>
      <c r="AO66" s="94"/>
      <c r="AP66" s="94"/>
      <c r="AQ66" s="96"/>
      <c r="AR66" s="95" t="s">
        <v>81</v>
      </c>
      <c r="AS66" s="94"/>
      <c r="AT66" s="94"/>
      <c r="AU66" s="96"/>
      <c r="AV66" s="95"/>
      <c r="AW66" s="94"/>
      <c r="AX66" s="94"/>
      <c r="AY66" s="96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5" t="s">
        <v>66</v>
      </c>
      <c r="BL66" s="94"/>
      <c r="BM66" s="94"/>
      <c r="BN66" s="94"/>
      <c r="BO66" s="94"/>
      <c r="BP66" s="96"/>
      <c r="BQ66" s="94" t="s">
        <v>67</v>
      </c>
      <c r="BR66" s="94"/>
      <c r="BS66" s="94"/>
      <c r="BT66" s="94"/>
      <c r="BU66" s="94"/>
      <c r="BV66" s="94"/>
      <c r="BW66" s="94"/>
      <c r="BX66" s="94"/>
      <c r="BY66" s="94"/>
      <c r="BZ66" s="94"/>
      <c r="CA66" s="96"/>
      <c r="CB66" s="95" t="s">
        <v>68</v>
      </c>
      <c r="CC66" s="94"/>
      <c r="CD66" s="94"/>
      <c r="CE66" s="94"/>
      <c r="CF66" s="94"/>
      <c r="CG66" s="94"/>
      <c r="CH66" s="94"/>
      <c r="CI66" s="96"/>
      <c r="CJ66" s="1" t="str">
        <f t="shared" si="25"/>
        <v>2A2Lime-production2-A-2Industrial-processes-Mineral-products/Lime3.1Installations-for-the-production-of-cement-clincer-in-rotary-kilns</v>
      </c>
      <c r="CK66" s="1" t="b">
        <v>0</v>
      </c>
      <c r="CM66" s="70" t="s">
        <v>1100</v>
      </c>
      <c r="CN66" s="69"/>
      <c r="CO66" s="50" t="s">
        <v>392</v>
      </c>
      <c r="CP66" s="6" t="s">
        <v>207</v>
      </c>
      <c r="CQ66" s="166" t="s">
        <v>1101</v>
      </c>
    </row>
    <row r="67" spans="1:95" s="1" customFormat="1" ht="12" customHeight="1">
      <c r="A67" s="39" t="s">
        <v>1102</v>
      </c>
      <c r="B67" s="39" t="s">
        <v>655</v>
      </c>
      <c r="C67" s="40" t="s">
        <v>1103</v>
      </c>
      <c r="D67" s="23" t="s">
        <v>351</v>
      </c>
      <c r="E67" s="25" t="s">
        <v>1104</v>
      </c>
      <c r="F67" s="26" t="s">
        <v>1105</v>
      </c>
      <c r="G67" s="165" t="s">
        <v>1104</v>
      </c>
      <c r="H67" s="75" t="s">
        <v>1106</v>
      </c>
      <c r="I67" s="56" t="s">
        <v>1107</v>
      </c>
      <c r="J67" s="110" t="s">
        <v>449</v>
      </c>
      <c r="K67" s="82" t="s">
        <v>1108</v>
      </c>
      <c r="L67" s="218"/>
      <c r="M67" s="218"/>
      <c r="N67" s="226" t="s">
        <v>659</v>
      </c>
      <c r="O67" s="226" t="str">
        <f t="shared" ref="O67" si="38">N67&amp;"_"&amp;Q67</f>
        <v>2A6_Other-minerals</v>
      </c>
      <c r="P67" s="226" t="s">
        <v>752</v>
      </c>
      <c r="Q67" s="226" t="s">
        <v>1686</v>
      </c>
      <c r="R67" s="236" t="s">
        <v>605</v>
      </c>
      <c r="S67" s="248" t="str">
        <f t="shared" si="33"/>
        <v/>
      </c>
      <c r="T67" s="226" t="str">
        <f>O67</f>
        <v>2A6_Other-minerals</v>
      </c>
      <c r="U67" s="248">
        <f>IF(ISNUMBER(MATCH(O67,O$5:O66,0)),"",1)</f>
        <v>1</v>
      </c>
      <c r="V67" s="248">
        <f>IF(ISNUMBER(MATCH(T67,T$5:T66,0)),"",1)</f>
        <v>1</v>
      </c>
      <c r="W67" s="226" t="str">
        <f t="shared" si="34"/>
        <v>EDGAR: 2A7_Production of other minerals</v>
      </c>
      <c r="X67" s="248" t="s">
        <v>1772</v>
      </c>
      <c r="Y67" s="260" t="s">
        <v>1842</v>
      </c>
      <c r="Z67" s="90" t="s">
        <v>451</v>
      </c>
      <c r="AA67" s="65" t="s">
        <v>1109</v>
      </c>
      <c r="AB67" s="94" t="s">
        <v>69</v>
      </c>
      <c r="AC67" s="94"/>
      <c r="AD67" s="94"/>
      <c r="AE67" s="94"/>
      <c r="AF67" s="95" t="s">
        <v>70</v>
      </c>
      <c r="AG67" s="94"/>
      <c r="AH67" s="94"/>
      <c r="AI67" s="94"/>
      <c r="AJ67" s="94"/>
      <c r="AK67" s="94"/>
      <c r="AL67" s="94"/>
      <c r="AM67" s="96"/>
      <c r="AN67" s="94"/>
      <c r="AO67" s="94"/>
      <c r="AP67" s="94"/>
      <c r="AQ67" s="96"/>
      <c r="AR67" s="94" t="s">
        <v>81</v>
      </c>
      <c r="AS67" s="94"/>
      <c r="AT67" s="94"/>
      <c r="AU67" s="96"/>
      <c r="AV67" s="95"/>
      <c r="AW67" s="97"/>
      <c r="AX67" s="94"/>
      <c r="AY67" s="96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5" t="s">
        <v>66</v>
      </c>
      <c r="BL67" s="94"/>
      <c r="BM67" s="94"/>
      <c r="BN67" s="94"/>
      <c r="BO67" s="94"/>
      <c r="BP67" s="96"/>
      <c r="BQ67" s="94" t="s">
        <v>67</v>
      </c>
      <c r="BR67" s="94"/>
      <c r="BS67" s="94"/>
      <c r="BT67" s="94"/>
      <c r="BU67" s="94"/>
      <c r="BV67" s="94"/>
      <c r="BW67" s="94"/>
      <c r="BX67" s="94"/>
      <c r="BY67" s="94"/>
      <c r="BZ67" s="94"/>
      <c r="CA67" s="96"/>
      <c r="CB67" s="95" t="s">
        <v>68</v>
      </c>
      <c r="CC67" s="94"/>
      <c r="CD67" s="94"/>
      <c r="CE67" s="94"/>
      <c r="CF67" s="94"/>
      <c r="CG67" s="94"/>
      <c r="CH67" s="94"/>
      <c r="CI67" s="96"/>
      <c r="CJ67" s="1" t="str">
        <f t="shared" si="25"/>
        <v>2A3Glass-production-2-A-7Industrial-processes-Mineral-Products-Other3.3Installations-for-the-manufacture-of-glass-including-glass-fibree</v>
      </c>
      <c r="CK67" s="1" t="b">
        <v>0</v>
      </c>
      <c r="CM67" s="49">
        <v>26</v>
      </c>
      <c r="CN67" s="69"/>
      <c r="CO67" s="147" t="s">
        <v>412</v>
      </c>
      <c r="CP67" s="6" t="s">
        <v>206</v>
      </c>
      <c r="CQ67" s="166" t="s">
        <v>1110</v>
      </c>
    </row>
    <row r="68" spans="1:95" s="1" customFormat="1" ht="12" customHeight="1">
      <c r="A68" s="27" t="s">
        <v>1111</v>
      </c>
      <c r="B68" s="27" t="s">
        <v>656</v>
      </c>
      <c r="C68" s="24" t="s">
        <v>1112</v>
      </c>
      <c r="D68" s="23" t="s">
        <v>351</v>
      </c>
      <c r="E68" s="164" t="s">
        <v>1113</v>
      </c>
      <c r="F68" s="34" t="s">
        <v>1112</v>
      </c>
      <c r="G68" s="176" t="s">
        <v>1113</v>
      </c>
      <c r="H68" s="75" t="s">
        <v>1106</v>
      </c>
      <c r="I68" s="56" t="s">
        <v>1107</v>
      </c>
      <c r="J68" s="81"/>
      <c r="K68" s="82"/>
      <c r="L68" s="218"/>
      <c r="M68" s="218"/>
      <c r="N68" s="226" t="s">
        <v>659</v>
      </c>
      <c r="O68" s="226" t="str">
        <f t="shared" si="5"/>
        <v>2A6_Other-minerals</v>
      </c>
      <c r="P68" s="226" t="s">
        <v>752</v>
      </c>
      <c r="Q68" s="226" t="s">
        <v>1686</v>
      </c>
      <c r="R68" s="236" t="s">
        <v>605</v>
      </c>
      <c r="S68" s="248" t="str">
        <f t="shared" si="33"/>
        <v/>
      </c>
      <c r="T68" s="226" t="str">
        <f>O68</f>
        <v>2A6_Other-minerals</v>
      </c>
      <c r="U68" s="248" t="str">
        <f>IF(ISNUMBER(MATCH(O68,O$5:O67,0)),"",1)</f>
        <v/>
      </c>
      <c r="V68" s="248" t="str">
        <f>IF(ISNUMBER(MATCH(T68,T$5:T67,0)),"",1)</f>
        <v/>
      </c>
      <c r="W68" s="226" t="str">
        <f t="shared" si="34"/>
        <v>EDGAR: 2A7_Production of other minerals</v>
      </c>
      <c r="X68" s="248" t="s">
        <v>1772</v>
      </c>
      <c r="Y68" s="260" t="s">
        <v>1842</v>
      </c>
      <c r="Z68" s="159" t="s">
        <v>1114</v>
      </c>
      <c r="AA68" s="160" t="s">
        <v>1115</v>
      </c>
      <c r="AB68" s="94" t="s">
        <v>69</v>
      </c>
      <c r="AC68" s="94"/>
      <c r="AD68" s="94"/>
      <c r="AE68" s="94"/>
      <c r="AF68" s="95" t="s">
        <v>70</v>
      </c>
      <c r="AG68" s="94"/>
      <c r="AH68" s="94"/>
      <c r="AI68" s="94"/>
      <c r="AJ68" s="94"/>
      <c r="AK68" s="94"/>
      <c r="AL68" s="94"/>
      <c r="AM68" s="96"/>
      <c r="AN68" s="94"/>
      <c r="AO68" s="94"/>
      <c r="AP68" s="94"/>
      <c r="AQ68" s="96"/>
      <c r="AR68" s="95" t="s">
        <v>81</v>
      </c>
      <c r="AS68" s="94"/>
      <c r="AT68" s="94"/>
      <c r="AU68" s="96"/>
      <c r="AV68" s="97"/>
      <c r="AW68" s="94"/>
      <c r="AX68" s="94"/>
      <c r="AY68" s="96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5" t="s">
        <v>66</v>
      </c>
      <c r="BL68" s="94"/>
      <c r="BM68" s="94"/>
      <c r="BN68" s="94"/>
      <c r="BO68" s="94"/>
      <c r="BP68" s="96"/>
      <c r="BQ68" s="95" t="s">
        <v>67</v>
      </c>
      <c r="BR68" s="94"/>
      <c r="BS68" s="94"/>
      <c r="BT68" s="94"/>
      <c r="BU68" s="94"/>
      <c r="BV68" s="94"/>
      <c r="BW68" s="94"/>
      <c r="BX68" s="94"/>
      <c r="BY68" s="94"/>
      <c r="BZ68" s="94"/>
      <c r="CA68" s="96"/>
      <c r="CB68" s="95" t="s">
        <v>68</v>
      </c>
      <c r="CC68" s="94"/>
      <c r="CD68" s="94"/>
      <c r="CE68" s="94"/>
      <c r="CF68" s="94"/>
      <c r="CG68" s="94"/>
      <c r="CH68" s="94"/>
      <c r="CI68" s="96"/>
      <c r="CJ68" s="1" t="str">
        <f t="shared" si="25"/>
        <v>2A5aQuarrying-and-mining-of-minerals-other-than-coal2-A-7Industrial-processes-Mineral-Products-Other</v>
      </c>
      <c r="CK68" s="1" t="b">
        <v>0</v>
      </c>
      <c r="CM68" s="49" t="s">
        <v>7</v>
      </c>
      <c r="CN68" s="69"/>
      <c r="CO68" s="107" t="s">
        <v>413</v>
      </c>
      <c r="CP68" s="6" t="s">
        <v>208</v>
      </c>
      <c r="CQ68" s="166" t="s">
        <v>1116</v>
      </c>
    </row>
    <row r="69" spans="1:95" s="1" customFormat="1" ht="12" customHeight="1">
      <c r="A69" s="27" t="s">
        <v>1117</v>
      </c>
      <c r="B69" s="27" t="s">
        <v>657</v>
      </c>
      <c r="C69" s="24" t="s">
        <v>1118</v>
      </c>
      <c r="D69" s="23" t="s">
        <v>351</v>
      </c>
      <c r="E69" s="25" t="s">
        <v>1119</v>
      </c>
      <c r="F69" s="26" t="s">
        <v>1118</v>
      </c>
      <c r="G69" s="165" t="s">
        <v>1119</v>
      </c>
      <c r="H69" s="75" t="s">
        <v>1106</v>
      </c>
      <c r="I69" s="56" t="s">
        <v>1107</v>
      </c>
      <c r="J69" s="81"/>
      <c r="K69" s="82"/>
      <c r="L69" s="218"/>
      <c r="M69" s="218"/>
      <c r="N69" s="226" t="s">
        <v>657</v>
      </c>
      <c r="O69" s="226" t="str">
        <f t="shared" si="5"/>
        <v>2A5b_Construction-and-demolition</v>
      </c>
      <c r="P69" s="226" t="s">
        <v>1118</v>
      </c>
      <c r="Q69" s="226" t="s">
        <v>1118</v>
      </c>
      <c r="R69" s="236" t="s">
        <v>605</v>
      </c>
      <c r="S69" s="248" t="str">
        <f t="shared" si="33"/>
        <v/>
      </c>
      <c r="T69" s="226" t="s">
        <v>1799</v>
      </c>
      <c r="U69" s="248">
        <f>IF(ISNUMBER(MATCH(O69,O$5:O68,0)),"",1)</f>
        <v>1</v>
      </c>
      <c r="V69" s="248" t="str">
        <f>IF(ISNUMBER(MATCH(T69,T$5:T68,0)),"",1)</f>
        <v/>
      </c>
      <c r="W69" s="226" t="str">
        <f t="shared" si="34"/>
        <v>EDGAR: 2A7_Production of other minerals</v>
      </c>
      <c r="X69" s="248" t="s">
        <v>1772</v>
      </c>
      <c r="Y69" s="260" t="s">
        <v>1842</v>
      </c>
      <c r="Z69" s="90"/>
      <c r="AA69" s="65"/>
      <c r="AB69" s="94" t="s">
        <v>69</v>
      </c>
      <c r="AC69" s="94"/>
      <c r="AD69" s="94"/>
      <c r="AE69" s="94"/>
      <c r="AF69" s="95" t="s">
        <v>70</v>
      </c>
      <c r="AG69" s="94"/>
      <c r="AH69" s="94"/>
      <c r="AI69" s="94"/>
      <c r="AJ69" s="94"/>
      <c r="AK69" s="94"/>
      <c r="AL69" s="94"/>
      <c r="AM69" s="96"/>
      <c r="AN69" s="94"/>
      <c r="AO69" s="94"/>
      <c r="AP69" s="94"/>
      <c r="AQ69" s="96"/>
      <c r="AR69" s="95" t="s">
        <v>81</v>
      </c>
      <c r="AS69" s="94"/>
      <c r="AT69" s="94"/>
      <c r="AU69" s="96"/>
      <c r="AV69" s="95"/>
      <c r="AW69" s="94"/>
      <c r="AX69" s="94"/>
      <c r="AY69" s="96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5" t="s">
        <v>66</v>
      </c>
      <c r="BL69" s="94"/>
      <c r="BM69" s="94"/>
      <c r="BN69" s="94"/>
      <c r="BO69" s="94"/>
      <c r="BP69" s="96"/>
      <c r="BQ69" s="95" t="s">
        <v>67</v>
      </c>
      <c r="BR69" s="94"/>
      <c r="BS69" s="94"/>
      <c r="BT69" s="94"/>
      <c r="BU69" s="94"/>
      <c r="BV69" s="94"/>
      <c r="BW69" s="94"/>
      <c r="BX69" s="94"/>
      <c r="BY69" s="94"/>
      <c r="BZ69" s="94"/>
      <c r="CA69" s="96"/>
      <c r="CB69" s="95" t="s">
        <v>68</v>
      </c>
      <c r="CC69" s="94"/>
      <c r="CD69" s="94"/>
      <c r="CE69" s="94"/>
      <c r="CF69" s="94"/>
      <c r="CG69" s="94"/>
      <c r="CH69" s="94"/>
      <c r="CI69" s="96"/>
      <c r="CJ69" s="1" t="str">
        <f t="shared" si="25"/>
        <v>2A5bConstruction-and-demolition2-A-7Industrial-processes-Mineral-Products-Other</v>
      </c>
      <c r="CK69" s="1" t="b">
        <v>0</v>
      </c>
      <c r="CM69" s="49"/>
      <c r="CN69" s="69"/>
      <c r="CO69" s="107" t="s">
        <v>1120</v>
      </c>
      <c r="CP69" s="6" t="s">
        <v>212</v>
      </c>
      <c r="CQ69" s="166" t="s">
        <v>1121</v>
      </c>
    </row>
    <row r="70" spans="1:95" s="1" customFormat="1" ht="12" customHeight="1">
      <c r="A70" s="27" t="s">
        <v>1122</v>
      </c>
      <c r="B70" s="27" t="s">
        <v>658</v>
      </c>
      <c r="C70" s="24" t="s">
        <v>1123</v>
      </c>
      <c r="D70" s="23" t="s">
        <v>351</v>
      </c>
      <c r="E70" s="25" t="s">
        <v>1124</v>
      </c>
      <c r="F70" s="26" t="s">
        <v>1123</v>
      </c>
      <c r="G70" s="165" t="s">
        <v>1113</v>
      </c>
      <c r="H70" s="75" t="s">
        <v>1106</v>
      </c>
      <c r="I70" s="56" t="s">
        <v>1107</v>
      </c>
      <c r="J70" s="81"/>
      <c r="K70" s="82"/>
      <c r="L70" s="218"/>
      <c r="M70" s="218"/>
      <c r="N70" s="226" t="s">
        <v>659</v>
      </c>
      <c r="O70" s="226" t="str">
        <f t="shared" si="5"/>
        <v>2A6_Other-minerals</v>
      </c>
      <c r="P70" s="226" t="s">
        <v>752</v>
      </c>
      <c r="Q70" s="226" t="s">
        <v>1686</v>
      </c>
      <c r="R70" s="236" t="s">
        <v>605</v>
      </c>
      <c r="S70" s="248" t="str">
        <f t="shared" si="33"/>
        <v/>
      </c>
      <c r="T70" s="226" t="str">
        <f>O70</f>
        <v>2A6_Other-minerals</v>
      </c>
      <c r="U70" s="248" t="str">
        <f>IF(ISNUMBER(MATCH(O70,O$5:O69,0)),"",1)</f>
        <v/>
      </c>
      <c r="V70" s="248" t="str">
        <f>IF(ISNUMBER(MATCH(T70,T$5:T69,0)),"",1)</f>
        <v/>
      </c>
      <c r="W70" s="226" t="str">
        <f t="shared" si="34"/>
        <v>EDGAR: 2A7_Production of other minerals</v>
      </c>
      <c r="X70" s="248" t="s">
        <v>1772</v>
      </c>
      <c r="Y70" s="260" t="s">
        <v>1842</v>
      </c>
      <c r="Z70" s="90"/>
      <c r="AA70" s="65"/>
      <c r="AB70" s="94" t="s">
        <v>69</v>
      </c>
      <c r="AC70" s="94"/>
      <c r="AD70" s="94"/>
      <c r="AE70" s="94"/>
      <c r="AF70" s="95"/>
      <c r="AG70" s="94"/>
      <c r="AH70" s="94"/>
      <c r="AI70" s="94"/>
      <c r="AJ70" s="94"/>
      <c r="AK70" s="94"/>
      <c r="AL70" s="94"/>
      <c r="AM70" s="96"/>
      <c r="AN70" s="94"/>
      <c r="AO70" s="94"/>
      <c r="AP70" s="94"/>
      <c r="AQ70" s="96"/>
      <c r="AR70" s="95"/>
      <c r="AS70" s="94"/>
      <c r="AT70" s="94"/>
      <c r="AU70" s="96"/>
      <c r="AV70" s="95" t="s">
        <v>347</v>
      </c>
      <c r="AW70" s="94"/>
      <c r="AX70" s="94"/>
      <c r="AY70" s="96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5"/>
      <c r="BL70" s="94"/>
      <c r="BM70" s="94"/>
      <c r="BN70" s="94"/>
      <c r="BO70" s="94"/>
      <c r="BP70" s="96"/>
      <c r="BQ70" s="95" t="s">
        <v>67</v>
      </c>
      <c r="BR70" s="94"/>
      <c r="BS70" s="94"/>
      <c r="BT70" s="94"/>
      <c r="BU70" s="94"/>
      <c r="BV70" s="94"/>
      <c r="BW70" s="94"/>
      <c r="BX70" s="94"/>
      <c r="BY70" s="94"/>
      <c r="BZ70" s="94"/>
      <c r="CA70" s="96"/>
      <c r="CB70" s="94" t="s">
        <v>68</v>
      </c>
      <c r="CC70" s="94"/>
      <c r="CD70" s="94"/>
      <c r="CE70" s="94"/>
      <c r="CF70" s="94"/>
      <c r="CG70" s="94"/>
      <c r="CH70" s="94"/>
      <c r="CI70" s="96"/>
      <c r="CJ70" s="1" t="str">
        <f t="shared" si="25"/>
        <v>2A5cStorage,-handling-and-transport-of-mineral-products2-A-7Industrial-processes-Mineral-Products-Other</v>
      </c>
      <c r="CK70" s="1" t="b">
        <v>0</v>
      </c>
      <c r="CM70" s="49"/>
      <c r="CN70" s="152" t="s">
        <v>401</v>
      </c>
      <c r="CO70" s="107" t="s">
        <v>1125</v>
      </c>
      <c r="CP70" s="15" t="s">
        <v>215</v>
      </c>
      <c r="CQ70" s="170" t="s">
        <v>1123</v>
      </c>
    </row>
    <row r="71" spans="1:95" s="1" customFormat="1" ht="12" customHeight="1">
      <c r="A71" s="27" t="s">
        <v>1126</v>
      </c>
      <c r="B71" s="27" t="s">
        <v>659</v>
      </c>
      <c r="C71" s="24" t="s">
        <v>1105</v>
      </c>
      <c r="D71" s="23" t="s">
        <v>351</v>
      </c>
      <c r="E71" s="25" t="s">
        <v>1104</v>
      </c>
      <c r="F71" s="26" t="s">
        <v>1105</v>
      </c>
      <c r="G71" s="165" t="s">
        <v>1104</v>
      </c>
      <c r="H71" s="75" t="s">
        <v>1106</v>
      </c>
      <c r="I71" s="56" t="s">
        <v>1107</v>
      </c>
      <c r="J71" s="110" t="s">
        <v>448</v>
      </c>
      <c r="K71" s="82" t="s">
        <v>1127</v>
      </c>
      <c r="L71" s="218"/>
      <c r="M71" s="218"/>
      <c r="N71" s="226" t="s">
        <v>659</v>
      </c>
      <c r="O71" s="226" t="str">
        <f t="shared" si="5"/>
        <v>2A6_Other-minerals</v>
      </c>
      <c r="P71" s="226" t="s">
        <v>752</v>
      </c>
      <c r="Q71" s="226" t="s">
        <v>1686</v>
      </c>
      <c r="R71" s="236" t="s">
        <v>605</v>
      </c>
      <c r="S71" s="248" t="str">
        <f t="shared" si="33"/>
        <v/>
      </c>
      <c r="T71" s="226" t="str">
        <f>O71</f>
        <v>2A6_Other-minerals</v>
      </c>
      <c r="U71" s="248" t="str">
        <f>IF(ISNUMBER(MATCH(O71,O$5:O70,0)),"",1)</f>
        <v/>
      </c>
      <c r="V71" s="248" t="str">
        <f>IF(ISNUMBER(MATCH(T71,T$5:T70,0)),"",1)</f>
        <v/>
      </c>
      <c r="W71" s="226" t="str">
        <f t="shared" si="34"/>
        <v>EDGAR: 2A7_Production of other minerals</v>
      </c>
      <c r="X71" s="248" t="s">
        <v>1772</v>
      </c>
      <c r="Y71" s="260" t="s">
        <v>1842</v>
      </c>
      <c r="Z71" s="90" t="s">
        <v>450</v>
      </c>
      <c r="AA71" s="65" t="s">
        <v>1128</v>
      </c>
      <c r="AB71" s="94" t="s">
        <v>69</v>
      </c>
      <c r="AC71" s="94"/>
      <c r="AD71" s="94"/>
      <c r="AE71" s="94"/>
      <c r="AF71" s="95" t="s">
        <v>70</v>
      </c>
      <c r="AG71" s="94"/>
      <c r="AH71" s="94"/>
      <c r="AI71" s="94"/>
      <c r="AJ71" s="94"/>
      <c r="AK71" s="94"/>
      <c r="AL71" s="94"/>
      <c r="AM71" s="96"/>
      <c r="AN71" s="94"/>
      <c r="AO71" s="94"/>
      <c r="AP71" s="94"/>
      <c r="AQ71" s="96"/>
      <c r="AR71" s="95" t="s">
        <v>81</v>
      </c>
      <c r="AS71" s="94"/>
      <c r="AT71" s="94"/>
      <c r="AU71" s="96"/>
      <c r="AV71" s="95"/>
      <c r="AW71" s="94"/>
      <c r="AX71" s="94"/>
      <c r="AY71" s="96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5" t="s">
        <v>66</v>
      </c>
      <c r="BL71" s="94"/>
      <c r="BM71" s="94"/>
      <c r="BN71" s="94"/>
      <c r="BO71" s="94"/>
      <c r="BP71" s="96"/>
      <c r="BQ71" s="95" t="s">
        <v>67</v>
      </c>
      <c r="BR71" s="94"/>
      <c r="BS71" s="94"/>
      <c r="BT71" s="94"/>
      <c r="BU71" s="94"/>
      <c r="BV71" s="94"/>
      <c r="BW71" s="94"/>
      <c r="BX71" s="94"/>
      <c r="BY71" s="94"/>
      <c r="BZ71" s="94"/>
      <c r="CA71" s="96"/>
      <c r="CB71" s="94" t="s">
        <v>68</v>
      </c>
      <c r="CC71" s="94"/>
      <c r="CD71" s="94"/>
      <c r="CE71" s="94"/>
      <c r="CF71" s="94"/>
      <c r="CG71" s="94"/>
      <c r="CH71" s="94"/>
      <c r="CI71" s="96"/>
      <c r="CJ71" s="1" t="str">
        <f t="shared" si="25"/>
        <v>2A6Other-Mineral-products--(Please-specify-the-sources-included/excluded-in-the-notes-column-to-the-right)2-A-7Industrial-processes-Mineral-Products-Other3.4Installations-for-the-melting-mineral-substances-including-the-prodcution-of-mineral-fibres-with-a-melting-capacity-exceeding-20-tonnes-per-day</v>
      </c>
      <c r="CK71" s="1" t="b">
        <v>0</v>
      </c>
      <c r="CM71" s="49"/>
      <c r="CN71" s="69"/>
      <c r="CO71" s="107">
        <v>23.99</v>
      </c>
      <c r="CP71" s="10" t="s">
        <v>367</v>
      </c>
      <c r="CQ71" s="171" t="s">
        <v>1129</v>
      </c>
    </row>
    <row r="72" spans="1:95" s="1" customFormat="1" ht="12" customHeight="1">
      <c r="A72" s="27"/>
      <c r="B72" s="27" t="s">
        <v>1700</v>
      </c>
      <c r="C72" s="24" t="s">
        <v>1701</v>
      </c>
      <c r="D72" s="23"/>
      <c r="E72" s="25"/>
      <c r="F72" s="26"/>
      <c r="G72" s="165"/>
      <c r="H72" s="75"/>
      <c r="I72" s="56"/>
      <c r="J72" s="110"/>
      <c r="K72" s="82"/>
      <c r="L72" s="218"/>
      <c r="M72" s="218"/>
      <c r="N72" s="226" t="s">
        <v>659</v>
      </c>
      <c r="O72" s="226" t="str">
        <f t="shared" ref="O72:O73" si="39">N72&amp;"_"&amp;Q72</f>
        <v>2A6_Other-minerals</v>
      </c>
      <c r="P72" s="226" t="s">
        <v>752</v>
      </c>
      <c r="Q72" s="226" t="s">
        <v>1686</v>
      </c>
      <c r="R72" s="236" t="s">
        <v>605</v>
      </c>
      <c r="S72" s="248" t="str">
        <f t="shared" si="33"/>
        <v/>
      </c>
      <c r="T72" s="226" t="str">
        <f>O72</f>
        <v>2A6_Other-minerals</v>
      </c>
      <c r="U72" s="248" t="str">
        <f>IF(ISNUMBER(MATCH(O72,O$5:O71,0)),"",1)</f>
        <v/>
      </c>
      <c r="V72" s="248" t="str">
        <f>IF(ISNUMBER(MATCH(T72,T$5:T71,0)),"",1)</f>
        <v/>
      </c>
      <c r="W72" s="226" t="str">
        <f t="shared" si="34"/>
        <v>EDGAR: 2A7_Production of other minerals</v>
      </c>
      <c r="X72" s="248" t="s">
        <v>1772</v>
      </c>
      <c r="Y72" s="260" t="s">
        <v>1842</v>
      </c>
      <c r="Z72" s="90"/>
      <c r="AA72" s="65"/>
      <c r="AB72" s="94"/>
      <c r="AC72" s="94"/>
      <c r="AD72" s="94"/>
      <c r="AE72" s="94"/>
      <c r="AF72" s="95"/>
      <c r="AG72" s="94"/>
      <c r="AH72" s="94"/>
      <c r="AI72" s="94"/>
      <c r="AJ72" s="94"/>
      <c r="AK72" s="94"/>
      <c r="AL72" s="94"/>
      <c r="AM72" s="96"/>
      <c r="AN72" s="94"/>
      <c r="AO72" s="94"/>
      <c r="AP72" s="94"/>
      <c r="AQ72" s="96"/>
      <c r="AR72" s="95"/>
      <c r="AS72" s="94"/>
      <c r="AT72" s="94"/>
      <c r="AU72" s="96"/>
      <c r="AV72" s="95"/>
      <c r="AW72" s="94"/>
      <c r="AX72" s="94"/>
      <c r="AY72" s="96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5"/>
      <c r="BL72" s="94"/>
      <c r="BM72" s="94"/>
      <c r="BN72" s="94"/>
      <c r="BO72" s="94"/>
      <c r="BP72" s="96"/>
      <c r="BQ72" s="95"/>
      <c r="BR72" s="94"/>
      <c r="BS72" s="94"/>
      <c r="BT72" s="94"/>
      <c r="BU72" s="94"/>
      <c r="BV72" s="94"/>
      <c r="BW72" s="94"/>
      <c r="BX72" s="94"/>
      <c r="BY72" s="94"/>
      <c r="BZ72" s="94"/>
      <c r="CA72" s="96"/>
      <c r="CB72" s="94"/>
      <c r="CC72" s="94"/>
      <c r="CD72" s="94"/>
      <c r="CE72" s="94"/>
      <c r="CF72" s="94"/>
      <c r="CG72" s="94"/>
      <c r="CH72" s="94"/>
      <c r="CI72" s="96"/>
      <c r="CM72" s="49"/>
      <c r="CN72" s="69"/>
      <c r="CO72" s="107"/>
      <c r="CP72" s="10"/>
      <c r="CQ72" s="171"/>
    </row>
    <row r="73" spans="1:95" s="1" customFormat="1" ht="12" customHeight="1">
      <c r="A73" s="23" t="s">
        <v>1130</v>
      </c>
      <c r="B73" s="23" t="s">
        <v>660</v>
      </c>
      <c r="C73" s="24" t="s">
        <v>1131</v>
      </c>
      <c r="D73" s="23" t="s">
        <v>351</v>
      </c>
      <c r="E73" s="25" t="s">
        <v>1130</v>
      </c>
      <c r="F73" s="26" t="s">
        <v>1131</v>
      </c>
      <c r="G73" s="176" t="s">
        <v>1130</v>
      </c>
      <c r="H73" s="57" t="s">
        <v>1130</v>
      </c>
      <c r="I73" s="56" t="s">
        <v>1132</v>
      </c>
      <c r="J73" s="81" t="s">
        <v>456</v>
      </c>
      <c r="K73" s="82" t="s">
        <v>1133</v>
      </c>
      <c r="L73" s="218"/>
      <c r="M73" s="218"/>
      <c r="N73" s="226" t="s">
        <v>660</v>
      </c>
      <c r="O73" s="226" t="str">
        <f t="shared" si="39"/>
        <v>2B1_Chemical-industry</v>
      </c>
      <c r="P73" s="226" t="s">
        <v>1153</v>
      </c>
      <c r="Q73" s="226" t="s">
        <v>1762</v>
      </c>
      <c r="R73" s="236" t="s">
        <v>605</v>
      </c>
      <c r="S73" s="248" t="str">
        <f t="shared" si="33"/>
        <v/>
      </c>
      <c r="T73" s="226" t="s">
        <v>1775</v>
      </c>
      <c r="U73" s="248">
        <f>IF(ISNUMBER(MATCH(O73,O$5:O72,0)),"",1)</f>
        <v>1</v>
      </c>
      <c r="V73" s="248">
        <f>IF(ISNUMBER(MATCH(T73,T$5:T72,0)),"",1)</f>
        <v>1</v>
      </c>
      <c r="W73" s="226" t="str">
        <f t="shared" si="34"/>
        <v>EDGAR: 2B_Production of chemicals</v>
      </c>
      <c r="X73" s="248" t="s">
        <v>1772</v>
      </c>
      <c r="Y73" s="260" t="s">
        <v>1843</v>
      </c>
      <c r="Z73" s="90" t="s">
        <v>460</v>
      </c>
      <c r="AA73" s="65" t="s">
        <v>1134</v>
      </c>
      <c r="AB73" s="94" t="s">
        <v>69</v>
      </c>
      <c r="AC73" s="94"/>
      <c r="AD73" s="94"/>
      <c r="AE73" s="94"/>
      <c r="AF73" s="95" t="s">
        <v>70</v>
      </c>
      <c r="AG73" s="94"/>
      <c r="AH73" s="94"/>
      <c r="AI73" s="94"/>
      <c r="AJ73" s="94"/>
      <c r="AK73" s="94"/>
      <c r="AL73" s="94"/>
      <c r="AM73" s="96"/>
      <c r="AN73" s="94"/>
      <c r="AO73" s="94"/>
      <c r="AP73" s="94"/>
      <c r="AQ73" s="96"/>
      <c r="AR73" s="95" t="s">
        <v>81</v>
      </c>
      <c r="AS73" s="94"/>
      <c r="AT73" s="94"/>
      <c r="AU73" s="96"/>
      <c r="AV73" s="95"/>
      <c r="AW73" s="94"/>
      <c r="AX73" s="94"/>
      <c r="AY73" s="96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5" t="s">
        <v>66</v>
      </c>
      <c r="BL73" s="94"/>
      <c r="BM73" s="94"/>
      <c r="BN73" s="94"/>
      <c r="BO73" s="94"/>
      <c r="BP73" s="96"/>
      <c r="BQ73" s="95" t="s">
        <v>67</v>
      </c>
      <c r="BR73" s="94"/>
      <c r="BS73" s="94"/>
      <c r="BT73" s="94"/>
      <c r="BU73" s="94"/>
      <c r="BV73" s="94"/>
      <c r="BW73" s="94"/>
      <c r="BX73" s="94"/>
      <c r="BY73" s="94"/>
      <c r="BZ73" s="94"/>
      <c r="CA73" s="96"/>
      <c r="CB73" s="94" t="s">
        <v>68</v>
      </c>
      <c r="CC73" s="94"/>
      <c r="CD73" s="94"/>
      <c r="CE73" s="94"/>
      <c r="CF73" s="94"/>
      <c r="CG73" s="94"/>
      <c r="CH73" s="94"/>
      <c r="CI73" s="96"/>
      <c r="CJ73" s="1" t="str">
        <f>B73&amp;C73&amp;H73&amp;I73&amp;J73&amp;K73</f>
        <v>2B1Ammonia-production2-B-1Industrial-Processes-Chemical-Industry-Ammonia4.2.(a)Inorganic-chemical-industry:-(a)-gases-such-as-ammonia,-chlorine-or-hydrogen-chloride,-fluorine-or-hydrogen-fluoride,-carbon-oxides,-sulphur-compounds,-nitrogen-oxides,-hydrogen,-sulphur-dioxide,-carbonyl-chloride</v>
      </c>
      <c r="CK73" s="1" t="b">
        <v>0</v>
      </c>
      <c r="CM73" s="70" t="s">
        <v>6</v>
      </c>
      <c r="CN73" s="69"/>
      <c r="CO73" s="50" t="s">
        <v>406</v>
      </c>
      <c r="CP73" s="6" t="s">
        <v>191</v>
      </c>
      <c r="CQ73" s="166" t="s">
        <v>192</v>
      </c>
    </row>
    <row r="74" spans="1:95" s="1" customFormat="1" ht="12" customHeight="1">
      <c r="A74" s="23" t="s">
        <v>1135</v>
      </c>
      <c r="B74" s="23" t="s">
        <v>661</v>
      </c>
      <c r="C74" s="24" t="s">
        <v>1136</v>
      </c>
      <c r="D74" s="23" t="s">
        <v>351</v>
      </c>
      <c r="E74" s="25" t="s">
        <v>1135</v>
      </c>
      <c r="F74" s="26" t="s">
        <v>1136</v>
      </c>
      <c r="G74" s="176" t="s">
        <v>1135</v>
      </c>
      <c r="H74" s="57" t="s">
        <v>1135</v>
      </c>
      <c r="I74" s="56" t="s">
        <v>1137</v>
      </c>
      <c r="J74" s="81" t="s">
        <v>455</v>
      </c>
      <c r="K74" s="82" t="s">
        <v>1138</v>
      </c>
      <c r="L74" s="218"/>
      <c r="M74" s="218"/>
      <c r="N74" s="226" t="s">
        <v>661</v>
      </c>
      <c r="O74" s="226" t="str">
        <f t="shared" si="5"/>
        <v>2B2_Chemicals-Nitric-acid</v>
      </c>
      <c r="P74" s="226" t="s">
        <v>1136</v>
      </c>
      <c r="Q74" s="226" t="s">
        <v>1687</v>
      </c>
      <c r="R74" s="236" t="s">
        <v>605</v>
      </c>
      <c r="S74" s="248" t="str">
        <f t="shared" si="33"/>
        <v/>
      </c>
      <c r="T74" s="226" t="s">
        <v>1775</v>
      </c>
      <c r="U74" s="248">
        <f>IF(ISNUMBER(MATCH(O74,O$5:O73,0)),"",1)</f>
        <v>1</v>
      </c>
      <c r="V74" s="248" t="str">
        <f>IF(ISNUMBER(MATCH(T74,T$5:T73,0)),"",1)</f>
        <v/>
      </c>
      <c r="W74" s="226" t="str">
        <f t="shared" si="34"/>
        <v>EDGAR: 2B_Production of chemicals</v>
      </c>
      <c r="X74" s="248" t="s">
        <v>1772</v>
      </c>
      <c r="Y74" s="260" t="s">
        <v>1843</v>
      </c>
      <c r="Z74" s="90" t="s">
        <v>459</v>
      </c>
      <c r="AA74" s="65" t="s">
        <v>1139</v>
      </c>
      <c r="AB74" s="94" t="s">
        <v>80</v>
      </c>
      <c r="AC74" s="94"/>
      <c r="AD74" s="94"/>
      <c r="AE74" s="94"/>
      <c r="AF74" s="95" t="s">
        <v>70</v>
      </c>
      <c r="AG74" s="94"/>
      <c r="AH74" s="94"/>
      <c r="AI74" s="94"/>
      <c r="AJ74" s="94"/>
      <c r="AK74" s="94"/>
      <c r="AL74" s="94"/>
      <c r="AM74" s="96"/>
      <c r="AN74" s="94"/>
      <c r="AO74" s="94"/>
      <c r="AP74" s="94"/>
      <c r="AQ74" s="96"/>
      <c r="AR74" s="95" t="s">
        <v>80</v>
      </c>
      <c r="AS74" s="94"/>
      <c r="AT74" s="94"/>
      <c r="AU74" s="96"/>
      <c r="AV74" s="97"/>
      <c r="AW74" s="94"/>
      <c r="AX74" s="94"/>
      <c r="AY74" s="96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5" t="s">
        <v>80</v>
      </c>
      <c r="BL74" s="94"/>
      <c r="BM74" s="94"/>
      <c r="BN74" s="94"/>
      <c r="BO74" s="94"/>
      <c r="BP74" s="96"/>
      <c r="BQ74" s="95" t="s">
        <v>67</v>
      </c>
      <c r="BR74" s="94"/>
      <c r="BS74" s="94"/>
      <c r="BT74" s="94"/>
      <c r="BU74" s="94"/>
      <c r="BV74" s="94"/>
      <c r="BW74" s="94"/>
      <c r="BX74" s="94"/>
      <c r="BY74" s="94"/>
      <c r="BZ74" s="94"/>
      <c r="CA74" s="96"/>
      <c r="CB74" s="94" t="s">
        <v>68</v>
      </c>
      <c r="CC74" s="94"/>
      <c r="CD74" s="94"/>
      <c r="CE74" s="94"/>
      <c r="CF74" s="94"/>
      <c r="CG74" s="94"/>
      <c r="CH74" s="94"/>
      <c r="CI74" s="96"/>
      <c r="CJ74" s="1" t="str">
        <f>B74&amp;C74&amp;H74&amp;I74&amp;J74&amp;K74</f>
        <v>2B2Nitric-acid-production2-B-2Industrial-Processes-Chemical-Industry-Nitric-Acid4.2.(b)Inorganic-chemical-industry:-(b)-acids,-such-as-chromic-acid,-hydrofluoric-acid,-phospohoric-acid,-nitric-acid,-hydrochloric-acid,-sulphuric-acid,-oleum,-sulphurous-acids</v>
      </c>
      <c r="CK74" s="1" t="b">
        <v>0</v>
      </c>
      <c r="CM74" s="70" t="s">
        <v>6</v>
      </c>
      <c r="CN74" s="69"/>
      <c r="CO74" s="107" t="s">
        <v>406</v>
      </c>
      <c r="CP74" s="6" t="s">
        <v>190</v>
      </c>
      <c r="CQ74" s="166" t="s">
        <v>1140</v>
      </c>
    </row>
    <row r="75" spans="1:95" s="1" customFormat="1" ht="12" customHeight="1">
      <c r="A75" s="23" t="s">
        <v>1141</v>
      </c>
      <c r="B75" s="23" t="s">
        <v>662</v>
      </c>
      <c r="C75" s="24" t="s">
        <v>1142</v>
      </c>
      <c r="D75" s="23" t="s">
        <v>351</v>
      </c>
      <c r="E75" s="25" t="s">
        <v>1141</v>
      </c>
      <c r="F75" s="26" t="s">
        <v>1142</v>
      </c>
      <c r="G75" s="176" t="s">
        <v>1143</v>
      </c>
      <c r="H75" s="57" t="s">
        <v>1141</v>
      </c>
      <c r="I75" s="56" t="s">
        <v>1144</v>
      </c>
      <c r="J75" s="81" t="s">
        <v>463</v>
      </c>
      <c r="K75" s="82" t="s">
        <v>1145</v>
      </c>
      <c r="L75" s="218"/>
      <c r="M75" s="218"/>
      <c r="N75" s="226" t="s">
        <v>662</v>
      </c>
      <c r="O75" s="226" t="str">
        <f t="shared" ref="O75:O142" si="40">N75&amp;"_"&amp;Q75</f>
        <v>2B3_Chemicals-Adipic-acid</v>
      </c>
      <c r="P75" s="226" t="s">
        <v>1142</v>
      </c>
      <c r="Q75" s="226" t="s">
        <v>1688</v>
      </c>
      <c r="R75" s="236" t="s">
        <v>605</v>
      </c>
      <c r="S75" s="248" t="str">
        <f t="shared" si="33"/>
        <v/>
      </c>
      <c r="T75" s="226" t="s">
        <v>1775</v>
      </c>
      <c r="U75" s="248">
        <f>IF(ISNUMBER(MATCH(O75,O$5:O74,0)),"",1)</f>
        <v>1</v>
      </c>
      <c r="V75" s="248" t="str">
        <f>IF(ISNUMBER(MATCH(T75,T$5:T74,0)),"",1)</f>
        <v/>
      </c>
      <c r="W75" s="226" t="str">
        <f t="shared" si="34"/>
        <v>EDGAR: 2B_Production of chemicals</v>
      </c>
      <c r="X75" s="248" t="s">
        <v>1772</v>
      </c>
      <c r="Y75" s="260" t="s">
        <v>1843</v>
      </c>
      <c r="Z75" s="90" t="s">
        <v>465</v>
      </c>
      <c r="AA75" s="65" t="s">
        <v>1146</v>
      </c>
      <c r="AB75" s="94" t="s">
        <v>83</v>
      </c>
      <c r="AC75" s="94"/>
      <c r="AD75" s="94"/>
      <c r="AE75" s="94"/>
      <c r="AF75" s="95" t="s">
        <v>82</v>
      </c>
      <c r="AG75" s="94"/>
      <c r="AH75" s="94"/>
      <c r="AI75" s="94"/>
      <c r="AJ75" s="94"/>
      <c r="AK75" s="94"/>
      <c r="AL75" s="94"/>
      <c r="AM75" s="96"/>
      <c r="AN75" s="94"/>
      <c r="AO75" s="94"/>
      <c r="AP75" s="94"/>
      <c r="AQ75" s="96"/>
      <c r="AR75" s="95"/>
      <c r="AS75" s="94"/>
      <c r="AT75" s="94"/>
      <c r="AU75" s="96"/>
      <c r="AV75" s="94"/>
      <c r="AW75" s="97"/>
      <c r="AX75" s="94"/>
      <c r="AY75" s="96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5" t="s">
        <v>83</v>
      </c>
      <c r="BL75" s="94"/>
      <c r="BM75" s="94"/>
      <c r="BN75" s="94"/>
      <c r="BO75" s="94"/>
      <c r="BP75" s="96"/>
      <c r="BQ75" s="95" t="s">
        <v>67</v>
      </c>
      <c r="BR75" s="94"/>
      <c r="BS75" s="94"/>
      <c r="BT75" s="94"/>
      <c r="BU75" s="94"/>
      <c r="BV75" s="94"/>
      <c r="BW75" s="94"/>
      <c r="BX75" s="94"/>
      <c r="BY75" s="94"/>
      <c r="BZ75" s="94"/>
      <c r="CA75" s="96"/>
      <c r="CB75" s="94" t="s">
        <v>68</v>
      </c>
      <c r="CC75" s="94"/>
      <c r="CD75" s="94"/>
      <c r="CE75" s="94"/>
      <c r="CF75" s="94"/>
      <c r="CG75" s="94"/>
      <c r="CH75" s="94"/>
      <c r="CI75" s="96"/>
      <c r="CJ75" s="1" t="str">
        <f>B75&amp;C75&amp;H75&amp;I75&amp;J75&amp;K75</f>
        <v>2B3Adipic-acid-production2-B-3Industrial-Processes-Chemical-Industry-Adipic-Acid4.1.(d)Organic-chemical-industry:-(d)-nitrogenous-hydrocarbons-such-as-amines,-amides,-nitrous-compounds,-nitro-compounds-or-nitrate-compounds,-nitriles,-cyanates,-isocyanates</v>
      </c>
      <c r="CK75" s="1" t="b">
        <v>0</v>
      </c>
      <c r="CM75" s="70" t="s">
        <v>6</v>
      </c>
      <c r="CN75" s="69"/>
      <c r="CO75" s="50" t="s">
        <v>407</v>
      </c>
      <c r="CP75" s="6" t="s">
        <v>196</v>
      </c>
      <c r="CQ75" s="166" t="s">
        <v>1147</v>
      </c>
    </row>
    <row r="76" spans="1:95" s="1" customFormat="1" ht="12" customHeight="1">
      <c r="A76" s="27" t="s">
        <v>1148</v>
      </c>
      <c r="B76" s="27" t="s">
        <v>663</v>
      </c>
      <c r="C76" s="32" t="s">
        <v>1149</v>
      </c>
      <c r="D76" s="23" t="s">
        <v>351</v>
      </c>
      <c r="E76" s="25" t="s">
        <v>1150</v>
      </c>
      <c r="F76" s="26" t="s">
        <v>1149</v>
      </c>
      <c r="G76" s="176" t="s">
        <v>1150</v>
      </c>
      <c r="H76" s="57" t="s">
        <v>1150</v>
      </c>
      <c r="I76" s="56" t="s">
        <v>1151</v>
      </c>
      <c r="J76" s="110" t="s">
        <v>458</v>
      </c>
      <c r="K76" s="82" t="s">
        <v>1152</v>
      </c>
      <c r="L76" s="218"/>
      <c r="M76" s="218"/>
      <c r="N76" s="226" t="s">
        <v>753</v>
      </c>
      <c r="O76" s="226" t="str">
        <f t="shared" si="40"/>
        <v>2B_Chemical-industry</v>
      </c>
      <c r="P76" s="226" t="s">
        <v>1153</v>
      </c>
      <c r="Q76" s="226" t="s">
        <v>1762</v>
      </c>
      <c r="R76" s="236" t="s">
        <v>605</v>
      </c>
      <c r="S76" s="248" t="str">
        <f t="shared" si="33"/>
        <v/>
      </c>
      <c r="T76" s="226" t="s">
        <v>1775</v>
      </c>
      <c r="U76" s="248">
        <f>IF(ISNUMBER(MATCH(O76,O$5:O75,0)),"",1)</f>
        <v>1</v>
      </c>
      <c r="V76" s="248" t="str">
        <f>IF(ISNUMBER(MATCH(T76,T$5:T75,0)),"",1)</f>
        <v/>
      </c>
      <c r="W76" s="226" t="str">
        <f t="shared" si="34"/>
        <v>EDGAR: 2B_Production of chemicals</v>
      </c>
      <c r="X76" s="248" t="s">
        <v>1772</v>
      </c>
      <c r="Y76" s="260" t="s">
        <v>1843</v>
      </c>
      <c r="Z76" s="90" t="s">
        <v>461</v>
      </c>
      <c r="AA76" s="65" t="s">
        <v>1154</v>
      </c>
      <c r="AB76" s="94" t="s">
        <v>69</v>
      </c>
      <c r="AC76" s="94"/>
      <c r="AD76" s="94"/>
      <c r="AE76" s="94"/>
      <c r="AF76" s="95" t="s">
        <v>70</v>
      </c>
      <c r="AG76" s="94"/>
      <c r="AH76" s="94"/>
      <c r="AI76" s="94"/>
      <c r="AJ76" s="94"/>
      <c r="AK76" s="94"/>
      <c r="AL76" s="94"/>
      <c r="AM76" s="96"/>
      <c r="AN76" s="94"/>
      <c r="AO76" s="94"/>
      <c r="AP76" s="94"/>
      <c r="AQ76" s="96"/>
      <c r="AR76" s="95" t="s">
        <v>81</v>
      </c>
      <c r="AS76" s="94"/>
      <c r="AT76" s="94"/>
      <c r="AU76" s="96"/>
      <c r="AV76" s="97"/>
      <c r="AW76" s="94"/>
      <c r="AX76" s="94"/>
      <c r="AY76" s="96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5" t="s">
        <v>66</v>
      </c>
      <c r="BL76" s="94"/>
      <c r="BM76" s="94"/>
      <c r="BN76" s="94"/>
      <c r="BO76" s="94"/>
      <c r="BP76" s="96"/>
      <c r="BQ76" s="95" t="s">
        <v>67</v>
      </c>
      <c r="BR76" s="94"/>
      <c r="BS76" s="94"/>
      <c r="BT76" s="94"/>
      <c r="BU76" s="94"/>
      <c r="BV76" s="94"/>
      <c r="BW76" s="94"/>
      <c r="BX76" s="94"/>
      <c r="BY76" s="94"/>
      <c r="BZ76" s="94"/>
      <c r="CA76" s="96"/>
      <c r="CB76" s="94" t="s">
        <v>68</v>
      </c>
      <c r="CC76" s="94"/>
      <c r="CD76" s="94"/>
      <c r="CE76" s="94"/>
      <c r="CF76" s="94"/>
      <c r="CG76" s="94"/>
      <c r="CH76" s="94"/>
      <c r="CI76" s="96"/>
      <c r="CJ76" s="1" t="str">
        <f>B76&amp;C76&amp;H76&amp;I76&amp;J76&amp;K76</f>
        <v>2B5Carbide-production2-B-4Industrial-Processes-Chemical-Industry-Carbide4.2Production-of-inorganic-chemicals</v>
      </c>
      <c r="CK76" s="1" t="b">
        <v>0</v>
      </c>
      <c r="CM76" s="70" t="s">
        <v>6</v>
      </c>
      <c r="CN76" s="69"/>
      <c r="CO76" s="50" t="s">
        <v>405</v>
      </c>
      <c r="CP76" s="6" t="s">
        <v>194</v>
      </c>
      <c r="CQ76" s="166" t="s">
        <v>1155</v>
      </c>
    </row>
    <row r="77" spans="1:95" s="1" customFormat="1" ht="12" customHeight="1">
      <c r="A77" s="27"/>
      <c r="B77" s="27" t="s">
        <v>1702</v>
      </c>
      <c r="C77" s="32" t="s">
        <v>1703</v>
      </c>
      <c r="D77" s="23"/>
      <c r="E77" s="25"/>
      <c r="F77" s="26"/>
      <c r="G77" s="176"/>
      <c r="H77" s="57"/>
      <c r="I77" s="56"/>
      <c r="J77" s="110"/>
      <c r="K77" s="82"/>
      <c r="L77" s="218"/>
      <c r="M77" s="218"/>
      <c r="N77" s="226" t="s">
        <v>753</v>
      </c>
      <c r="O77" s="226" t="str">
        <f t="shared" ref="O77" si="41">N77&amp;"_"&amp;Q77</f>
        <v>2B_Chemical-industry</v>
      </c>
      <c r="P77" s="226" t="s">
        <v>1153</v>
      </c>
      <c r="Q77" s="226" t="s">
        <v>1762</v>
      </c>
      <c r="R77" s="236" t="s">
        <v>605</v>
      </c>
      <c r="S77" s="248" t="str">
        <f t="shared" si="33"/>
        <v/>
      </c>
      <c r="T77" s="226" t="str">
        <f t="shared" ref="T77:T84" si="42">O77</f>
        <v>2B_Chemical-industry</v>
      </c>
      <c r="U77" s="248" t="str">
        <f>IF(ISNUMBER(MATCH(O77,O$5:O76,0)),"",1)</f>
        <v/>
      </c>
      <c r="V77" s="248" t="str">
        <f>IF(ISNUMBER(MATCH(T77,T$5:T76,0)),"",1)</f>
        <v/>
      </c>
      <c r="W77" s="226" t="str">
        <f t="shared" si="34"/>
        <v>EDGAR: 2B_Production of chemicals</v>
      </c>
      <c r="X77" s="248" t="s">
        <v>1772</v>
      </c>
      <c r="Y77" s="260" t="s">
        <v>1843</v>
      </c>
      <c r="Z77" s="90"/>
      <c r="AA77" s="65"/>
      <c r="AB77" s="94"/>
      <c r="AC77" s="94"/>
      <c r="AD77" s="94"/>
      <c r="AE77" s="94"/>
      <c r="AF77" s="95"/>
      <c r="AG77" s="94"/>
      <c r="AH77" s="94"/>
      <c r="AI77" s="94"/>
      <c r="AJ77" s="94"/>
      <c r="AK77" s="94"/>
      <c r="AL77" s="94"/>
      <c r="AM77" s="96"/>
      <c r="AN77" s="94"/>
      <c r="AO77" s="94"/>
      <c r="AP77" s="94"/>
      <c r="AQ77" s="96"/>
      <c r="AR77" s="95"/>
      <c r="AS77" s="94"/>
      <c r="AT77" s="94"/>
      <c r="AU77" s="96"/>
      <c r="AV77" s="97"/>
      <c r="AW77" s="94"/>
      <c r="AX77" s="94"/>
      <c r="AY77" s="96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5"/>
      <c r="BL77" s="94"/>
      <c r="BM77" s="94"/>
      <c r="BN77" s="94"/>
      <c r="BO77" s="94"/>
      <c r="BP77" s="96"/>
      <c r="BQ77" s="95"/>
      <c r="BR77" s="94"/>
      <c r="BS77" s="94"/>
      <c r="BT77" s="94"/>
      <c r="BU77" s="94"/>
      <c r="BV77" s="94"/>
      <c r="BW77" s="94"/>
      <c r="BX77" s="94"/>
      <c r="BY77" s="94"/>
      <c r="BZ77" s="94"/>
      <c r="CA77" s="96"/>
      <c r="CB77" s="94"/>
      <c r="CC77" s="94"/>
      <c r="CD77" s="94"/>
      <c r="CE77" s="94"/>
      <c r="CF77" s="94"/>
      <c r="CG77" s="94"/>
      <c r="CH77" s="94"/>
      <c r="CI77" s="96"/>
      <c r="CM77" s="70"/>
      <c r="CN77" s="69"/>
      <c r="CO77" s="50"/>
      <c r="CP77" s="6"/>
      <c r="CQ77" s="166"/>
    </row>
    <row r="78" spans="1:95" s="1" customFormat="1" ht="12" customHeight="1">
      <c r="A78" s="27" t="s">
        <v>1156</v>
      </c>
      <c r="B78" s="27" t="s">
        <v>664</v>
      </c>
      <c r="C78" s="30" t="s">
        <v>1157</v>
      </c>
      <c r="D78" s="23" t="s">
        <v>351</v>
      </c>
      <c r="E78" s="25" t="s">
        <v>1143</v>
      </c>
      <c r="F78" s="26" t="s">
        <v>1158</v>
      </c>
      <c r="G78" s="176" t="s">
        <v>1143</v>
      </c>
      <c r="H78" s="57" t="s">
        <v>1148</v>
      </c>
      <c r="I78" s="56" t="s">
        <v>1159</v>
      </c>
      <c r="J78" s="81" t="s">
        <v>457</v>
      </c>
      <c r="K78" s="82" t="s">
        <v>1160</v>
      </c>
      <c r="L78" s="218"/>
      <c r="M78" s="218"/>
      <c r="N78" s="226" t="s">
        <v>753</v>
      </c>
      <c r="O78" s="226" t="str">
        <f t="shared" si="40"/>
        <v>2B_Chemical-industry</v>
      </c>
      <c r="P78" s="226" t="s">
        <v>1153</v>
      </c>
      <c r="Q78" s="226" t="s">
        <v>1762</v>
      </c>
      <c r="R78" s="236" t="s">
        <v>605</v>
      </c>
      <c r="S78" s="248" t="str">
        <f t="shared" si="33"/>
        <v/>
      </c>
      <c r="T78" s="226" t="str">
        <f t="shared" si="42"/>
        <v>2B_Chemical-industry</v>
      </c>
      <c r="U78" s="248" t="str">
        <f>IF(ISNUMBER(MATCH(O78,O$5:O77,0)),"",1)</f>
        <v/>
      </c>
      <c r="V78" s="248" t="str">
        <f>IF(ISNUMBER(MATCH(T78,T$5:T77,0)),"",1)</f>
        <v/>
      </c>
      <c r="W78" s="226" t="str">
        <f t="shared" si="34"/>
        <v>EDGAR: 2B_Production of chemicals</v>
      </c>
      <c r="X78" s="248" t="s">
        <v>1772</v>
      </c>
      <c r="Y78" s="260" t="s">
        <v>1843</v>
      </c>
      <c r="Z78" s="90" t="s">
        <v>461</v>
      </c>
      <c r="AA78" s="65" t="s">
        <v>1154</v>
      </c>
      <c r="AB78" s="94" t="s">
        <v>69</v>
      </c>
      <c r="AC78" s="94"/>
      <c r="AD78" s="94"/>
      <c r="AE78" s="94"/>
      <c r="AF78" s="95" t="s">
        <v>77</v>
      </c>
      <c r="AG78" s="94"/>
      <c r="AH78" s="94"/>
      <c r="AI78" s="94"/>
      <c r="AJ78" s="94"/>
      <c r="AK78" s="94"/>
      <c r="AL78" s="94"/>
      <c r="AM78" s="96"/>
      <c r="AN78" s="94"/>
      <c r="AO78" s="94"/>
      <c r="AP78" s="94"/>
      <c r="AQ78" s="96"/>
      <c r="AR78" s="95" t="s">
        <v>81</v>
      </c>
      <c r="AS78" s="94"/>
      <c r="AT78" s="94"/>
      <c r="AU78" s="96"/>
      <c r="AV78" s="97"/>
      <c r="AW78" s="94"/>
      <c r="AX78" s="94"/>
      <c r="AY78" s="96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5" t="s">
        <v>66</v>
      </c>
      <c r="BL78" s="94"/>
      <c r="BM78" s="94"/>
      <c r="BN78" s="94"/>
      <c r="BO78" s="94"/>
      <c r="BP78" s="96"/>
      <c r="BQ78" s="95" t="s">
        <v>67</v>
      </c>
      <c r="BR78" s="94"/>
      <c r="BS78" s="94"/>
      <c r="BT78" s="94"/>
      <c r="BU78" s="94"/>
      <c r="BV78" s="94"/>
      <c r="BW78" s="94"/>
      <c r="BX78" s="94"/>
      <c r="BY78" s="94"/>
      <c r="BZ78" s="94"/>
      <c r="CA78" s="96"/>
      <c r="CB78" s="94" t="s">
        <v>68</v>
      </c>
      <c r="CC78" s="94"/>
      <c r="CD78" s="94"/>
      <c r="CE78" s="94"/>
      <c r="CF78" s="94"/>
      <c r="CG78" s="94"/>
      <c r="CH78" s="94"/>
      <c r="CI78" s="96"/>
      <c r="CJ78" s="1" t="str">
        <f t="shared" ref="CJ78:CJ109" si="43">B78&amp;C78&amp;H78&amp;I78&amp;J78&amp;K78</f>
        <v>2B6Titanium-dioxid--prodcution-2-B-5Industrial-Processes-Chemical-Industry/Other4.2.(e)Inorganic-chemical-industry:-(e)-non-metals,-metal-oxides-or-other-inorganic-compounds-such-as-calcium-carbide,-silicon,-silicon-carbide</v>
      </c>
      <c r="CK78" s="1" t="b">
        <v>0</v>
      </c>
      <c r="CM78" s="70" t="s">
        <v>6</v>
      </c>
      <c r="CN78" s="69"/>
      <c r="CO78" s="50" t="s">
        <v>405</v>
      </c>
      <c r="CP78" s="6" t="s">
        <v>193</v>
      </c>
      <c r="CQ78" s="166" t="s">
        <v>1161</v>
      </c>
    </row>
    <row r="79" spans="1:95" s="1" customFormat="1" ht="12" customHeight="1">
      <c r="A79" s="27" t="s">
        <v>1162</v>
      </c>
      <c r="B79" s="27" t="s">
        <v>665</v>
      </c>
      <c r="C79" s="41" t="s">
        <v>1163</v>
      </c>
      <c r="D79" s="23" t="s">
        <v>351</v>
      </c>
      <c r="E79" s="25" t="s">
        <v>1164</v>
      </c>
      <c r="F79" s="26" t="s">
        <v>1165</v>
      </c>
      <c r="G79" s="176" t="s">
        <v>1164</v>
      </c>
      <c r="H79" s="75" t="s">
        <v>1164</v>
      </c>
      <c r="I79" s="56" t="s">
        <v>1166</v>
      </c>
      <c r="J79" s="81"/>
      <c r="K79" s="82"/>
      <c r="L79" s="218"/>
      <c r="M79" s="218"/>
      <c r="N79" s="226" t="s">
        <v>753</v>
      </c>
      <c r="O79" s="226" t="str">
        <f t="shared" si="40"/>
        <v>2B_Chemical-industry</v>
      </c>
      <c r="P79" s="226" t="s">
        <v>1153</v>
      </c>
      <c r="Q79" s="226" t="s">
        <v>1762</v>
      </c>
      <c r="R79" s="236" t="s">
        <v>605</v>
      </c>
      <c r="S79" s="248" t="str">
        <f t="shared" si="33"/>
        <v/>
      </c>
      <c r="T79" s="226" t="str">
        <f t="shared" si="42"/>
        <v>2B_Chemical-industry</v>
      </c>
      <c r="U79" s="248" t="str">
        <f>IF(ISNUMBER(MATCH(O79,O$5:O78,0)),"",1)</f>
        <v/>
      </c>
      <c r="V79" s="248" t="str">
        <f>IF(ISNUMBER(MATCH(T79,T$5:T78,0)),"",1)</f>
        <v/>
      </c>
      <c r="W79" s="226" t="str">
        <f t="shared" si="34"/>
        <v>EDGAR: 2B_Production of chemicals</v>
      </c>
      <c r="X79" s="248" t="s">
        <v>1772</v>
      </c>
      <c r="Y79" s="260" t="s">
        <v>1843</v>
      </c>
      <c r="Z79" s="90"/>
      <c r="AA79" s="65"/>
      <c r="AB79" s="94" t="s">
        <v>69</v>
      </c>
      <c r="AC79" s="94"/>
      <c r="AD79" s="94"/>
      <c r="AE79" s="94"/>
      <c r="AF79" s="95" t="s">
        <v>70</v>
      </c>
      <c r="AG79" s="94"/>
      <c r="AH79" s="94"/>
      <c r="AI79" s="94"/>
      <c r="AJ79" s="94"/>
      <c r="AK79" s="94"/>
      <c r="AL79" s="94"/>
      <c r="AM79" s="96"/>
      <c r="AN79" s="94"/>
      <c r="AO79" s="94"/>
      <c r="AP79" s="94"/>
      <c r="AQ79" s="96"/>
      <c r="AR79" s="95" t="s">
        <v>81</v>
      </c>
      <c r="AS79" s="94"/>
      <c r="AT79" s="94"/>
      <c r="AU79" s="96"/>
      <c r="AV79" s="97"/>
      <c r="AW79" s="94"/>
      <c r="AX79" s="94"/>
      <c r="AY79" s="96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5" t="s">
        <v>66</v>
      </c>
      <c r="BL79" s="94"/>
      <c r="BM79" s="94"/>
      <c r="BN79" s="94"/>
      <c r="BO79" s="94"/>
      <c r="BP79" s="96"/>
      <c r="BQ79" s="95" t="s">
        <v>67</v>
      </c>
      <c r="BR79" s="94"/>
      <c r="BS79" s="94"/>
      <c r="BT79" s="94"/>
      <c r="BU79" s="94"/>
      <c r="BV79" s="94"/>
      <c r="BW79" s="94"/>
      <c r="BX79" s="94"/>
      <c r="BY79" s="94"/>
      <c r="BZ79" s="94"/>
      <c r="CA79" s="96"/>
      <c r="CB79" s="94" t="s">
        <v>68</v>
      </c>
      <c r="CC79" s="94"/>
      <c r="CD79" s="94"/>
      <c r="CE79" s="94"/>
      <c r="CF79" s="94"/>
      <c r="CG79" s="94"/>
      <c r="CH79" s="94"/>
      <c r="CI79" s="96"/>
      <c r="CJ79" s="1" t="str">
        <f t="shared" si="43"/>
        <v>2B7Soda-ash-production2-A-4Industrial-processes-Soda-Ash-production-and-use</v>
      </c>
      <c r="CK79" s="1" t="b">
        <v>0</v>
      </c>
      <c r="CM79" s="49">
        <v>24</v>
      </c>
      <c r="CN79" s="69"/>
      <c r="CO79" s="50"/>
      <c r="CP79" s="6" t="s">
        <v>210</v>
      </c>
      <c r="CQ79" s="166" t="s">
        <v>1167</v>
      </c>
    </row>
    <row r="80" spans="1:95" s="1" customFormat="1" ht="12" customHeight="1">
      <c r="A80" s="27" t="s">
        <v>1168</v>
      </c>
      <c r="B80" s="27" t="s">
        <v>666</v>
      </c>
      <c r="C80" s="28" t="s">
        <v>1169</v>
      </c>
      <c r="D80" s="23" t="s">
        <v>351</v>
      </c>
      <c r="E80" s="25" t="s">
        <v>1143</v>
      </c>
      <c r="F80" s="26" t="s">
        <v>1158</v>
      </c>
      <c r="G80" s="176" t="s">
        <v>1143</v>
      </c>
      <c r="H80" s="57" t="s">
        <v>1148</v>
      </c>
      <c r="I80" s="56" t="s">
        <v>1159</v>
      </c>
      <c r="J80" s="81" t="s">
        <v>455</v>
      </c>
      <c r="K80" s="82" t="s">
        <v>1138</v>
      </c>
      <c r="L80" s="218"/>
      <c r="M80" s="218"/>
      <c r="N80" s="226" t="s">
        <v>753</v>
      </c>
      <c r="O80" s="226" t="str">
        <f t="shared" si="40"/>
        <v>2B_Chemical-industry</v>
      </c>
      <c r="P80" s="226" t="s">
        <v>1153</v>
      </c>
      <c r="Q80" s="226" t="s">
        <v>1762</v>
      </c>
      <c r="R80" s="236" t="s">
        <v>605</v>
      </c>
      <c r="S80" s="248" t="str">
        <f t="shared" si="33"/>
        <v/>
      </c>
      <c r="T80" s="226" t="str">
        <f t="shared" si="42"/>
        <v>2B_Chemical-industry</v>
      </c>
      <c r="U80" s="248" t="str">
        <f>IF(ISNUMBER(MATCH(O80,O$5:O79,0)),"",1)</f>
        <v/>
      </c>
      <c r="V80" s="248" t="str">
        <f>IF(ISNUMBER(MATCH(T80,T$5:T79,0)),"",1)</f>
        <v/>
      </c>
      <c r="W80" s="226" t="str">
        <f t="shared" si="34"/>
        <v>EDGAR: 2B_Production of chemicals</v>
      </c>
      <c r="X80" s="248" t="s">
        <v>1772</v>
      </c>
      <c r="Y80" s="260" t="s">
        <v>1843</v>
      </c>
      <c r="Z80" s="90" t="s">
        <v>459</v>
      </c>
      <c r="AA80" s="65" t="s">
        <v>1139</v>
      </c>
      <c r="AB80" s="94" t="s">
        <v>76</v>
      </c>
      <c r="AC80" s="94"/>
      <c r="AD80" s="94"/>
      <c r="AE80" s="94"/>
      <c r="AF80" s="95" t="s">
        <v>77</v>
      </c>
      <c r="AG80" s="94"/>
      <c r="AH80" s="94"/>
      <c r="AI80" s="94"/>
      <c r="AJ80" s="94"/>
      <c r="AK80" s="94"/>
      <c r="AL80" s="94"/>
      <c r="AM80" s="96"/>
      <c r="AN80" s="94" t="s">
        <v>78</v>
      </c>
      <c r="AO80" s="94" t="s">
        <v>79</v>
      </c>
      <c r="AP80" s="94"/>
      <c r="AQ80" s="96"/>
      <c r="AR80" s="95" t="s">
        <v>76</v>
      </c>
      <c r="AS80" s="94"/>
      <c r="AT80" s="94"/>
      <c r="AU80" s="96"/>
      <c r="AV80" s="95"/>
      <c r="AW80" s="94"/>
      <c r="AX80" s="94"/>
      <c r="AY80" s="96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5" t="s">
        <v>66</v>
      </c>
      <c r="BL80" s="94"/>
      <c r="BM80" s="94"/>
      <c r="BN80" s="94"/>
      <c r="BO80" s="94"/>
      <c r="BP80" s="96"/>
      <c r="BQ80" s="95" t="s">
        <v>67</v>
      </c>
      <c r="BR80" s="94"/>
      <c r="BS80" s="94"/>
      <c r="BT80" s="94"/>
      <c r="BU80" s="94"/>
      <c r="BV80" s="94"/>
      <c r="BW80" s="94"/>
      <c r="BX80" s="94"/>
      <c r="BY80" s="94"/>
      <c r="BZ80" s="94"/>
      <c r="CA80" s="96"/>
      <c r="CB80" s="94" t="s">
        <v>68</v>
      </c>
      <c r="CC80" s="94"/>
      <c r="CD80" s="94"/>
      <c r="CE80" s="94"/>
      <c r="CF80" s="94"/>
      <c r="CG80" s="94"/>
      <c r="CH80" s="94"/>
      <c r="CI80" s="96"/>
      <c r="CJ80" s="1" t="str">
        <f t="shared" si="43"/>
        <v>2B10aChemical-industry:-Other-(Please-specify-in-the-IIR)2-B-5Industrial-Processes-Chemical-Industry/Other4.2.(b)Inorganic-chemical-industry:-(b)-acids,-such-as-chromic-acid,-hydrofluoric-acid,-phospohoric-acid,-nitric-acid,-hydrochloric-acid,-sulphuric-acid,-oleum,-sulphurous-acids</v>
      </c>
      <c r="CK80" s="1" t="b">
        <v>0</v>
      </c>
      <c r="CM80" s="70" t="s">
        <v>6</v>
      </c>
      <c r="CN80" s="69"/>
      <c r="CO80" s="50" t="s">
        <v>405</v>
      </c>
      <c r="CP80" s="6" t="s">
        <v>189</v>
      </c>
      <c r="CQ80" s="166" t="s">
        <v>1170</v>
      </c>
    </row>
    <row r="81" spans="1:95" s="1" customFormat="1" ht="12" customHeight="1">
      <c r="A81" s="27" t="s">
        <v>1171</v>
      </c>
      <c r="B81" s="27" t="s">
        <v>667</v>
      </c>
      <c r="C81" s="24" t="s">
        <v>1172</v>
      </c>
      <c r="D81" s="23" t="s">
        <v>351</v>
      </c>
      <c r="E81" s="25" t="s">
        <v>1173</v>
      </c>
      <c r="F81" s="26" t="s">
        <v>1174</v>
      </c>
      <c r="G81" s="176" t="s">
        <v>1143</v>
      </c>
      <c r="H81" s="57" t="s">
        <v>1148</v>
      </c>
      <c r="I81" s="56" t="s">
        <v>1159</v>
      </c>
      <c r="J81" s="110" t="s">
        <v>464</v>
      </c>
      <c r="K81" s="82" t="s">
        <v>1175</v>
      </c>
      <c r="L81" s="218"/>
      <c r="M81" s="218"/>
      <c r="N81" s="226" t="s">
        <v>753</v>
      </c>
      <c r="O81" s="226" t="str">
        <f t="shared" si="40"/>
        <v>2B_Chemical-industry</v>
      </c>
      <c r="P81" s="226" t="s">
        <v>1153</v>
      </c>
      <c r="Q81" s="226" t="s">
        <v>1762</v>
      </c>
      <c r="R81" s="236" t="s">
        <v>605</v>
      </c>
      <c r="S81" s="248" t="str">
        <f t="shared" si="33"/>
        <v/>
      </c>
      <c r="T81" s="226" t="str">
        <f t="shared" si="42"/>
        <v>2B_Chemical-industry</v>
      </c>
      <c r="U81" s="248" t="str">
        <f>IF(ISNUMBER(MATCH(O81,O$5:O80,0)),"",1)</f>
        <v/>
      </c>
      <c r="V81" s="248" t="str">
        <f>IF(ISNUMBER(MATCH(T81,T$5:T80,0)),"",1)</f>
        <v/>
      </c>
      <c r="W81" s="226" t="str">
        <f t="shared" si="34"/>
        <v>EDGAR: 2B_Production of chemicals</v>
      </c>
      <c r="X81" s="248" t="s">
        <v>1772</v>
      </c>
      <c r="Y81" s="260" t="s">
        <v>1843</v>
      </c>
      <c r="Z81" s="90" t="s">
        <v>466</v>
      </c>
      <c r="AA81" s="65" t="s">
        <v>1176</v>
      </c>
      <c r="AB81" s="94" t="s">
        <v>69</v>
      </c>
      <c r="AC81" s="94"/>
      <c r="AD81" s="94"/>
      <c r="AE81" s="94"/>
      <c r="AF81" s="95" t="s">
        <v>82</v>
      </c>
      <c r="AG81" s="94"/>
      <c r="AH81" s="94"/>
      <c r="AI81" s="94"/>
      <c r="AJ81" s="94"/>
      <c r="AK81" s="94"/>
      <c r="AL81" s="94"/>
      <c r="AM81" s="96"/>
      <c r="AN81" s="94"/>
      <c r="AO81" s="94"/>
      <c r="AP81" s="94"/>
      <c r="AQ81" s="96"/>
      <c r="AR81" s="95" t="s">
        <v>81</v>
      </c>
      <c r="AS81" s="94"/>
      <c r="AT81" s="94"/>
      <c r="AU81" s="96"/>
      <c r="AV81" s="97" t="s">
        <v>347</v>
      </c>
      <c r="AW81" s="94"/>
      <c r="AX81" s="94"/>
      <c r="AY81" s="96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5" t="s">
        <v>66</v>
      </c>
      <c r="BL81" s="94"/>
      <c r="BM81" s="94"/>
      <c r="BN81" s="94"/>
      <c r="BO81" s="94"/>
      <c r="BP81" s="96"/>
      <c r="BQ81" s="95" t="s">
        <v>67</v>
      </c>
      <c r="BR81" s="94"/>
      <c r="BS81" s="94"/>
      <c r="BT81" s="94"/>
      <c r="BU81" s="94"/>
      <c r="BV81" s="94"/>
      <c r="BW81" s="94"/>
      <c r="BX81" s="94"/>
      <c r="BY81" s="94"/>
      <c r="BZ81" s="94"/>
      <c r="CA81" s="96"/>
      <c r="CB81" s="94" t="s">
        <v>68</v>
      </c>
      <c r="CC81" s="94"/>
      <c r="CD81" s="94"/>
      <c r="CE81" s="94"/>
      <c r="CF81" s="94"/>
      <c r="CG81" s="94"/>
      <c r="CH81" s="94"/>
      <c r="CI81" s="96"/>
      <c r="CJ81" s="1" t="str">
        <f t="shared" si="43"/>
        <v>2B10bStorage,-handling-and-transport-of-chemical-products-(Please-specify-in-the-IIR)2-B-5Industrial-Processes-Chemical-Industry/Other4.1Chemical-installations-for-the-production-of-organic-chemicals</v>
      </c>
      <c r="CK81" s="1" t="b">
        <v>0</v>
      </c>
      <c r="CM81" s="70" t="s">
        <v>6</v>
      </c>
      <c r="CN81" s="69" t="s">
        <v>401</v>
      </c>
      <c r="CO81" s="50" t="s">
        <v>407</v>
      </c>
      <c r="CP81" s="6" t="s">
        <v>197</v>
      </c>
      <c r="CQ81" s="166" t="s">
        <v>1177</v>
      </c>
    </row>
    <row r="82" spans="1:95" s="1" customFormat="1" ht="12" customHeight="1">
      <c r="A82" s="23" t="s">
        <v>1178</v>
      </c>
      <c r="B82" s="23" t="s">
        <v>668</v>
      </c>
      <c r="C82" s="24" t="s">
        <v>1179</v>
      </c>
      <c r="D82" s="23" t="s">
        <v>351</v>
      </c>
      <c r="E82" s="25" t="s">
        <v>1178</v>
      </c>
      <c r="F82" s="26" t="s">
        <v>1179</v>
      </c>
      <c r="G82" s="176" t="s">
        <v>1178</v>
      </c>
      <c r="H82" s="57" t="s">
        <v>1178</v>
      </c>
      <c r="I82" s="56" t="s">
        <v>1180</v>
      </c>
      <c r="J82" s="110" t="s">
        <v>442</v>
      </c>
      <c r="K82" s="82" t="s">
        <v>1181</v>
      </c>
      <c r="L82" s="218"/>
      <c r="M82" s="218"/>
      <c r="N82" s="226" t="s">
        <v>782</v>
      </c>
      <c r="O82" s="226" t="str">
        <f t="shared" si="40"/>
        <v>2C_Iron-steel-alloy-prod</v>
      </c>
      <c r="P82" s="226" t="s">
        <v>1182</v>
      </c>
      <c r="Q82" s="226" t="s">
        <v>1757</v>
      </c>
      <c r="R82" s="236" t="s">
        <v>605</v>
      </c>
      <c r="S82" s="248" t="str">
        <f t="shared" si="33"/>
        <v/>
      </c>
      <c r="T82" s="226" t="str">
        <f t="shared" si="42"/>
        <v>2C_Iron-steel-alloy-prod</v>
      </c>
      <c r="U82" s="248">
        <f>IF(ISNUMBER(MATCH(O82,O$5:O81,0)),"",1)</f>
        <v>1</v>
      </c>
      <c r="V82" s="248">
        <f>IF(ISNUMBER(MATCH(T82,T$5:T81,0)),"",1)</f>
        <v>1</v>
      </c>
      <c r="W82" s="226" t="str">
        <f>"Sub-category - EDGAR: "&amp;Y82</f>
        <v>Sub-category - EDGAR: 2C_Production of metals</v>
      </c>
      <c r="X82" s="248" t="s">
        <v>1773</v>
      </c>
      <c r="Y82" s="260" t="s">
        <v>1844</v>
      </c>
      <c r="Z82" s="90" t="s">
        <v>453</v>
      </c>
      <c r="AA82" s="65" t="s">
        <v>1183</v>
      </c>
      <c r="AB82" s="94" t="s">
        <v>64</v>
      </c>
      <c r="AC82" s="94"/>
      <c r="AD82" s="94"/>
      <c r="AE82" s="94"/>
      <c r="AF82" s="95" t="s">
        <v>65</v>
      </c>
      <c r="AG82" s="94"/>
      <c r="AH82" s="94"/>
      <c r="AI82" s="94"/>
      <c r="AJ82" s="94"/>
      <c r="AK82" s="94"/>
      <c r="AL82" s="94"/>
      <c r="AM82" s="96"/>
      <c r="AN82" s="94"/>
      <c r="AO82" s="94"/>
      <c r="AP82" s="94"/>
      <c r="AQ82" s="96"/>
      <c r="AR82" s="95" t="s">
        <v>64</v>
      </c>
      <c r="AS82" s="94"/>
      <c r="AT82" s="94"/>
      <c r="AU82" s="96"/>
      <c r="AV82" s="97" t="s">
        <v>64</v>
      </c>
      <c r="AW82" s="94"/>
      <c r="AX82" s="94"/>
      <c r="AY82" s="96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5" t="s">
        <v>66</v>
      </c>
      <c r="BL82" s="94"/>
      <c r="BM82" s="94"/>
      <c r="BN82" s="94"/>
      <c r="BO82" s="94"/>
      <c r="BP82" s="96"/>
      <c r="BQ82" s="95" t="s">
        <v>67</v>
      </c>
      <c r="BR82" s="94"/>
      <c r="BS82" s="94"/>
      <c r="BT82" s="94"/>
      <c r="BU82" s="94"/>
      <c r="BV82" s="94"/>
      <c r="BW82" s="94"/>
      <c r="BX82" s="94"/>
      <c r="BY82" s="94"/>
      <c r="BZ82" s="94"/>
      <c r="CA82" s="96"/>
      <c r="CB82" s="94" t="s">
        <v>68</v>
      </c>
      <c r="CC82" s="94"/>
      <c r="CD82" s="94"/>
      <c r="CE82" s="94"/>
      <c r="CF82" s="94"/>
      <c r="CG82" s="94"/>
      <c r="CH82" s="94"/>
      <c r="CI82" s="96"/>
      <c r="CJ82" s="1" t="str">
        <f t="shared" si="43"/>
        <v>2C1Iron-and-steel-production2-C-1Industrial-Processes-Metal-Production-Iron-and-steel2.2Metal-industry:-Installations-for-the-production-of-pig-iron-or-steel</v>
      </c>
      <c r="CK82" s="1" t="b">
        <v>0</v>
      </c>
      <c r="CM82" s="70" t="s">
        <v>4</v>
      </c>
      <c r="CN82" s="69"/>
      <c r="CO82" s="147" t="s">
        <v>402</v>
      </c>
      <c r="CP82" s="6" t="s">
        <v>180</v>
      </c>
      <c r="CQ82" s="166" t="s">
        <v>1184</v>
      </c>
    </row>
    <row r="83" spans="1:95" s="1" customFormat="1" ht="12" customHeight="1">
      <c r="A83" s="23" t="s">
        <v>1185</v>
      </c>
      <c r="B83" s="23" t="s">
        <v>669</v>
      </c>
      <c r="C83" s="24" t="s">
        <v>1186</v>
      </c>
      <c r="D83" s="23" t="s">
        <v>351</v>
      </c>
      <c r="E83" s="25" t="s">
        <v>1185</v>
      </c>
      <c r="F83" s="26" t="s">
        <v>1186</v>
      </c>
      <c r="G83" s="176" t="s">
        <v>1185</v>
      </c>
      <c r="H83" s="57" t="s">
        <v>1185</v>
      </c>
      <c r="I83" s="56" t="s">
        <v>1187</v>
      </c>
      <c r="J83" s="81" t="s">
        <v>444</v>
      </c>
      <c r="K83" s="162" t="s">
        <v>1188</v>
      </c>
      <c r="L83" s="219"/>
      <c r="M83" s="219"/>
      <c r="N83" s="226" t="s">
        <v>782</v>
      </c>
      <c r="O83" s="226" t="str">
        <f t="shared" si="40"/>
        <v>2C_Iron-steel-alloy-prod</v>
      </c>
      <c r="P83" s="226" t="s">
        <v>1182</v>
      </c>
      <c r="Q83" s="226" t="s">
        <v>1757</v>
      </c>
      <c r="R83" s="236" t="s">
        <v>605</v>
      </c>
      <c r="S83" s="248" t="str">
        <f t="shared" si="33"/>
        <v/>
      </c>
      <c r="T83" s="226" t="str">
        <f t="shared" si="42"/>
        <v>2C_Iron-steel-alloy-prod</v>
      </c>
      <c r="U83" s="248" t="str">
        <f>IF(ISNUMBER(MATCH(O83,O$5:O82,0)),"",1)</f>
        <v/>
      </c>
      <c r="V83" s="248" t="str">
        <f>IF(ISNUMBER(MATCH(T83,T$5:T82,0)),"",1)</f>
        <v/>
      </c>
      <c r="W83" s="226" t="str">
        <f t="shared" ref="W83:W91" si="44">"Sub-category - EDGAR: "&amp;Y83</f>
        <v>Sub-category - EDGAR: 2C_Production of metals</v>
      </c>
      <c r="X83" s="248" t="s">
        <v>1773</v>
      </c>
      <c r="Y83" s="260" t="s">
        <v>1844</v>
      </c>
      <c r="Z83" s="159" t="s">
        <v>446</v>
      </c>
      <c r="AA83" s="160" t="s">
        <v>1189</v>
      </c>
      <c r="AB83" s="94" t="s">
        <v>69</v>
      </c>
      <c r="AC83" s="94"/>
      <c r="AD83" s="94"/>
      <c r="AE83" s="94"/>
      <c r="AF83" s="95" t="s">
        <v>70</v>
      </c>
      <c r="AG83" s="94"/>
      <c r="AH83" s="94"/>
      <c r="AI83" s="94"/>
      <c r="AJ83" s="94"/>
      <c r="AK83" s="94"/>
      <c r="AL83" s="94"/>
      <c r="AM83" s="96"/>
      <c r="AN83" s="94"/>
      <c r="AO83" s="94"/>
      <c r="AP83" s="94"/>
      <c r="AQ83" s="96"/>
      <c r="AR83" s="95"/>
      <c r="AS83" s="94"/>
      <c r="AT83" s="94"/>
      <c r="AU83" s="96"/>
      <c r="AV83" s="97"/>
      <c r="AW83" s="94"/>
      <c r="AX83" s="94"/>
      <c r="AY83" s="96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5" t="s">
        <v>66</v>
      </c>
      <c r="BL83" s="94"/>
      <c r="BM83" s="94"/>
      <c r="BN83" s="94"/>
      <c r="BO83" s="94"/>
      <c r="BP83" s="96"/>
      <c r="BQ83" s="95" t="s">
        <v>67</v>
      </c>
      <c r="BR83" s="94"/>
      <c r="BS83" s="94"/>
      <c r="BT83" s="94"/>
      <c r="BU83" s="94"/>
      <c r="BV83" s="94"/>
      <c r="BW83" s="94"/>
      <c r="BX83" s="94"/>
      <c r="BY83" s="94"/>
      <c r="BZ83" s="94"/>
      <c r="CA83" s="96"/>
      <c r="CB83" s="94" t="s">
        <v>68</v>
      </c>
      <c r="CC83" s="94"/>
      <c r="CD83" s="94"/>
      <c r="CE83" s="94"/>
      <c r="CF83" s="94"/>
      <c r="CG83" s="94"/>
      <c r="CH83" s="94"/>
      <c r="CI83" s="96"/>
      <c r="CJ83" s="1" t="str">
        <f t="shared" si="43"/>
        <v>2C2Ferroalloys-production2-C-2Industrial-Processes-Metal-Production-Ferroalloys2.5.(b)Metal-industry:-(b)-for-the-smelting,-including-the-alloyage,-of-non-ferrous-metals,-incl.-recovered-products-and-operation-of-non-ferrous-metal-foundries</v>
      </c>
      <c r="CK83" s="1" t="b">
        <v>0</v>
      </c>
      <c r="CM83" s="70" t="s">
        <v>4</v>
      </c>
      <c r="CN83" s="69"/>
      <c r="CO83" s="153" t="s">
        <v>402</v>
      </c>
      <c r="CP83" s="6" t="s">
        <v>184</v>
      </c>
      <c r="CQ83" s="166" t="s">
        <v>1190</v>
      </c>
    </row>
    <row r="84" spans="1:95" s="1" customFormat="1" ht="12" customHeight="1">
      <c r="A84" s="23" t="s">
        <v>1191</v>
      </c>
      <c r="B84" s="23" t="s">
        <v>670</v>
      </c>
      <c r="C84" s="24" t="s">
        <v>766</v>
      </c>
      <c r="D84" s="23" t="s">
        <v>351</v>
      </c>
      <c r="E84" s="25" t="s">
        <v>1191</v>
      </c>
      <c r="F84" s="26" t="s">
        <v>766</v>
      </c>
      <c r="G84" s="176" t="s">
        <v>1191</v>
      </c>
      <c r="H84" s="57" t="s">
        <v>1191</v>
      </c>
      <c r="I84" s="56" t="s">
        <v>1192</v>
      </c>
      <c r="J84" s="81" t="s">
        <v>443</v>
      </c>
      <c r="K84" s="82" t="s">
        <v>1193</v>
      </c>
      <c r="L84" s="218"/>
      <c r="M84" s="218"/>
      <c r="N84" s="226" t="s">
        <v>670</v>
      </c>
      <c r="O84" s="226" t="str">
        <f t="shared" si="40"/>
        <v>2C3_Aluminum-production</v>
      </c>
      <c r="P84" s="226" t="s">
        <v>766</v>
      </c>
      <c r="Q84" s="226" t="s">
        <v>766</v>
      </c>
      <c r="R84" s="236" t="s">
        <v>605</v>
      </c>
      <c r="S84" s="248" t="str">
        <f t="shared" si="33"/>
        <v/>
      </c>
      <c r="T84" s="226" t="str">
        <f t="shared" si="42"/>
        <v>2C3_Aluminum-production</v>
      </c>
      <c r="U84" s="248">
        <f>IF(ISNUMBER(MATCH(O84,O$5:O83,0)),"",1)</f>
        <v>1</v>
      </c>
      <c r="V84" s="248">
        <f>IF(ISNUMBER(MATCH(T84,T$5:T83,0)),"",1)</f>
        <v>1</v>
      </c>
      <c r="W84" s="226" t="str">
        <f t="shared" si="44"/>
        <v>Sub-category - EDGAR: 2C_Production of metals</v>
      </c>
      <c r="X84" s="248" t="s">
        <v>1773</v>
      </c>
      <c r="Y84" s="260" t="s">
        <v>1844</v>
      </c>
      <c r="Z84" s="159" t="s">
        <v>445</v>
      </c>
      <c r="AA84" s="160" t="s">
        <v>1194</v>
      </c>
      <c r="AB84" s="94" t="s">
        <v>69</v>
      </c>
      <c r="AC84" s="94"/>
      <c r="AD84" s="94"/>
      <c r="AE84" s="94"/>
      <c r="AF84" s="95" t="s">
        <v>70</v>
      </c>
      <c r="AG84" s="94"/>
      <c r="AH84" s="94"/>
      <c r="AI84" s="94"/>
      <c r="AJ84" s="94"/>
      <c r="AK84" s="94"/>
      <c r="AL84" s="94"/>
      <c r="AM84" s="96"/>
      <c r="AN84" s="94"/>
      <c r="AO84" s="94"/>
      <c r="AP84" s="94"/>
      <c r="AQ84" s="96"/>
      <c r="AR84" s="95"/>
      <c r="AS84" s="94"/>
      <c r="AT84" s="94"/>
      <c r="AU84" s="96"/>
      <c r="AV84" s="97"/>
      <c r="AW84" s="94"/>
      <c r="AX84" s="94"/>
      <c r="AY84" s="96"/>
      <c r="AZ84" s="94" t="s">
        <v>71</v>
      </c>
      <c r="BA84" s="94" t="s">
        <v>72</v>
      </c>
      <c r="BB84" s="94" t="s">
        <v>73</v>
      </c>
      <c r="BC84" s="94"/>
      <c r="BD84" s="94"/>
      <c r="BE84" s="94"/>
      <c r="BF84" s="94"/>
      <c r="BG84" s="94"/>
      <c r="BH84" s="94"/>
      <c r="BI84" s="94"/>
      <c r="BJ84" s="94"/>
      <c r="BK84" s="95" t="s">
        <v>66</v>
      </c>
      <c r="BL84" s="94"/>
      <c r="BM84" s="94"/>
      <c r="BN84" s="94"/>
      <c r="BO84" s="94"/>
      <c r="BP84" s="96"/>
      <c r="BQ84" s="95" t="s">
        <v>67</v>
      </c>
      <c r="BR84" s="94"/>
      <c r="BS84" s="94"/>
      <c r="BT84" s="94"/>
      <c r="BU84" s="94"/>
      <c r="BV84" s="94"/>
      <c r="BW84" s="94"/>
      <c r="BX84" s="94"/>
      <c r="BY84" s="94"/>
      <c r="BZ84" s="94"/>
      <c r="CA84" s="96"/>
      <c r="CB84" s="94" t="s">
        <v>68</v>
      </c>
      <c r="CC84" s="94"/>
      <c r="CD84" s="94"/>
      <c r="CE84" s="94"/>
      <c r="CF84" s="94"/>
      <c r="CG84" s="94"/>
      <c r="CH84" s="94"/>
      <c r="CI84" s="96"/>
      <c r="CJ84" s="1" t="str">
        <f t="shared" si="43"/>
        <v>2C3Aluminum-production2-C-3Industrial-Processes-Metal-Production-Aluminium2.5.(a)Installations-for-non-ferrous-crude-metals:-(a)-for-the-production-of-non-ferrous-crude-metals</v>
      </c>
      <c r="CK84" s="1" t="b">
        <v>0</v>
      </c>
      <c r="CM84" s="70" t="s">
        <v>4</v>
      </c>
      <c r="CN84" s="69"/>
      <c r="CO84" s="50" t="s">
        <v>398</v>
      </c>
      <c r="CP84" s="6" t="s">
        <v>183</v>
      </c>
      <c r="CQ84" s="166" t="s">
        <v>1195</v>
      </c>
    </row>
    <row r="85" spans="1:95" s="1" customFormat="1" ht="12" customHeight="1">
      <c r="A85" s="29" t="s">
        <v>1196</v>
      </c>
      <c r="B85" s="29" t="s">
        <v>671</v>
      </c>
      <c r="C85" s="30" t="s">
        <v>1197</v>
      </c>
      <c r="D85" s="23" t="s">
        <v>351</v>
      </c>
      <c r="E85" s="25" t="s">
        <v>1198</v>
      </c>
      <c r="F85" s="26" t="s">
        <v>1199</v>
      </c>
      <c r="G85" s="176" t="s">
        <v>1200</v>
      </c>
      <c r="H85" s="57" t="s">
        <v>1200</v>
      </c>
      <c r="I85" s="56" t="s">
        <v>1201</v>
      </c>
      <c r="J85" s="81" t="s">
        <v>443</v>
      </c>
      <c r="K85" s="82" t="s">
        <v>1193</v>
      </c>
      <c r="L85" s="218"/>
      <c r="M85" s="218"/>
      <c r="N85" s="226" t="s">
        <v>671</v>
      </c>
      <c r="O85" s="226" t="str">
        <f t="shared" si="40"/>
        <v>2C4_Magnesium-Production</v>
      </c>
      <c r="P85" s="226" t="s">
        <v>1197</v>
      </c>
      <c r="Q85" s="226" t="s">
        <v>1197</v>
      </c>
      <c r="R85" s="236" t="s">
        <v>605</v>
      </c>
      <c r="S85" s="248" t="str">
        <f t="shared" si="33"/>
        <v/>
      </c>
      <c r="T85" s="226" t="s">
        <v>1763</v>
      </c>
      <c r="U85" s="248">
        <f>IF(ISNUMBER(MATCH(O85,O$5:O84,0)),"",1)</f>
        <v>1</v>
      </c>
      <c r="V85" s="248">
        <f>IF(ISNUMBER(MATCH(T85,T$5:T84,0)),"",1)</f>
        <v>1</v>
      </c>
      <c r="W85" s="226" t="str">
        <f t="shared" si="44"/>
        <v>Sub-category - EDGAR: 2C_Production of metals</v>
      </c>
      <c r="X85" s="248" t="s">
        <v>1773</v>
      </c>
      <c r="Y85" s="260" t="s">
        <v>1844</v>
      </c>
      <c r="Z85" s="159" t="s">
        <v>445</v>
      </c>
      <c r="AA85" s="160" t="s">
        <v>1194</v>
      </c>
      <c r="AB85" s="94" t="s">
        <v>75</v>
      </c>
      <c r="AC85" s="94"/>
      <c r="AD85" s="94"/>
      <c r="AE85" s="94"/>
      <c r="AF85" s="95" t="s">
        <v>70</v>
      </c>
      <c r="AG85" s="94"/>
      <c r="AH85" s="94"/>
      <c r="AI85" s="94"/>
      <c r="AJ85" s="94"/>
      <c r="AK85" s="94"/>
      <c r="AL85" s="94"/>
      <c r="AM85" s="96"/>
      <c r="AN85" s="94"/>
      <c r="AO85" s="94"/>
      <c r="AP85" s="94"/>
      <c r="AQ85" s="96"/>
      <c r="AR85" s="95"/>
      <c r="AS85" s="94"/>
      <c r="AT85" s="94"/>
      <c r="AU85" s="96"/>
      <c r="AV85" s="97" t="s">
        <v>75</v>
      </c>
      <c r="AW85" s="94"/>
      <c r="AX85" s="94"/>
      <c r="AY85" s="96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5" t="s">
        <v>66</v>
      </c>
      <c r="BL85" s="94"/>
      <c r="BM85" s="94"/>
      <c r="BN85" s="94"/>
      <c r="BO85" s="94"/>
      <c r="BP85" s="96"/>
      <c r="BQ85" s="95" t="s">
        <v>67</v>
      </c>
      <c r="BR85" s="94"/>
      <c r="BS85" s="94"/>
      <c r="BT85" s="94"/>
      <c r="BU85" s="94"/>
      <c r="BV85" s="94"/>
      <c r="BW85" s="94"/>
      <c r="BX85" s="94"/>
      <c r="BY85" s="94"/>
      <c r="BZ85" s="94"/>
      <c r="CA85" s="96"/>
      <c r="CB85" s="94" t="s">
        <v>68</v>
      </c>
      <c r="CC85" s="94"/>
      <c r="CD85" s="94"/>
      <c r="CE85" s="94"/>
      <c r="CF85" s="94"/>
      <c r="CG85" s="94"/>
      <c r="CH85" s="94"/>
      <c r="CI85" s="96"/>
      <c r="CJ85" s="1" t="str">
        <f t="shared" si="43"/>
        <v>2C4Magnesium-Production2-C-5Industrial-Processes-Metal-Production-Other2.5.(a)Installations-for-non-ferrous-crude-metals:-(a)-for-the-production-of-non-ferrous-crude-metals</v>
      </c>
      <c r="CK85" s="1" t="b">
        <v>0</v>
      </c>
      <c r="CM85" s="70" t="s">
        <v>4</v>
      </c>
      <c r="CN85" s="69"/>
      <c r="CO85" s="107" t="s">
        <v>399</v>
      </c>
      <c r="CP85" s="6" t="s">
        <v>186</v>
      </c>
      <c r="CQ85" s="166" t="s">
        <v>1202</v>
      </c>
    </row>
    <row r="86" spans="1:95" s="1" customFormat="1" ht="12" customHeight="1">
      <c r="A86" s="27" t="s">
        <v>1203</v>
      </c>
      <c r="B86" s="27" t="s">
        <v>672</v>
      </c>
      <c r="C86" s="24" t="s">
        <v>1204</v>
      </c>
      <c r="D86" s="23" t="s">
        <v>351</v>
      </c>
      <c r="E86" s="25" t="s">
        <v>1205</v>
      </c>
      <c r="F86" s="26" t="s">
        <v>1204</v>
      </c>
      <c r="G86" s="176" t="s">
        <v>1200</v>
      </c>
      <c r="H86" s="57" t="s">
        <v>1200</v>
      </c>
      <c r="I86" s="56" t="s">
        <v>1201</v>
      </c>
      <c r="J86" s="161" t="s">
        <v>454</v>
      </c>
      <c r="K86" s="162" t="s">
        <v>1206</v>
      </c>
      <c r="L86" s="219"/>
      <c r="M86" s="219"/>
      <c r="N86" s="226" t="s">
        <v>672</v>
      </c>
      <c r="O86" s="226" t="str">
        <f t="shared" si="40"/>
        <v>2C5_Lead-production</v>
      </c>
      <c r="P86" s="226" t="s">
        <v>1204</v>
      </c>
      <c r="Q86" s="226" t="s">
        <v>1204</v>
      </c>
      <c r="R86" s="236" t="s">
        <v>605</v>
      </c>
      <c r="S86" s="248" t="str">
        <f t="shared" si="33"/>
        <v/>
      </c>
      <c r="T86" s="226" t="s">
        <v>1763</v>
      </c>
      <c r="U86" s="248">
        <f>IF(ISNUMBER(MATCH(O86,O$5:O85,0)),"",1)</f>
        <v>1</v>
      </c>
      <c r="V86" s="248" t="str">
        <f>IF(ISNUMBER(MATCH(T86,T$5:T85,0)),"",1)</f>
        <v/>
      </c>
      <c r="W86" s="226" t="str">
        <f t="shared" si="44"/>
        <v>Sub-category - EDGAR: 2C_Production of metals</v>
      </c>
      <c r="X86" s="248" t="s">
        <v>1773</v>
      </c>
      <c r="Y86" s="260" t="s">
        <v>1844</v>
      </c>
      <c r="Z86" s="159" t="s">
        <v>1207</v>
      </c>
      <c r="AA86" s="160" t="s">
        <v>1208</v>
      </c>
      <c r="AB86" s="94" t="s">
        <v>75</v>
      </c>
      <c r="AC86" s="94"/>
      <c r="AD86" s="94"/>
      <c r="AE86" s="94"/>
      <c r="AF86" s="95" t="s">
        <v>70</v>
      </c>
      <c r="AG86" s="94"/>
      <c r="AH86" s="94"/>
      <c r="AI86" s="94"/>
      <c r="AJ86" s="94"/>
      <c r="AK86" s="94"/>
      <c r="AL86" s="94"/>
      <c r="AM86" s="96"/>
      <c r="AN86" s="94"/>
      <c r="AO86" s="94"/>
      <c r="AP86" s="94"/>
      <c r="AQ86" s="96"/>
      <c r="AR86" s="95"/>
      <c r="AS86" s="94"/>
      <c r="AT86" s="94"/>
      <c r="AU86" s="96"/>
      <c r="AV86" s="97" t="s">
        <v>75</v>
      </c>
      <c r="AW86" s="94"/>
      <c r="AX86" s="94"/>
      <c r="AY86" s="96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5" t="s">
        <v>66</v>
      </c>
      <c r="BL86" s="94"/>
      <c r="BM86" s="94"/>
      <c r="BN86" s="94"/>
      <c r="BO86" s="94"/>
      <c r="BP86" s="96"/>
      <c r="BQ86" s="95" t="s">
        <v>67</v>
      </c>
      <c r="BR86" s="94"/>
      <c r="BS86" s="94"/>
      <c r="BT86" s="94"/>
      <c r="BU86" s="94"/>
      <c r="BV86" s="94"/>
      <c r="BW86" s="94"/>
      <c r="BX86" s="94"/>
      <c r="BY86" s="94"/>
      <c r="BZ86" s="94"/>
      <c r="CA86" s="96"/>
      <c r="CB86" s="94" t="s">
        <v>68</v>
      </c>
      <c r="CC86" s="94"/>
      <c r="CD86" s="94"/>
      <c r="CE86" s="94"/>
      <c r="CF86" s="94"/>
      <c r="CG86" s="94"/>
      <c r="CH86" s="94"/>
      <c r="CI86" s="96"/>
      <c r="CJ86" s="1" t="str">
        <f t="shared" si="43"/>
        <v>2C5Lead-production2-C-5Industrial-Processes-Metal-Production-Other2.5Processing-of-non-ferrous-metals</v>
      </c>
      <c r="CK86" s="1" t="b">
        <v>0</v>
      </c>
      <c r="CM86" s="70" t="s">
        <v>4</v>
      </c>
      <c r="CN86" s="69"/>
      <c r="CO86" s="50" t="s">
        <v>394</v>
      </c>
      <c r="CP86" s="6" t="s">
        <v>371</v>
      </c>
      <c r="CQ86" s="166" t="s">
        <v>1204</v>
      </c>
    </row>
    <row r="87" spans="1:95" s="1" customFormat="1" ht="12" customHeight="1">
      <c r="A87" s="27" t="s">
        <v>1209</v>
      </c>
      <c r="B87" s="27" t="s">
        <v>673</v>
      </c>
      <c r="C87" s="24" t="s">
        <v>1210</v>
      </c>
      <c r="D87" s="23" t="s">
        <v>351</v>
      </c>
      <c r="E87" s="25" t="s">
        <v>1211</v>
      </c>
      <c r="F87" s="26" t="s">
        <v>1210</v>
      </c>
      <c r="G87" s="176" t="s">
        <v>1200</v>
      </c>
      <c r="H87" s="57" t="s">
        <v>1200</v>
      </c>
      <c r="I87" s="56" t="s">
        <v>1201</v>
      </c>
      <c r="J87" s="161" t="s">
        <v>454</v>
      </c>
      <c r="K87" s="162" t="s">
        <v>1206</v>
      </c>
      <c r="L87" s="219"/>
      <c r="M87" s="219"/>
      <c r="N87" s="226" t="s">
        <v>673</v>
      </c>
      <c r="O87" s="226" t="str">
        <f t="shared" si="40"/>
        <v>2C6_Zinc-production</v>
      </c>
      <c r="P87" s="226" t="s">
        <v>1210</v>
      </c>
      <c r="Q87" s="226" t="s">
        <v>1210</v>
      </c>
      <c r="R87" s="236" t="s">
        <v>605</v>
      </c>
      <c r="S87" s="248" t="str">
        <f t="shared" ref="S87:S118" si="45">IF(OR(AND($N87=$N86,$O87&lt;&gt;$O86,$B87=$B86),AND(S86="X",O87=O86)),"X","")</f>
        <v/>
      </c>
      <c r="T87" s="226" t="s">
        <v>1763</v>
      </c>
      <c r="U87" s="248">
        <f>IF(ISNUMBER(MATCH(O87,O$5:O86,0)),"",1)</f>
        <v>1</v>
      </c>
      <c r="V87" s="248" t="str">
        <f>IF(ISNUMBER(MATCH(T87,T$5:T86,0)),"",1)</f>
        <v/>
      </c>
      <c r="W87" s="226" t="str">
        <f t="shared" si="44"/>
        <v>Sub-category - EDGAR: 2C_Production of metals</v>
      </c>
      <c r="X87" s="248" t="s">
        <v>1773</v>
      </c>
      <c r="Y87" s="260" t="s">
        <v>1844</v>
      </c>
      <c r="Z87" s="159" t="s">
        <v>1207</v>
      </c>
      <c r="AA87" s="160" t="s">
        <v>1208</v>
      </c>
      <c r="AB87" s="94" t="s">
        <v>75</v>
      </c>
      <c r="AC87" s="94"/>
      <c r="AD87" s="94"/>
      <c r="AE87" s="94"/>
      <c r="AF87" s="95" t="s">
        <v>70</v>
      </c>
      <c r="AG87" s="94"/>
      <c r="AH87" s="94"/>
      <c r="AI87" s="94"/>
      <c r="AJ87" s="94"/>
      <c r="AK87" s="94"/>
      <c r="AL87" s="94"/>
      <c r="AM87" s="96"/>
      <c r="AN87" s="94"/>
      <c r="AO87" s="94"/>
      <c r="AP87" s="94"/>
      <c r="AQ87" s="96"/>
      <c r="AR87" s="95"/>
      <c r="AS87" s="94"/>
      <c r="AT87" s="94"/>
      <c r="AU87" s="96"/>
      <c r="AV87" s="97" t="s">
        <v>75</v>
      </c>
      <c r="AW87" s="94"/>
      <c r="AX87" s="94"/>
      <c r="AY87" s="96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5" t="s">
        <v>66</v>
      </c>
      <c r="BL87" s="94"/>
      <c r="BM87" s="94"/>
      <c r="BN87" s="94"/>
      <c r="BO87" s="94"/>
      <c r="BP87" s="96"/>
      <c r="BQ87" s="95" t="s">
        <v>67</v>
      </c>
      <c r="BR87" s="94"/>
      <c r="BS87" s="94"/>
      <c r="BT87" s="94"/>
      <c r="BU87" s="94"/>
      <c r="BV87" s="94"/>
      <c r="BW87" s="94"/>
      <c r="BX87" s="94"/>
      <c r="BY87" s="94"/>
      <c r="BZ87" s="94"/>
      <c r="CA87" s="96"/>
      <c r="CB87" s="94" t="s">
        <v>68</v>
      </c>
      <c r="CC87" s="94"/>
      <c r="CD87" s="94"/>
      <c r="CE87" s="94"/>
      <c r="CF87" s="94"/>
      <c r="CG87" s="94"/>
      <c r="CH87" s="94"/>
      <c r="CI87" s="96"/>
      <c r="CJ87" s="1" t="str">
        <f t="shared" si="43"/>
        <v>2C6Zinc-production2-C-5Industrial-Processes-Metal-Production-Other2.5Processing-of-non-ferrous-metals</v>
      </c>
      <c r="CK87" s="1" t="b">
        <v>0</v>
      </c>
      <c r="CM87" s="70" t="s">
        <v>4</v>
      </c>
      <c r="CN87" s="69"/>
      <c r="CO87" s="50" t="s">
        <v>394</v>
      </c>
      <c r="CP87" s="6" t="s">
        <v>372</v>
      </c>
      <c r="CQ87" s="166" t="s">
        <v>1210</v>
      </c>
    </row>
    <row r="88" spans="1:95" s="1" customFormat="1" ht="12" customHeight="1">
      <c r="A88" s="27" t="s">
        <v>1212</v>
      </c>
      <c r="B88" s="27" t="s">
        <v>674</v>
      </c>
      <c r="C88" s="24" t="s">
        <v>1213</v>
      </c>
      <c r="D88" s="23" t="s">
        <v>351</v>
      </c>
      <c r="E88" s="25" t="s">
        <v>1214</v>
      </c>
      <c r="F88" s="26" t="s">
        <v>1213</v>
      </c>
      <c r="G88" s="176" t="s">
        <v>1200</v>
      </c>
      <c r="H88" s="57" t="s">
        <v>1200</v>
      </c>
      <c r="I88" s="56" t="s">
        <v>1201</v>
      </c>
      <c r="J88" s="161" t="s">
        <v>454</v>
      </c>
      <c r="K88" s="162" t="s">
        <v>1206</v>
      </c>
      <c r="L88" s="219"/>
      <c r="M88" s="219"/>
      <c r="N88" s="226" t="s">
        <v>674</v>
      </c>
      <c r="O88" s="226" t="str">
        <f t="shared" si="40"/>
        <v>2C7a_Copper-production</v>
      </c>
      <c r="P88" s="226" t="s">
        <v>1213</v>
      </c>
      <c r="Q88" s="226" t="s">
        <v>1213</v>
      </c>
      <c r="R88" s="236" t="s">
        <v>605</v>
      </c>
      <c r="S88" s="248" t="str">
        <f t="shared" si="45"/>
        <v/>
      </c>
      <c r="T88" s="226" t="s">
        <v>1763</v>
      </c>
      <c r="U88" s="248">
        <f>IF(ISNUMBER(MATCH(O88,O$5:O87,0)),"",1)</f>
        <v>1</v>
      </c>
      <c r="V88" s="248" t="str">
        <f>IF(ISNUMBER(MATCH(T88,T$5:T87,0)),"",1)</f>
        <v/>
      </c>
      <c r="W88" s="226" t="str">
        <f t="shared" si="44"/>
        <v>Sub-category - EDGAR: 2C_Production of metals</v>
      </c>
      <c r="X88" s="248" t="s">
        <v>1773</v>
      </c>
      <c r="Y88" s="260" t="s">
        <v>1844</v>
      </c>
      <c r="Z88" s="159" t="s">
        <v>452</v>
      </c>
      <c r="AA88" s="160" t="s">
        <v>1215</v>
      </c>
      <c r="AB88" s="94" t="s">
        <v>75</v>
      </c>
      <c r="AC88" s="94"/>
      <c r="AD88" s="94"/>
      <c r="AE88" s="94"/>
      <c r="AF88" s="95" t="s">
        <v>70</v>
      </c>
      <c r="AG88" s="94"/>
      <c r="AH88" s="94"/>
      <c r="AI88" s="94"/>
      <c r="AJ88" s="94"/>
      <c r="AK88" s="94"/>
      <c r="AL88" s="94"/>
      <c r="AM88" s="96"/>
      <c r="AN88" s="94"/>
      <c r="AO88" s="94"/>
      <c r="AP88" s="94"/>
      <c r="AQ88" s="96"/>
      <c r="AR88" s="95"/>
      <c r="AS88" s="94"/>
      <c r="AT88" s="94"/>
      <c r="AU88" s="96"/>
      <c r="AV88" s="97" t="s">
        <v>75</v>
      </c>
      <c r="AW88" s="94"/>
      <c r="AX88" s="94"/>
      <c r="AY88" s="96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5" t="s">
        <v>66</v>
      </c>
      <c r="BL88" s="94"/>
      <c r="BM88" s="94"/>
      <c r="BN88" s="94"/>
      <c r="BO88" s="94"/>
      <c r="BP88" s="96"/>
      <c r="BQ88" s="95" t="s">
        <v>67</v>
      </c>
      <c r="BR88" s="94"/>
      <c r="BS88" s="94"/>
      <c r="BT88" s="94"/>
      <c r="BU88" s="94"/>
      <c r="BV88" s="94"/>
      <c r="BW88" s="94"/>
      <c r="BX88" s="94"/>
      <c r="BY88" s="94"/>
      <c r="BZ88" s="94"/>
      <c r="CA88" s="96"/>
      <c r="CB88" s="94" t="s">
        <v>68</v>
      </c>
      <c r="CC88" s="94"/>
      <c r="CD88" s="94"/>
      <c r="CE88" s="94"/>
      <c r="CF88" s="94"/>
      <c r="CG88" s="94"/>
      <c r="CH88" s="94"/>
      <c r="CI88" s="96"/>
      <c r="CJ88" s="1" t="str">
        <f t="shared" si="43"/>
        <v>2C7aCopper-production2-C-5Industrial-Processes-Metal-Production-Other2.5Processing-of-non-ferrous-metals</v>
      </c>
      <c r="CK88" s="1" t="b">
        <v>0</v>
      </c>
      <c r="CM88" s="70" t="s">
        <v>4</v>
      </c>
      <c r="CN88" s="69"/>
      <c r="CO88" s="50" t="s">
        <v>395</v>
      </c>
      <c r="CP88" s="6" t="s">
        <v>370</v>
      </c>
      <c r="CQ88" s="166" t="s">
        <v>1213</v>
      </c>
    </row>
    <row r="89" spans="1:95" s="1" customFormat="1" ht="12" customHeight="1">
      <c r="A89" s="27" t="s">
        <v>1216</v>
      </c>
      <c r="B89" s="27" t="s">
        <v>675</v>
      </c>
      <c r="C89" s="24" t="s">
        <v>1217</v>
      </c>
      <c r="D89" s="23" t="s">
        <v>351</v>
      </c>
      <c r="E89" s="25" t="s">
        <v>1218</v>
      </c>
      <c r="F89" s="26" t="s">
        <v>1217</v>
      </c>
      <c r="G89" s="176" t="s">
        <v>1200</v>
      </c>
      <c r="H89" s="57" t="s">
        <v>1200</v>
      </c>
      <c r="I89" s="56" t="s">
        <v>1201</v>
      </c>
      <c r="J89" s="81" t="s">
        <v>443</v>
      </c>
      <c r="K89" s="82" t="s">
        <v>1193</v>
      </c>
      <c r="L89" s="218"/>
      <c r="M89" s="218"/>
      <c r="N89" s="226" t="s">
        <v>675</v>
      </c>
      <c r="O89" s="226" t="str">
        <f t="shared" si="40"/>
        <v>2C7b_Nickel-production</v>
      </c>
      <c r="P89" s="226" t="s">
        <v>1217</v>
      </c>
      <c r="Q89" s="226" t="s">
        <v>1217</v>
      </c>
      <c r="R89" s="236" t="s">
        <v>605</v>
      </c>
      <c r="S89" s="248" t="str">
        <f t="shared" si="45"/>
        <v/>
      </c>
      <c r="T89" s="226" t="s">
        <v>1763</v>
      </c>
      <c r="U89" s="248">
        <f>IF(ISNUMBER(MATCH(O89,O$5:O88,0)),"",1)</f>
        <v>1</v>
      </c>
      <c r="V89" s="248" t="str">
        <f>IF(ISNUMBER(MATCH(T89,T$5:T88,0)),"",1)</f>
        <v/>
      </c>
      <c r="W89" s="226" t="str">
        <f t="shared" si="44"/>
        <v>Sub-category - EDGAR: 2C_Production of metals</v>
      </c>
      <c r="X89" s="248" t="s">
        <v>1773</v>
      </c>
      <c r="Y89" s="260" t="s">
        <v>1844</v>
      </c>
      <c r="Z89" s="159" t="s">
        <v>445</v>
      </c>
      <c r="AA89" s="160" t="s">
        <v>1194</v>
      </c>
      <c r="AB89" s="94" t="s">
        <v>75</v>
      </c>
      <c r="AC89" s="94"/>
      <c r="AD89" s="94"/>
      <c r="AE89" s="94"/>
      <c r="AF89" s="95" t="s">
        <v>70</v>
      </c>
      <c r="AG89" s="94"/>
      <c r="AH89" s="94"/>
      <c r="AI89" s="94"/>
      <c r="AJ89" s="94"/>
      <c r="AK89" s="94"/>
      <c r="AL89" s="94"/>
      <c r="AM89" s="96"/>
      <c r="AN89" s="94"/>
      <c r="AO89" s="94"/>
      <c r="AP89" s="94"/>
      <c r="AQ89" s="96"/>
      <c r="AR89" s="95"/>
      <c r="AS89" s="94"/>
      <c r="AT89" s="94"/>
      <c r="AU89" s="96"/>
      <c r="AV89" s="97" t="s">
        <v>75</v>
      </c>
      <c r="AW89" s="94"/>
      <c r="AX89" s="94"/>
      <c r="AY89" s="96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5" t="s">
        <v>66</v>
      </c>
      <c r="BL89" s="94"/>
      <c r="BM89" s="94"/>
      <c r="BN89" s="94"/>
      <c r="BO89" s="94"/>
      <c r="BP89" s="96"/>
      <c r="BQ89" s="95" t="s">
        <v>67</v>
      </c>
      <c r="BR89" s="94"/>
      <c r="BS89" s="94"/>
      <c r="BT89" s="94"/>
      <c r="BU89" s="94"/>
      <c r="BV89" s="94"/>
      <c r="BW89" s="94"/>
      <c r="BX89" s="94"/>
      <c r="BY89" s="94"/>
      <c r="BZ89" s="94"/>
      <c r="CA89" s="96"/>
      <c r="CB89" s="94" t="s">
        <v>68</v>
      </c>
      <c r="CC89" s="94"/>
      <c r="CD89" s="94"/>
      <c r="CE89" s="94"/>
      <c r="CF89" s="94"/>
      <c r="CG89" s="94"/>
      <c r="CH89" s="94"/>
      <c r="CI89" s="96"/>
      <c r="CJ89" s="1" t="str">
        <f t="shared" si="43"/>
        <v>2C7bNickel-production2-C-5Industrial-Processes-Metal-Production-Other2.5.(a)Installations-for-non-ferrous-crude-metals:-(a)-for-the-production-of-non-ferrous-crude-metals</v>
      </c>
      <c r="CK89" s="1" t="b">
        <v>0</v>
      </c>
      <c r="CM89" s="70" t="s">
        <v>4</v>
      </c>
      <c r="CN89" s="69"/>
      <c r="CO89" s="107" t="s">
        <v>399</v>
      </c>
      <c r="CP89" s="6" t="s">
        <v>187</v>
      </c>
      <c r="CQ89" s="166" t="s">
        <v>1219</v>
      </c>
    </row>
    <row r="90" spans="1:95" s="1" customFormat="1" ht="12" customHeight="1">
      <c r="A90" s="27" t="s">
        <v>1220</v>
      </c>
      <c r="B90" s="27" t="s">
        <v>676</v>
      </c>
      <c r="C90" s="24" t="s">
        <v>1199</v>
      </c>
      <c r="D90" s="23" t="s">
        <v>351</v>
      </c>
      <c r="E90" s="25" t="s">
        <v>1198</v>
      </c>
      <c r="F90" s="26" t="s">
        <v>1199</v>
      </c>
      <c r="G90" s="176" t="s">
        <v>1200</v>
      </c>
      <c r="H90" s="57" t="s">
        <v>1200</v>
      </c>
      <c r="I90" s="56" t="s">
        <v>1201</v>
      </c>
      <c r="J90" s="161" t="s">
        <v>454</v>
      </c>
      <c r="K90" s="162" t="s">
        <v>1221</v>
      </c>
      <c r="L90" s="219"/>
      <c r="M90" s="219"/>
      <c r="N90" s="226" t="s">
        <v>1719</v>
      </c>
      <c r="O90" s="226" t="str">
        <f t="shared" si="40"/>
        <v>2C7_Other-metal</v>
      </c>
      <c r="P90" s="226" t="s">
        <v>1222</v>
      </c>
      <c r="Q90" s="226" t="s">
        <v>754</v>
      </c>
      <c r="R90" s="236" t="s">
        <v>605</v>
      </c>
      <c r="S90" s="248" t="str">
        <f t="shared" si="45"/>
        <v/>
      </c>
      <c r="T90" s="226" t="s">
        <v>1763</v>
      </c>
      <c r="U90" s="248">
        <f>IF(ISNUMBER(MATCH(O90,O$5:O89,0)),"",1)</f>
        <v>1</v>
      </c>
      <c r="V90" s="248" t="str">
        <f>IF(ISNUMBER(MATCH(T90,T$5:T89,0)),"",1)</f>
        <v/>
      </c>
      <c r="W90" s="226" t="str">
        <f t="shared" si="44"/>
        <v>Sub-category - EDGAR: 2C_Production of metals</v>
      </c>
      <c r="X90" s="248" t="s">
        <v>1773</v>
      </c>
      <c r="Y90" s="260" t="s">
        <v>1844</v>
      </c>
      <c r="Z90" s="159" t="s">
        <v>452</v>
      </c>
      <c r="AA90" s="160" t="s">
        <v>1215</v>
      </c>
      <c r="AB90" s="94" t="s">
        <v>75</v>
      </c>
      <c r="AC90" s="94"/>
      <c r="AD90" s="94"/>
      <c r="AE90" s="94"/>
      <c r="AF90" s="95" t="s">
        <v>70</v>
      </c>
      <c r="AG90" s="94"/>
      <c r="AH90" s="94"/>
      <c r="AI90" s="94"/>
      <c r="AJ90" s="94"/>
      <c r="AK90" s="94"/>
      <c r="AL90" s="94"/>
      <c r="AM90" s="96"/>
      <c r="AN90" s="94"/>
      <c r="AO90" s="94"/>
      <c r="AP90" s="94"/>
      <c r="AQ90" s="96"/>
      <c r="AR90" s="95"/>
      <c r="AS90" s="94"/>
      <c r="AT90" s="94"/>
      <c r="AU90" s="96"/>
      <c r="AV90" s="97" t="s">
        <v>75</v>
      </c>
      <c r="AW90" s="94"/>
      <c r="AX90" s="94"/>
      <c r="AY90" s="96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5" t="s">
        <v>66</v>
      </c>
      <c r="BL90" s="94"/>
      <c r="BM90" s="94"/>
      <c r="BN90" s="94"/>
      <c r="BO90" s="94"/>
      <c r="BP90" s="96"/>
      <c r="BQ90" s="95" t="s">
        <v>67</v>
      </c>
      <c r="BR90" s="94"/>
      <c r="BS90" s="94"/>
      <c r="BT90" s="94"/>
      <c r="BU90" s="94"/>
      <c r="BV90" s="94"/>
      <c r="BW90" s="94"/>
      <c r="BX90" s="94"/>
      <c r="BY90" s="94"/>
      <c r="BZ90" s="94"/>
      <c r="CA90" s="96"/>
      <c r="CB90" s="94" t="s">
        <v>68</v>
      </c>
      <c r="CC90" s="94"/>
      <c r="CD90" s="94"/>
      <c r="CE90" s="94"/>
      <c r="CF90" s="94"/>
      <c r="CG90" s="94"/>
      <c r="CH90" s="94"/>
      <c r="CI90" s="96"/>
      <c r="CJ90" s="1" t="str">
        <f t="shared" si="43"/>
        <v>2C7cOther-metal-production-(Please-specify-the-sources-included/excluded-in-the-notes-column-to-the-right)2-C-5Industrial-Processes-Metal-Production-Other2.5Installations-for-non-ferrous-crude-metals</v>
      </c>
      <c r="CK90" s="1" t="b">
        <v>0</v>
      </c>
      <c r="CM90" s="70" t="s">
        <v>4</v>
      </c>
      <c r="CN90" s="69"/>
      <c r="CO90" s="107" t="s">
        <v>399</v>
      </c>
      <c r="CP90" s="6" t="s">
        <v>185</v>
      </c>
      <c r="CQ90" s="166" t="s">
        <v>1223</v>
      </c>
    </row>
    <row r="91" spans="1:95" s="1" customFormat="1" ht="12" customHeight="1">
      <c r="A91" s="27" t="s">
        <v>1224</v>
      </c>
      <c r="B91" s="27" t="s">
        <v>677</v>
      </c>
      <c r="C91" s="24" t="s">
        <v>1225</v>
      </c>
      <c r="D91" s="23" t="s">
        <v>351</v>
      </c>
      <c r="E91" s="25" t="s">
        <v>1226</v>
      </c>
      <c r="F91" s="26" t="s">
        <v>1225</v>
      </c>
      <c r="G91" s="176" t="s">
        <v>1178</v>
      </c>
      <c r="H91" s="57" t="s">
        <v>1178</v>
      </c>
      <c r="I91" s="56" t="s">
        <v>1180</v>
      </c>
      <c r="J91" s="81"/>
      <c r="K91" s="82"/>
      <c r="L91" s="218"/>
      <c r="M91" s="218"/>
      <c r="N91" s="226" t="s">
        <v>1719</v>
      </c>
      <c r="O91" s="226" t="str">
        <f t="shared" si="40"/>
        <v>2C7_Other-metal</v>
      </c>
      <c r="P91" s="226" t="s">
        <v>1222</v>
      </c>
      <c r="Q91" s="226" t="s">
        <v>754</v>
      </c>
      <c r="R91" s="236" t="s">
        <v>605</v>
      </c>
      <c r="S91" s="248" t="str">
        <f t="shared" si="45"/>
        <v/>
      </c>
      <c r="T91" s="226" t="s">
        <v>1763</v>
      </c>
      <c r="U91" s="248" t="str">
        <f>IF(ISNUMBER(MATCH(O91,O$5:O90,0)),"",1)</f>
        <v/>
      </c>
      <c r="V91" s="248" t="str">
        <f>IF(ISNUMBER(MATCH(T91,T$5:T90,0)),"",1)</f>
        <v/>
      </c>
      <c r="W91" s="226" t="str">
        <f t="shared" si="44"/>
        <v>Sub-category - EDGAR: 2C_Production of metals</v>
      </c>
      <c r="X91" s="248" t="s">
        <v>1773</v>
      </c>
      <c r="Y91" s="260" t="s">
        <v>1844</v>
      </c>
      <c r="Z91" s="90"/>
      <c r="AA91" s="65"/>
      <c r="AB91" s="94" t="s">
        <v>64</v>
      </c>
      <c r="AC91" s="94"/>
      <c r="AD91" s="94"/>
      <c r="AE91" s="94"/>
      <c r="AF91" s="95"/>
      <c r="AG91" s="94"/>
      <c r="AH91" s="94"/>
      <c r="AI91" s="94"/>
      <c r="AJ91" s="94"/>
      <c r="AK91" s="94"/>
      <c r="AL91" s="94"/>
      <c r="AM91" s="96"/>
      <c r="AN91" s="94"/>
      <c r="AO91" s="94"/>
      <c r="AP91" s="94"/>
      <c r="AQ91" s="96"/>
      <c r="AR91" s="95" t="s">
        <v>64</v>
      </c>
      <c r="AS91" s="94"/>
      <c r="AT91" s="94"/>
      <c r="AU91" s="96"/>
      <c r="AV91" s="97" t="s">
        <v>64</v>
      </c>
      <c r="AW91" s="94" t="s">
        <v>347</v>
      </c>
      <c r="AX91" s="94"/>
      <c r="AY91" s="96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5" t="s">
        <v>66</v>
      </c>
      <c r="BL91" s="94"/>
      <c r="BM91" s="94"/>
      <c r="BN91" s="94"/>
      <c r="BO91" s="94"/>
      <c r="BP91" s="96"/>
      <c r="BQ91" s="95" t="s">
        <v>67</v>
      </c>
      <c r="BR91" s="94"/>
      <c r="BS91" s="94"/>
      <c r="BT91" s="94"/>
      <c r="BU91" s="94"/>
      <c r="BV91" s="94"/>
      <c r="BW91" s="94"/>
      <c r="BX91" s="94"/>
      <c r="BY91" s="94"/>
      <c r="BZ91" s="94"/>
      <c r="CA91" s="96"/>
      <c r="CB91" s="94" t="s">
        <v>68</v>
      </c>
      <c r="CC91" s="94"/>
      <c r="CD91" s="94"/>
      <c r="CE91" s="94"/>
      <c r="CF91" s="94"/>
      <c r="CG91" s="94"/>
      <c r="CH91" s="94"/>
      <c r="CI91" s="96"/>
      <c r="CJ91" s="1" t="str">
        <f t="shared" si="43"/>
        <v>2C7dStorage,-handling-and-transport-of-metal-products-(Please-specify-the-sources-included/excluded-in-the-notes-column-to-the-right)2-C-1Industrial-Processes-Metal-Production-Iron-and-steel</v>
      </c>
      <c r="CK91" s="1" t="b">
        <v>0</v>
      </c>
      <c r="CM91" s="49"/>
      <c r="CN91" s="69" t="s">
        <v>401</v>
      </c>
      <c r="CO91" s="153" t="s">
        <v>402</v>
      </c>
      <c r="CP91" s="15">
        <v>40211</v>
      </c>
      <c r="CQ91" s="170" t="s">
        <v>1227</v>
      </c>
    </row>
    <row r="92" spans="1:95" s="1" customFormat="1" ht="12" customHeight="1">
      <c r="A92" s="27" t="s">
        <v>1228</v>
      </c>
      <c r="B92" s="27" t="s">
        <v>678</v>
      </c>
      <c r="C92" s="24" t="s">
        <v>1229</v>
      </c>
      <c r="D92" s="23" t="s">
        <v>352</v>
      </c>
      <c r="E92" s="25" t="s">
        <v>1230</v>
      </c>
      <c r="F92" s="26" t="s">
        <v>1229</v>
      </c>
      <c r="G92" s="180" t="s">
        <v>1231</v>
      </c>
      <c r="H92" s="123" t="s">
        <v>1231</v>
      </c>
      <c r="I92" s="56" t="s">
        <v>1232</v>
      </c>
      <c r="J92" s="81"/>
      <c r="K92" s="82"/>
      <c r="L92" s="218"/>
      <c r="M92" s="218"/>
      <c r="N92" s="226" t="s">
        <v>678</v>
      </c>
      <c r="O92" s="226" t="str">
        <f t="shared" si="40"/>
        <v>2D3a_Domestic-solvent-use</v>
      </c>
      <c r="P92" s="226" t="s">
        <v>1229</v>
      </c>
      <c r="Q92" s="226" t="s">
        <v>767</v>
      </c>
      <c r="R92" s="236" t="s">
        <v>605</v>
      </c>
      <c r="S92" s="248" t="str">
        <f t="shared" si="45"/>
        <v/>
      </c>
      <c r="T92" s="226" t="s">
        <v>1776</v>
      </c>
      <c r="U92" s="248">
        <f>IF(ISNUMBER(MATCH(O92,O$5:O91,0)),"",1)</f>
        <v>1</v>
      </c>
      <c r="V92" s="248">
        <f>IF(ISNUMBER(MATCH(T92,T$5:T91,0)),"",1)</f>
        <v>1</v>
      </c>
      <c r="W92" s="226" t="str">
        <f t="shared" ref="W92:W105" si="46">"EDGAR: "&amp;Y92</f>
        <v>EDGAR: 3B_Solvent and other product use: degrease</v>
      </c>
      <c r="X92" s="248" t="s">
        <v>1772</v>
      </c>
      <c r="Y92" s="260" t="s">
        <v>1847</v>
      </c>
      <c r="Z92" s="90"/>
      <c r="AA92" s="65"/>
      <c r="AB92" s="94"/>
      <c r="AC92" s="94"/>
      <c r="AD92" s="94"/>
      <c r="AE92" s="94"/>
      <c r="AF92" s="95" t="s">
        <v>110</v>
      </c>
      <c r="AG92" s="98"/>
      <c r="AH92" s="94"/>
      <c r="AI92" s="94"/>
      <c r="AJ92" s="94"/>
      <c r="AK92" s="94"/>
      <c r="AL92" s="94"/>
      <c r="AM92" s="96"/>
      <c r="AN92" s="94"/>
      <c r="AO92" s="94"/>
      <c r="AP92" s="94"/>
      <c r="AQ92" s="96"/>
      <c r="AR92" s="95"/>
      <c r="AS92" s="94"/>
      <c r="AT92" s="94"/>
      <c r="AU92" s="96"/>
      <c r="AV92" s="97"/>
      <c r="AW92" s="94"/>
      <c r="AX92" s="94"/>
      <c r="AY92" s="96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5"/>
      <c r="BL92" s="94"/>
      <c r="BM92" s="94"/>
      <c r="BN92" s="94"/>
      <c r="BO92" s="94"/>
      <c r="BP92" s="96"/>
      <c r="BQ92" s="95"/>
      <c r="BR92" s="94"/>
      <c r="BS92" s="94"/>
      <c r="BT92" s="94"/>
      <c r="BU92" s="94"/>
      <c r="BV92" s="94"/>
      <c r="BW92" s="94"/>
      <c r="BX92" s="94"/>
      <c r="BY92" s="94"/>
      <c r="BZ92" s="94"/>
      <c r="CA92" s="96"/>
      <c r="CB92" s="94"/>
      <c r="CC92" s="94"/>
      <c r="CD92" s="94"/>
      <c r="CE92" s="94"/>
      <c r="CF92" s="94"/>
      <c r="CG92" s="94"/>
      <c r="CH92" s="94"/>
      <c r="CI92" s="96"/>
      <c r="CJ92" s="1" t="str">
        <f t="shared" si="43"/>
        <v>2D3aDomestic-solvent-use-including-fungicides3-DSolvent-and-other-product-use-Other</v>
      </c>
      <c r="CK92" s="1" t="b">
        <v>0</v>
      </c>
      <c r="CM92" s="70" t="s">
        <v>1233</v>
      </c>
      <c r="CN92" s="69"/>
      <c r="CO92" s="107" t="s">
        <v>175</v>
      </c>
      <c r="CP92" s="6" t="s">
        <v>234</v>
      </c>
      <c r="CQ92" s="166" t="s">
        <v>1234</v>
      </c>
    </row>
    <row r="93" spans="1:95" s="1" customFormat="1" ht="12" customHeight="1">
      <c r="A93" s="27" t="s">
        <v>1235</v>
      </c>
      <c r="B93" s="27" t="s">
        <v>679</v>
      </c>
      <c r="C93" s="24" t="s">
        <v>1236</v>
      </c>
      <c r="D93" s="23" t="s">
        <v>352</v>
      </c>
      <c r="E93" s="25" t="s">
        <v>1126</v>
      </c>
      <c r="F93" s="26" t="s">
        <v>1236</v>
      </c>
      <c r="G93" s="176" t="s">
        <v>1126</v>
      </c>
      <c r="H93" s="75" t="s">
        <v>1126</v>
      </c>
      <c r="I93" s="56" t="s">
        <v>1237</v>
      </c>
      <c r="J93" s="110"/>
      <c r="K93" s="82"/>
      <c r="L93" s="218"/>
      <c r="M93" s="218"/>
      <c r="N93" s="226" t="s">
        <v>679</v>
      </c>
      <c r="O93" s="226" t="str">
        <f t="shared" si="40"/>
        <v>2D3b_Road-paving</v>
      </c>
      <c r="P93" s="226" t="s">
        <v>1236</v>
      </c>
      <c r="Q93" s="226" t="s">
        <v>768</v>
      </c>
      <c r="R93" s="236" t="s">
        <v>605</v>
      </c>
      <c r="S93" s="248" t="str">
        <f t="shared" si="45"/>
        <v/>
      </c>
      <c r="T93" s="226" t="s">
        <v>1777</v>
      </c>
      <c r="U93" s="248">
        <f>IF(ISNUMBER(MATCH(O93,O$5:O92,0)),"",1)</f>
        <v>1</v>
      </c>
      <c r="V93" s="248">
        <f>IF(ISNUMBER(MATCH(T93,T$5:T92,0)),"",1)</f>
        <v>1</v>
      </c>
      <c r="W93" s="226" t="str">
        <f t="shared" si="46"/>
        <v>EDGAR: 3D_Solvent and other product use: other</v>
      </c>
      <c r="X93" s="248" t="s">
        <v>1772</v>
      </c>
      <c r="Y93" s="260" t="s">
        <v>1849</v>
      </c>
      <c r="Z93" s="90"/>
      <c r="AA93" s="65"/>
      <c r="AB93" s="94" t="s">
        <v>69</v>
      </c>
      <c r="AC93" s="94"/>
      <c r="AD93" s="94"/>
      <c r="AE93" s="94"/>
      <c r="AF93" s="95" t="s">
        <v>65</v>
      </c>
      <c r="AG93" s="94"/>
      <c r="AH93" s="94"/>
      <c r="AI93" s="94"/>
      <c r="AJ93" s="94"/>
      <c r="AK93" s="94"/>
      <c r="AL93" s="94"/>
      <c r="AM93" s="96"/>
      <c r="AN93" s="94"/>
      <c r="AO93" s="94"/>
      <c r="AP93" s="94"/>
      <c r="AQ93" s="96"/>
      <c r="AR93" s="95" t="s">
        <v>81</v>
      </c>
      <c r="AS93" s="94"/>
      <c r="AT93" s="94"/>
      <c r="AU93" s="96"/>
      <c r="AV93" s="97"/>
      <c r="AW93" s="94"/>
      <c r="AX93" s="94"/>
      <c r="AY93" s="96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5" t="s">
        <v>66</v>
      </c>
      <c r="BL93" s="94"/>
      <c r="BM93" s="94"/>
      <c r="BN93" s="94"/>
      <c r="BO93" s="94"/>
      <c r="BP93" s="96"/>
      <c r="BQ93" s="95" t="s">
        <v>67</v>
      </c>
      <c r="BR93" s="94"/>
      <c r="BS93" s="94"/>
      <c r="BT93" s="94"/>
      <c r="BU93" s="94"/>
      <c r="BV93" s="94"/>
      <c r="BW93" s="94"/>
      <c r="BX93" s="94"/>
      <c r="BY93" s="94"/>
      <c r="BZ93" s="94"/>
      <c r="CA93" s="96"/>
      <c r="CB93" s="94" t="s">
        <v>68</v>
      </c>
      <c r="CC93" s="94"/>
      <c r="CD93" s="94"/>
      <c r="CE93" s="94"/>
      <c r="CF93" s="94"/>
      <c r="CG93" s="94"/>
      <c r="CH93" s="94"/>
      <c r="CI93" s="96"/>
      <c r="CJ93" s="1" t="str">
        <f t="shared" si="43"/>
        <v>2D3bRoad-paving-with-asphalt2-A-6Industrial-proc.-Mineral-Products-Road-Paving-with-Asphalt</v>
      </c>
      <c r="CK93" s="1" t="b">
        <v>0</v>
      </c>
      <c r="CM93" s="49">
        <v>45</v>
      </c>
      <c r="CN93" s="69"/>
      <c r="CO93" s="50" t="s">
        <v>411</v>
      </c>
      <c r="CP93" s="6" t="s">
        <v>204</v>
      </c>
      <c r="CQ93" s="166" t="s">
        <v>1238</v>
      </c>
    </row>
    <row r="94" spans="1:95" s="1" customFormat="1" ht="12" customHeight="1">
      <c r="A94" s="27" t="s">
        <v>1239</v>
      </c>
      <c r="B94" s="27" t="s">
        <v>680</v>
      </c>
      <c r="C94" s="24" t="s">
        <v>769</v>
      </c>
      <c r="D94" s="23" t="s">
        <v>351</v>
      </c>
      <c r="E94" s="25" t="s">
        <v>1240</v>
      </c>
      <c r="F94" s="26" t="s">
        <v>769</v>
      </c>
      <c r="G94" s="176" t="s">
        <v>1240</v>
      </c>
      <c r="H94" s="75" t="s">
        <v>1240</v>
      </c>
      <c r="I94" s="56" t="s">
        <v>1241</v>
      </c>
      <c r="J94" s="110" t="s">
        <v>448</v>
      </c>
      <c r="K94" s="82" t="s">
        <v>1242</v>
      </c>
      <c r="L94" s="218"/>
      <c r="M94" s="218"/>
      <c r="N94" s="226" t="s">
        <v>680</v>
      </c>
      <c r="O94" s="226" t="str">
        <f t="shared" si="40"/>
        <v>2D3c_Asphalt-roofing</v>
      </c>
      <c r="P94" s="226" t="s">
        <v>769</v>
      </c>
      <c r="Q94" s="226" t="s">
        <v>769</v>
      </c>
      <c r="R94" s="236" t="s">
        <v>605</v>
      </c>
      <c r="S94" s="248" t="str">
        <f t="shared" si="45"/>
        <v/>
      </c>
      <c r="T94" s="226" t="s">
        <v>1777</v>
      </c>
      <c r="U94" s="248">
        <f>IF(ISNUMBER(MATCH(O94,O$5:O93,0)),"",1)</f>
        <v>1</v>
      </c>
      <c r="V94" s="248" t="str">
        <f>IF(ISNUMBER(MATCH(T94,T$5:T93,0)),"",1)</f>
        <v/>
      </c>
      <c r="W94" s="226" t="str">
        <f t="shared" si="46"/>
        <v>EDGAR: 3D_Solvent and other product use: other</v>
      </c>
      <c r="X94" s="248" t="s">
        <v>1772</v>
      </c>
      <c r="Y94" s="260" t="s">
        <v>1849</v>
      </c>
      <c r="Z94" s="90" t="s">
        <v>450</v>
      </c>
      <c r="AA94" s="65" t="s">
        <v>1128</v>
      </c>
      <c r="AB94" s="94" t="s">
        <v>69</v>
      </c>
      <c r="AC94" s="94"/>
      <c r="AD94" s="94"/>
      <c r="AE94" s="94"/>
      <c r="AF94" s="95" t="s">
        <v>70</v>
      </c>
      <c r="AG94" s="94"/>
      <c r="AH94" s="94"/>
      <c r="AI94" s="94"/>
      <c r="AJ94" s="94"/>
      <c r="AK94" s="94"/>
      <c r="AL94" s="94"/>
      <c r="AM94" s="96"/>
      <c r="AN94" s="94"/>
      <c r="AO94" s="94"/>
      <c r="AP94" s="94"/>
      <c r="AQ94" s="96"/>
      <c r="AR94" s="95" t="s">
        <v>81</v>
      </c>
      <c r="AS94" s="94"/>
      <c r="AT94" s="94"/>
      <c r="AU94" s="96"/>
      <c r="AV94" s="97"/>
      <c r="AW94" s="94"/>
      <c r="AX94" s="94"/>
      <c r="AY94" s="96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5" t="s">
        <v>66</v>
      </c>
      <c r="BL94" s="94"/>
      <c r="BM94" s="94"/>
      <c r="BN94" s="94"/>
      <c r="BO94" s="94"/>
      <c r="BP94" s="96"/>
      <c r="BQ94" s="95" t="s">
        <v>67</v>
      </c>
      <c r="BR94" s="94"/>
      <c r="BS94" s="94"/>
      <c r="BT94" s="94"/>
      <c r="BU94" s="94"/>
      <c r="BV94" s="94"/>
      <c r="BW94" s="94"/>
      <c r="BX94" s="94"/>
      <c r="BY94" s="94"/>
      <c r="BZ94" s="94"/>
      <c r="CA94" s="96"/>
      <c r="CB94" s="94" t="s">
        <v>68</v>
      </c>
      <c r="CC94" s="94"/>
      <c r="CD94" s="94"/>
      <c r="CE94" s="94"/>
      <c r="CF94" s="94"/>
      <c r="CG94" s="94"/>
      <c r="CH94" s="94"/>
      <c r="CI94" s="96"/>
      <c r="CJ94" s="1" t="str">
        <f t="shared" si="43"/>
        <v>2D3cAsphalt-roofing2-A-5Industrial-processes-Mineral-Products-Asphalt-Roofing3.4Installations-for-melting-mineral-substances-including-the-production-of-mineral-fibres</v>
      </c>
      <c r="CK94" s="1" t="b">
        <v>0</v>
      </c>
      <c r="CM94" s="49">
        <v>45</v>
      </c>
      <c r="CN94" s="69"/>
      <c r="CO94" s="50" t="s">
        <v>410</v>
      </c>
      <c r="CP94" s="6" t="s">
        <v>203</v>
      </c>
      <c r="CQ94" s="166" t="s">
        <v>1243</v>
      </c>
    </row>
    <row r="95" spans="1:95" s="1" customFormat="1" ht="12" customHeight="1">
      <c r="A95" s="27" t="s">
        <v>1244</v>
      </c>
      <c r="B95" s="27" t="s">
        <v>681</v>
      </c>
      <c r="C95" s="24" t="s">
        <v>770</v>
      </c>
      <c r="D95" s="23" t="s">
        <v>351</v>
      </c>
      <c r="E95" s="25" t="s">
        <v>1245</v>
      </c>
      <c r="F95" s="26" t="s">
        <v>1246</v>
      </c>
      <c r="G95" s="180" t="s">
        <v>1247</v>
      </c>
      <c r="H95" s="123" t="s">
        <v>1247</v>
      </c>
      <c r="I95" s="56" t="s">
        <v>1248</v>
      </c>
      <c r="J95" s="161" t="s">
        <v>1249</v>
      </c>
      <c r="K95" s="162" t="s">
        <v>1250</v>
      </c>
      <c r="L95" s="219"/>
      <c r="M95" s="219"/>
      <c r="N95" s="226" t="s">
        <v>681</v>
      </c>
      <c r="O95" s="226" t="str">
        <f t="shared" si="40"/>
        <v>2D3d_Coating-application</v>
      </c>
      <c r="P95" s="226" t="s">
        <v>770</v>
      </c>
      <c r="Q95" s="226" t="s">
        <v>770</v>
      </c>
      <c r="R95" s="236" t="s">
        <v>605</v>
      </c>
      <c r="S95" s="248" t="str">
        <f t="shared" si="45"/>
        <v/>
      </c>
      <c r="T95" s="226" t="s">
        <v>1778</v>
      </c>
      <c r="U95" s="248">
        <f>IF(ISNUMBER(MATCH(O95,O$5:O94,0)),"",1)</f>
        <v>1</v>
      </c>
      <c r="V95" s="248">
        <f>IF(ISNUMBER(MATCH(T95,T$5:T94,0)),"",1)</f>
        <v>1</v>
      </c>
      <c r="W95" s="226" t="str">
        <f t="shared" si="46"/>
        <v>EDGAR: 3A_Solvent and other product use: paint</v>
      </c>
      <c r="X95" s="248" t="s">
        <v>1772</v>
      </c>
      <c r="Y95" s="260" t="s">
        <v>1846</v>
      </c>
      <c r="Z95" s="159" t="s">
        <v>1251</v>
      </c>
      <c r="AA95" s="160" t="s">
        <v>1252</v>
      </c>
      <c r="AB95" s="94"/>
      <c r="AC95" s="94"/>
      <c r="AD95" s="94"/>
      <c r="AE95" s="94"/>
      <c r="AF95" s="95" t="s">
        <v>93</v>
      </c>
      <c r="AG95" s="94" t="s">
        <v>94</v>
      </c>
      <c r="AH95" s="98" t="s">
        <v>95</v>
      </c>
      <c r="AI95" s="94"/>
      <c r="AJ95" s="94"/>
      <c r="AK95" s="94"/>
      <c r="AL95" s="94"/>
      <c r="AM95" s="96"/>
      <c r="AN95" s="94"/>
      <c r="AO95" s="94"/>
      <c r="AP95" s="94"/>
      <c r="AQ95" s="96"/>
      <c r="AR95" s="95"/>
      <c r="AS95" s="94"/>
      <c r="AT95" s="94"/>
      <c r="AU95" s="96"/>
      <c r="AV95" s="97"/>
      <c r="AW95" s="94"/>
      <c r="AX95" s="94"/>
      <c r="AY95" s="96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5"/>
      <c r="BL95" s="94"/>
      <c r="BM95" s="94"/>
      <c r="BN95" s="94"/>
      <c r="BO95" s="94"/>
      <c r="BP95" s="96"/>
      <c r="BQ95" s="95"/>
      <c r="BR95" s="94"/>
      <c r="BS95" s="94"/>
      <c r="BT95" s="94"/>
      <c r="BU95" s="94"/>
      <c r="BV95" s="94"/>
      <c r="BW95" s="94"/>
      <c r="BX95" s="94"/>
      <c r="BY95" s="94"/>
      <c r="BZ95" s="94"/>
      <c r="CA95" s="96"/>
      <c r="CB95" s="94"/>
      <c r="CC95" s="94"/>
      <c r="CD95" s="94"/>
      <c r="CE95" s="94"/>
      <c r="CF95" s="94"/>
      <c r="CG95" s="94"/>
      <c r="CH95" s="94"/>
      <c r="CI95" s="96"/>
      <c r="CJ95" s="1" t="str">
        <f t="shared" si="43"/>
        <v>2D3dCoating-application3-ASolvent-and-other-product-use-Paint-application6.7,-2.6Installations-for-the-surface-treatment-of-substances,-objects-or-products-using-organic-solvents;-Surface-treatment-of-metals-or-plastic-materials-using-an-electrolytic-or-chemical-process</v>
      </c>
      <c r="CK95" s="1" t="b">
        <v>0</v>
      </c>
      <c r="CM95" s="49">
        <v>34</v>
      </c>
      <c r="CN95" s="69"/>
      <c r="CO95" s="155" t="s">
        <v>417</v>
      </c>
      <c r="CP95" s="6" t="s">
        <v>224</v>
      </c>
      <c r="CQ95" s="166" t="s">
        <v>1253</v>
      </c>
    </row>
    <row r="96" spans="1:95" s="1" customFormat="1" ht="12" customHeight="1">
      <c r="A96" s="27" t="s">
        <v>1254</v>
      </c>
      <c r="B96" s="27" t="s">
        <v>682</v>
      </c>
      <c r="C96" s="24" t="s">
        <v>227</v>
      </c>
      <c r="D96" s="23" t="s">
        <v>352</v>
      </c>
      <c r="E96" s="25" t="s">
        <v>1255</v>
      </c>
      <c r="F96" s="26" t="s">
        <v>227</v>
      </c>
      <c r="G96" s="180" t="s">
        <v>1256</v>
      </c>
      <c r="H96" s="123" t="s">
        <v>1256</v>
      </c>
      <c r="I96" s="56" t="s">
        <v>1257</v>
      </c>
      <c r="J96" s="110" t="s">
        <v>471</v>
      </c>
      <c r="K96" s="82" t="s">
        <v>1258</v>
      </c>
      <c r="L96" s="218"/>
      <c r="M96" s="218"/>
      <c r="N96" s="226" t="s">
        <v>682</v>
      </c>
      <c r="O96" s="226" t="str">
        <f t="shared" si="40"/>
        <v>2D3e_Degreasing</v>
      </c>
      <c r="P96" s="226" t="s">
        <v>227</v>
      </c>
      <c r="Q96" s="226" t="s">
        <v>227</v>
      </c>
      <c r="R96" s="236" t="s">
        <v>605</v>
      </c>
      <c r="S96" s="248" t="str">
        <f t="shared" si="45"/>
        <v/>
      </c>
      <c r="T96" s="226" t="s">
        <v>1776</v>
      </c>
      <c r="U96" s="248">
        <f>IF(ISNUMBER(MATCH(O96,O$5:O95,0)),"",1)</f>
        <v>1</v>
      </c>
      <c r="V96" s="248" t="str">
        <f>IF(ISNUMBER(MATCH(T96,T$5:T95,0)),"",1)</f>
        <v/>
      </c>
      <c r="W96" s="226" t="str">
        <f t="shared" si="46"/>
        <v>EDGAR: 3B_Solvent and other product use: degrease</v>
      </c>
      <c r="X96" s="248" t="s">
        <v>1772</v>
      </c>
      <c r="Y96" s="260" t="s">
        <v>1847</v>
      </c>
      <c r="Z96" s="90" t="s">
        <v>472</v>
      </c>
      <c r="AA96" s="65" t="s">
        <v>1258</v>
      </c>
      <c r="AB96" s="94"/>
      <c r="AC96" s="94"/>
      <c r="AD96" s="94"/>
      <c r="AE96" s="94"/>
      <c r="AF96" s="95" t="s">
        <v>96</v>
      </c>
      <c r="AG96" s="94" t="s">
        <v>97</v>
      </c>
      <c r="AH96" s="94"/>
      <c r="AI96" s="94"/>
      <c r="AJ96" s="94"/>
      <c r="AK96" s="94"/>
      <c r="AL96" s="94"/>
      <c r="AM96" s="96"/>
      <c r="AN96" s="94"/>
      <c r="AO96" s="94"/>
      <c r="AP96" s="94"/>
      <c r="AQ96" s="96"/>
      <c r="AR96" s="95"/>
      <c r="AS96" s="94"/>
      <c r="AT96" s="94"/>
      <c r="AU96" s="96"/>
      <c r="AV96" s="97"/>
      <c r="AW96" s="94"/>
      <c r="AX96" s="94"/>
      <c r="AY96" s="96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5"/>
      <c r="BL96" s="94"/>
      <c r="BM96" s="94"/>
      <c r="BN96" s="94"/>
      <c r="BO96" s="94"/>
      <c r="BP96" s="96"/>
      <c r="BQ96" s="95"/>
      <c r="BR96" s="94"/>
      <c r="BS96" s="94"/>
      <c r="BT96" s="94"/>
      <c r="BU96" s="94"/>
      <c r="BV96" s="94"/>
      <c r="BW96" s="94"/>
      <c r="BX96" s="94"/>
      <c r="BY96" s="94"/>
      <c r="BZ96" s="94"/>
      <c r="CA96" s="96"/>
      <c r="CB96" s="94"/>
      <c r="CC96" s="94"/>
      <c r="CD96" s="94"/>
      <c r="CE96" s="94"/>
      <c r="CF96" s="94"/>
      <c r="CG96" s="94"/>
      <c r="CH96" s="94"/>
      <c r="CI96" s="96"/>
      <c r="CJ96" s="1" t="str">
        <f t="shared" si="43"/>
        <v>2D3eDegreasing3-BSolvent-and-other-product-use-Degreasing-and-dry-cleaning6.7Installations-for-the-surface-treatment-of-substances,-objects-or-products-using-organic-solvents</v>
      </c>
      <c r="CK96" s="1" t="b">
        <v>0</v>
      </c>
      <c r="CM96" s="70" t="s">
        <v>1259</v>
      </c>
      <c r="CN96" s="69"/>
      <c r="CO96" s="107" t="s">
        <v>175</v>
      </c>
      <c r="CP96" s="6" t="s">
        <v>226</v>
      </c>
      <c r="CQ96" s="166" t="s">
        <v>1260</v>
      </c>
    </row>
    <row r="97" spans="1:95" s="1" customFormat="1" ht="12" customHeight="1">
      <c r="A97" s="27" t="s">
        <v>1261</v>
      </c>
      <c r="B97" s="27" t="s">
        <v>683</v>
      </c>
      <c r="C97" s="24" t="s">
        <v>771</v>
      </c>
      <c r="D97" s="23" t="s">
        <v>352</v>
      </c>
      <c r="E97" s="25" t="s">
        <v>1262</v>
      </c>
      <c r="F97" s="26" t="s">
        <v>771</v>
      </c>
      <c r="G97" s="180" t="s">
        <v>1256</v>
      </c>
      <c r="H97" s="123" t="s">
        <v>1256</v>
      </c>
      <c r="I97" s="56" t="s">
        <v>1257</v>
      </c>
      <c r="J97" s="110" t="s">
        <v>471</v>
      </c>
      <c r="K97" s="82" t="s">
        <v>1258</v>
      </c>
      <c r="L97" s="218"/>
      <c r="M97" s="218"/>
      <c r="N97" s="226" t="s">
        <v>683</v>
      </c>
      <c r="O97" s="226" t="str">
        <f t="shared" si="40"/>
        <v>2D3f_Dry-cleaning</v>
      </c>
      <c r="P97" s="226" t="s">
        <v>771</v>
      </c>
      <c r="Q97" s="226" t="s">
        <v>771</v>
      </c>
      <c r="R97" s="236" t="s">
        <v>605</v>
      </c>
      <c r="S97" s="248" t="str">
        <f t="shared" si="45"/>
        <v/>
      </c>
      <c r="T97" s="226" t="s">
        <v>1776</v>
      </c>
      <c r="U97" s="248">
        <f>IF(ISNUMBER(MATCH(O97,O$5:O96,0)),"",1)</f>
        <v>1</v>
      </c>
      <c r="V97" s="248" t="str">
        <f>IF(ISNUMBER(MATCH(T97,T$5:T96,0)),"",1)</f>
        <v/>
      </c>
      <c r="W97" s="226" t="str">
        <f t="shared" si="46"/>
        <v>EDGAR: 3B_Solvent and other product use: degrease</v>
      </c>
      <c r="X97" s="248" t="s">
        <v>1772</v>
      </c>
      <c r="Y97" s="260" t="s">
        <v>1847</v>
      </c>
      <c r="Z97" s="90" t="s">
        <v>472</v>
      </c>
      <c r="AA97" s="65" t="s">
        <v>1258</v>
      </c>
      <c r="AB97" s="94"/>
      <c r="AC97" s="94"/>
      <c r="AD97" s="94"/>
      <c r="AE97" s="94"/>
      <c r="AF97" s="95" t="s">
        <v>98</v>
      </c>
      <c r="AG97" s="94" t="s">
        <v>99</v>
      </c>
      <c r="AH97" s="94"/>
      <c r="AI97" s="94"/>
      <c r="AJ97" s="94"/>
      <c r="AK97" s="94"/>
      <c r="AL97" s="94"/>
      <c r="AM97" s="96"/>
      <c r="AN97" s="94"/>
      <c r="AO97" s="94"/>
      <c r="AP97" s="94"/>
      <c r="AQ97" s="96"/>
      <c r="AR97" s="95"/>
      <c r="AS97" s="94"/>
      <c r="AT97" s="94"/>
      <c r="AU97" s="96"/>
      <c r="AV97" s="97"/>
      <c r="AW97" s="94"/>
      <c r="AX97" s="94"/>
      <c r="AY97" s="96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5"/>
      <c r="BL97" s="94"/>
      <c r="BM97" s="94"/>
      <c r="BN97" s="94"/>
      <c r="BO97" s="94"/>
      <c r="BP97" s="96"/>
      <c r="BQ97" s="95"/>
      <c r="BR97" s="94"/>
      <c r="BS97" s="94"/>
      <c r="BT97" s="94"/>
      <c r="BU97" s="94"/>
      <c r="BV97" s="94"/>
      <c r="BW97" s="94"/>
      <c r="BX97" s="94"/>
      <c r="BY97" s="94"/>
      <c r="BZ97" s="94"/>
      <c r="CA97" s="96"/>
      <c r="CB97" s="94"/>
      <c r="CC97" s="94"/>
      <c r="CD97" s="94"/>
      <c r="CE97" s="94"/>
      <c r="CF97" s="94"/>
      <c r="CG97" s="94"/>
      <c r="CH97" s="94"/>
      <c r="CI97" s="96"/>
      <c r="CJ97" s="1" t="str">
        <f t="shared" si="43"/>
        <v>2D3fDry-cleaning3-BSolvent-and-other-product-use-Degreasing-and-dry-cleaning6.7Installations-for-the-surface-treatment-of-substances,-objects-or-products-using-organic-solvents</v>
      </c>
      <c r="CK97" s="1" t="b">
        <v>0</v>
      </c>
      <c r="CM97" s="49">
        <v>93</v>
      </c>
      <c r="CN97" s="69"/>
      <c r="CO97" s="50" t="s">
        <v>418</v>
      </c>
      <c r="CP97" s="6" t="s">
        <v>228</v>
      </c>
      <c r="CQ97" s="166" t="s">
        <v>1263</v>
      </c>
    </row>
    <row r="98" spans="1:95" s="1" customFormat="1" ht="12" customHeight="1">
      <c r="A98" s="37" t="s">
        <v>1264</v>
      </c>
      <c r="B98" s="37" t="s">
        <v>684</v>
      </c>
      <c r="C98" s="18" t="s">
        <v>772</v>
      </c>
      <c r="D98" s="17" t="s">
        <v>352</v>
      </c>
      <c r="E98" s="21" t="s">
        <v>1265</v>
      </c>
      <c r="F98" s="22" t="s">
        <v>772</v>
      </c>
      <c r="G98" s="179" t="s">
        <v>1266</v>
      </c>
      <c r="H98" s="122" t="s">
        <v>1266</v>
      </c>
      <c r="I98" s="54" t="s">
        <v>1267</v>
      </c>
      <c r="J98" s="79"/>
      <c r="K98" s="80"/>
      <c r="L98" s="221"/>
      <c r="M98" s="221"/>
      <c r="N98" s="226" t="s">
        <v>684</v>
      </c>
      <c r="O98" s="226" t="str">
        <f t="shared" si="40"/>
        <v>2D3g_Chemical-products</v>
      </c>
      <c r="P98" s="226" t="s">
        <v>772</v>
      </c>
      <c r="Q98" s="226" t="s">
        <v>772</v>
      </c>
      <c r="R98" s="236" t="s">
        <v>605</v>
      </c>
      <c r="S98" s="248" t="str">
        <f t="shared" si="45"/>
        <v/>
      </c>
      <c r="T98" s="226" t="s">
        <v>1870</v>
      </c>
      <c r="U98" s="248">
        <f>IF(ISNUMBER(MATCH(O98,O$5:O97,0)),"",1)</f>
        <v>1</v>
      </c>
      <c r="V98" s="248">
        <f>IF(ISNUMBER(MATCH(T98,T$5:T97,0)),"",1)</f>
        <v>1</v>
      </c>
      <c r="W98" s="226" t="str">
        <f t="shared" si="46"/>
        <v>EDGAR: 3C_Solvent and other product use: chemicals</v>
      </c>
      <c r="X98" s="248" t="s">
        <v>1772</v>
      </c>
      <c r="Y98" s="260" t="s">
        <v>1848</v>
      </c>
      <c r="Z98" s="89"/>
      <c r="AA98" s="64"/>
      <c r="AB98" s="94"/>
      <c r="AC98" s="94"/>
      <c r="AD98" s="94"/>
      <c r="AE98" s="94"/>
      <c r="AF98" s="95"/>
      <c r="AG98" s="94"/>
      <c r="AH98" s="94"/>
      <c r="AI98" s="94"/>
      <c r="AJ98" s="94"/>
      <c r="AK98" s="94"/>
      <c r="AL98" s="94"/>
      <c r="AM98" s="96"/>
      <c r="AN98" s="94"/>
      <c r="AO98" s="94"/>
      <c r="AP98" s="94"/>
      <c r="AQ98" s="96"/>
      <c r="AR98" s="95"/>
      <c r="AS98" s="94"/>
      <c r="AT98" s="94"/>
      <c r="AU98" s="96"/>
      <c r="AV98" s="97"/>
      <c r="AW98" s="94"/>
      <c r="AX98" s="94"/>
      <c r="AY98" s="96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5"/>
      <c r="BL98" s="94"/>
      <c r="BM98" s="94"/>
      <c r="BN98" s="94"/>
      <c r="BO98" s="94"/>
      <c r="BP98" s="96"/>
      <c r="BQ98" s="95"/>
      <c r="BR98" s="94"/>
      <c r="BS98" s="94"/>
      <c r="BT98" s="94"/>
      <c r="BU98" s="94"/>
      <c r="BV98" s="94"/>
      <c r="BW98" s="94"/>
      <c r="BX98" s="94"/>
      <c r="BY98" s="94"/>
      <c r="BZ98" s="94"/>
      <c r="CA98" s="96"/>
      <c r="CB98" s="94"/>
      <c r="CC98" s="94"/>
      <c r="CD98" s="94"/>
      <c r="CE98" s="94"/>
      <c r="CF98" s="94"/>
      <c r="CG98" s="94"/>
      <c r="CH98" s="94"/>
      <c r="CI98" s="96"/>
      <c r="CJ98" s="1" t="str">
        <f t="shared" si="43"/>
        <v>2D3gChemical-products3-CSolvent-and-other-product-use-Chemical-products</v>
      </c>
      <c r="CK98" s="1" t="b">
        <v>0</v>
      </c>
      <c r="CM98" s="49"/>
      <c r="CN98" s="69"/>
      <c r="CO98" s="50"/>
      <c r="CP98" s="5" t="s">
        <v>229</v>
      </c>
      <c r="CQ98" s="168" t="s">
        <v>1268</v>
      </c>
    </row>
    <row r="99" spans="1:95" s="1" customFormat="1" ht="12" customHeight="1">
      <c r="A99" s="27" t="s">
        <v>1269</v>
      </c>
      <c r="B99" s="27" t="s">
        <v>685</v>
      </c>
      <c r="C99" s="24" t="s">
        <v>233</v>
      </c>
      <c r="D99" s="23" t="s">
        <v>352</v>
      </c>
      <c r="E99" s="25" t="s">
        <v>1270</v>
      </c>
      <c r="F99" s="26" t="s">
        <v>233</v>
      </c>
      <c r="G99" s="180" t="s">
        <v>1231</v>
      </c>
      <c r="H99" s="123" t="s">
        <v>1231</v>
      </c>
      <c r="I99" s="56" t="s">
        <v>1232</v>
      </c>
      <c r="J99" s="110" t="s">
        <v>471</v>
      </c>
      <c r="K99" s="82" t="s">
        <v>1258</v>
      </c>
      <c r="L99" s="218"/>
      <c r="M99" s="218"/>
      <c r="N99" s="226" t="s">
        <v>685</v>
      </c>
      <c r="O99" s="226" t="str">
        <f t="shared" si="40"/>
        <v>2D3h_Printing</v>
      </c>
      <c r="P99" s="226" t="s">
        <v>233</v>
      </c>
      <c r="Q99" s="226" t="s">
        <v>233</v>
      </c>
      <c r="R99" s="236" t="s">
        <v>605</v>
      </c>
      <c r="S99" s="248" t="str">
        <f t="shared" si="45"/>
        <v/>
      </c>
      <c r="T99" s="226" t="s">
        <v>1870</v>
      </c>
      <c r="U99" s="248">
        <f>IF(ISNUMBER(MATCH(O99,O$5:O98,0)),"",1)</f>
        <v>1</v>
      </c>
      <c r="V99" s="248" t="str">
        <f>IF(ISNUMBER(MATCH(T99,T$5:T98,0)),"",1)</f>
        <v/>
      </c>
      <c r="W99" s="226" t="str">
        <f t="shared" si="46"/>
        <v>EDGAR: 3C_Solvent and other product use: chemicals</v>
      </c>
      <c r="X99" s="248" t="s">
        <v>1772</v>
      </c>
      <c r="Y99" s="260" t="s">
        <v>1848</v>
      </c>
      <c r="Z99" s="90" t="s">
        <v>472</v>
      </c>
      <c r="AA99" s="65" t="s">
        <v>1258</v>
      </c>
      <c r="AB99" s="94"/>
      <c r="AC99" s="94"/>
      <c r="AD99" s="94"/>
      <c r="AE99" s="94"/>
      <c r="AF99" s="95" t="s">
        <v>101</v>
      </c>
      <c r="AG99" s="99" t="s">
        <v>103</v>
      </c>
      <c r="AH99" s="99" t="s">
        <v>104</v>
      </c>
      <c r="AI99" s="99" t="s">
        <v>105</v>
      </c>
      <c r="AJ99" s="99" t="s">
        <v>106</v>
      </c>
      <c r="AK99" s="99" t="s">
        <v>107</v>
      </c>
      <c r="AL99" s="99" t="s">
        <v>108</v>
      </c>
      <c r="AM99" s="205" t="s">
        <v>109</v>
      </c>
      <c r="AN99" s="94"/>
      <c r="AO99" s="94"/>
      <c r="AP99" s="94"/>
      <c r="AQ99" s="96"/>
      <c r="AR99" s="95"/>
      <c r="AS99" s="94"/>
      <c r="AT99" s="94"/>
      <c r="AU99" s="96"/>
      <c r="AV99" s="97"/>
      <c r="AW99" s="94"/>
      <c r="AX99" s="94"/>
      <c r="AY99" s="96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5"/>
      <c r="BL99" s="94"/>
      <c r="BM99" s="94"/>
      <c r="BN99" s="94"/>
      <c r="BO99" s="94"/>
      <c r="BP99" s="96"/>
      <c r="BQ99" s="95"/>
      <c r="BR99" s="94"/>
      <c r="BS99" s="94"/>
      <c r="BT99" s="94"/>
      <c r="BU99" s="94"/>
      <c r="BV99" s="94"/>
      <c r="BW99" s="94"/>
      <c r="BX99" s="94"/>
      <c r="BY99" s="94"/>
      <c r="BZ99" s="94"/>
      <c r="CA99" s="96"/>
      <c r="CB99" s="94"/>
      <c r="CC99" s="94"/>
      <c r="CD99" s="94"/>
      <c r="CE99" s="94"/>
      <c r="CF99" s="94"/>
      <c r="CG99" s="94"/>
      <c r="CH99" s="94"/>
      <c r="CI99" s="96"/>
      <c r="CJ99" s="1" t="str">
        <f t="shared" si="43"/>
        <v>2D3hPrinting3-DSolvent-and-other-product-use-Other6.7Installations-for-the-surface-treatment-of-substances,-objects-or-products-using-organic-solvents</v>
      </c>
      <c r="CK99" s="1" t="b">
        <v>0</v>
      </c>
      <c r="CM99" s="49">
        <v>22</v>
      </c>
      <c r="CN99" s="69"/>
      <c r="CO99" s="50" t="s">
        <v>419</v>
      </c>
      <c r="CP99" s="6" t="s">
        <v>232</v>
      </c>
      <c r="CQ99" s="166" t="s">
        <v>1271</v>
      </c>
    </row>
    <row r="100" spans="1:95" s="1" customFormat="1" ht="12" customHeight="1">
      <c r="A100" s="37" t="s">
        <v>1272</v>
      </c>
      <c r="B100" s="37" t="s">
        <v>686</v>
      </c>
      <c r="C100" s="38" t="s">
        <v>773</v>
      </c>
      <c r="D100" s="17" t="s">
        <v>352</v>
      </c>
      <c r="E100" s="31"/>
      <c r="F100" s="32"/>
      <c r="G100" s="180" t="s">
        <v>1231</v>
      </c>
      <c r="H100" s="123" t="s">
        <v>1231</v>
      </c>
      <c r="I100" s="56" t="s">
        <v>1232</v>
      </c>
      <c r="J100" s="81"/>
      <c r="K100" s="82"/>
      <c r="L100" s="218"/>
      <c r="M100" s="218"/>
      <c r="N100" s="226" t="s">
        <v>686</v>
      </c>
      <c r="O100" s="226" t="str">
        <f t="shared" si="40"/>
        <v>2D3i_Other-solvent-use</v>
      </c>
      <c r="P100" s="226" t="s">
        <v>773</v>
      </c>
      <c r="Q100" s="226" t="s">
        <v>773</v>
      </c>
      <c r="R100" s="236" t="s">
        <v>605</v>
      </c>
      <c r="S100" s="248" t="str">
        <f t="shared" si="45"/>
        <v/>
      </c>
      <c r="T100" s="226" t="s">
        <v>1777</v>
      </c>
      <c r="U100" s="248">
        <f>IF(ISNUMBER(MATCH(O100,O$5:O99,0)),"",1)</f>
        <v>1</v>
      </c>
      <c r="V100" s="248" t="str">
        <f>IF(ISNUMBER(MATCH(T100,T$5:T99,0)),"",1)</f>
        <v/>
      </c>
      <c r="W100" s="226" t="str">
        <f t="shared" si="46"/>
        <v>EDGAR: 3D_Solvent and other product use: other</v>
      </c>
      <c r="X100" s="248" t="s">
        <v>1772</v>
      </c>
      <c r="Y100" s="260" t="s">
        <v>1849</v>
      </c>
      <c r="Z100" s="90"/>
      <c r="AA100" s="65"/>
      <c r="AB100" s="94"/>
      <c r="AC100" s="94"/>
      <c r="AD100" s="94"/>
      <c r="AE100" s="94"/>
      <c r="AF100" s="95"/>
      <c r="AG100" s="94"/>
      <c r="AH100" s="94"/>
      <c r="AI100" s="94"/>
      <c r="AJ100" s="94"/>
      <c r="AK100" s="94"/>
      <c r="AL100" s="94"/>
      <c r="AM100" s="96"/>
      <c r="AN100" s="94"/>
      <c r="AO100" s="94"/>
      <c r="AP100" s="94"/>
      <c r="AQ100" s="96"/>
      <c r="AR100" s="95"/>
      <c r="AS100" s="94"/>
      <c r="AT100" s="94"/>
      <c r="AU100" s="96"/>
      <c r="AV100" s="97"/>
      <c r="AW100" s="94"/>
      <c r="AX100" s="94"/>
      <c r="AY100" s="96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5"/>
      <c r="BL100" s="94"/>
      <c r="BM100" s="94"/>
      <c r="BN100" s="94"/>
      <c r="BO100" s="94"/>
      <c r="BP100" s="96"/>
      <c r="BQ100" s="95"/>
      <c r="BR100" s="94"/>
      <c r="BS100" s="94"/>
      <c r="BT100" s="94"/>
      <c r="BU100" s="94"/>
      <c r="BV100" s="94"/>
      <c r="BW100" s="94"/>
      <c r="BX100" s="94"/>
      <c r="BY100" s="94"/>
      <c r="BZ100" s="94"/>
      <c r="CA100" s="96"/>
      <c r="CB100" s="94"/>
      <c r="CC100" s="94"/>
      <c r="CD100" s="94"/>
      <c r="CE100" s="94"/>
      <c r="CF100" s="94"/>
      <c r="CG100" s="94"/>
      <c r="CH100" s="94"/>
      <c r="CI100" s="96"/>
      <c r="CJ100" s="1" t="str">
        <f t="shared" si="43"/>
        <v>2D3iOther-solvent-use3-DSolvent-and-other-product-use-Other</v>
      </c>
      <c r="CK100" s="1" t="b">
        <v>0</v>
      </c>
      <c r="CM100" s="49"/>
      <c r="CN100" s="69"/>
      <c r="CO100" s="50"/>
      <c r="CP100" s="5" t="s">
        <v>230</v>
      </c>
      <c r="CQ100" s="168" t="s">
        <v>1273</v>
      </c>
    </row>
    <row r="101" spans="1:95" s="1" customFormat="1" ht="12" customHeight="1">
      <c r="A101" s="27" t="s">
        <v>1274</v>
      </c>
      <c r="B101" s="27" t="s">
        <v>687</v>
      </c>
      <c r="C101" s="24" t="s">
        <v>774</v>
      </c>
      <c r="D101" s="23" t="s">
        <v>352</v>
      </c>
      <c r="E101" s="25" t="s">
        <v>1275</v>
      </c>
      <c r="F101" s="26" t="s">
        <v>774</v>
      </c>
      <c r="G101" s="180" t="s">
        <v>1231</v>
      </c>
      <c r="H101" s="123" t="s">
        <v>1231</v>
      </c>
      <c r="I101" s="56" t="s">
        <v>1232</v>
      </c>
      <c r="J101" s="110" t="s">
        <v>449</v>
      </c>
      <c r="K101" s="82" t="s">
        <v>1276</v>
      </c>
      <c r="L101" s="218"/>
      <c r="M101" s="218"/>
      <c r="N101" s="226" t="s">
        <v>687</v>
      </c>
      <c r="O101" s="226" t="str">
        <f t="shared" si="40"/>
        <v>2G_Other-product-use</v>
      </c>
      <c r="P101" s="226" t="s">
        <v>774</v>
      </c>
      <c r="Q101" s="226" t="s">
        <v>774</v>
      </c>
      <c r="R101" s="236" t="s">
        <v>605</v>
      </c>
      <c r="S101" s="248" t="str">
        <f t="shared" si="45"/>
        <v/>
      </c>
      <c r="T101" s="226" t="s">
        <v>1777</v>
      </c>
      <c r="U101" s="248">
        <f>IF(ISNUMBER(MATCH(O101,O$5:O100,0)),"",1)</f>
        <v>1</v>
      </c>
      <c r="V101" s="248" t="str">
        <f>IF(ISNUMBER(MATCH(T101,T$5:T100,0)),"",1)</f>
        <v/>
      </c>
      <c r="W101" s="226" t="str">
        <f t="shared" si="46"/>
        <v>EDGAR: 3D_Solvent and other product use: other</v>
      </c>
      <c r="X101" s="248" t="s">
        <v>1772</v>
      </c>
      <c r="Y101" s="260" t="s">
        <v>1849</v>
      </c>
      <c r="Z101" s="90" t="s">
        <v>451</v>
      </c>
      <c r="AA101" s="65" t="s">
        <v>1109</v>
      </c>
      <c r="AB101" s="94"/>
      <c r="AC101" s="94"/>
      <c r="AD101" s="94"/>
      <c r="AE101" s="94"/>
      <c r="AF101" s="95" t="s">
        <v>101</v>
      </c>
      <c r="AG101" s="98" t="s">
        <v>102</v>
      </c>
      <c r="AH101" s="94"/>
      <c r="AI101" s="94"/>
      <c r="AJ101" s="94"/>
      <c r="AK101" s="94"/>
      <c r="AL101" s="94"/>
      <c r="AM101" s="96"/>
      <c r="AN101" s="94"/>
      <c r="AO101" s="94"/>
      <c r="AP101" s="94"/>
      <c r="AQ101" s="96"/>
      <c r="AR101" s="95"/>
      <c r="AS101" s="94"/>
      <c r="AT101" s="94"/>
      <c r="AU101" s="96"/>
      <c r="AV101" s="97"/>
      <c r="AW101" s="94"/>
      <c r="AX101" s="94"/>
      <c r="AY101" s="96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5"/>
      <c r="BL101" s="94"/>
      <c r="BM101" s="94"/>
      <c r="BN101" s="94"/>
      <c r="BO101" s="94"/>
      <c r="BP101" s="96"/>
      <c r="BQ101" s="95"/>
      <c r="BR101" s="94"/>
      <c r="BS101" s="94"/>
      <c r="BT101" s="94"/>
      <c r="BU101" s="94"/>
      <c r="BV101" s="94"/>
      <c r="BW101" s="94"/>
      <c r="BX101" s="94"/>
      <c r="BY101" s="94"/>
      <c r="BZ101" s="94"/>
      <c r="CA101" s="96"/>
      <c r="CB101" s="94"/>
      <c r="CC101" s="94"/>
      <c r="CD101" s="94"/>
      <c r="CE101" s="94"/>
      <c r="CF101" s="94"/>
      <c r="CG101" s="94"/>
      <c r="CH101" s="94"/>
      <c r="CI101" s="96"/>
      <c r="CJ101" s="1" t="str">
        <f t="shared" si="43"/>
        <v>2GOther-product-use3-DSolvent-and-other-product-use-Other3.3Installations-for-the-manufacture-of-glass-including-glass-fibre-with-a-melting-capacity-exceeding-20-tonnes-per-day</v>
      </c>
      <c r="CK101" s="1" t="b">
        <v>0</v>
      </c>
      <c r="CM101" s="49">
        <v>26</v>
      </c>
      <c r="CN101" s="69"/>
      <c r="CO101" s="107" t="s">
        <v>397</v>
      </c>
      <c r="CP101" s="6" t="s">
        <v>231</v>
      </c>
      <c r="CQ101" s="166" t="s">
        <v>1277</v>
      </c>
    </row>
    <row r="102" spans="1:95" s="1" customFormat="1" ht="12" customHeight="1">
      <c r="A102" s="27" t="s">
        <v>1278</v>
      </c>
      <c r="B102" s="27" t="s">
        <v>688</v>
      </c>
      <c r="C102" s="24" t="s">
        <v>1279</v>
      </c>
      <c r="D102" s="23" t="s">
        <v>351</v>
      </c>
      <c r="E102" s="25" t="s">
        <v>1280</v>
      </c>
      <c r="F102" s="26" t="s">
        <v>775</v>
      </c>
      <c r="G102" s="176" t="s">
        <v>1280</v>
      </c>
      <c r="H102" s="75" t="s">
        <v>1280</v>
      </c>
      <c r="I102" s="56" t="s">
        <v>1281</v>
      </c>
      <c r="J102" s="81" t="s">
        <v>1282</v>
      </c>
      <c r="K102" s="82" t="s">
        <v>1283</v>
      </c>
      <c r="L102" s="218"/>
      <c r="M102" s="218"/>
      <c r="N102" s="226" t="s">
        <v>688</v>
      </c>
      <c r="O102" s="226" t="str">
        <f t="shared" si="40"/>
        <v>2H1_Pulp-and-paper</v>
      </c>
      <c r="P102" s="226" t="s">
        <v>1279</v>
      </c>
      <c r="Q102" s="226" t="s">
        <v>775</v>
      </c>
      <c r="R102" s="236" t="s">
        <v>605</v>
      </c>
      <c r="S102" s="248" t="str">
        <f t="shared" si="45"/>
        <v/>
      </c>
      <c r="T102" s="226" t="s">
        <v>1779</v>
      </c>
      <c r="U102" s="248">
        <f>IF(ISNUMBER(MATCH(O102,O$5:O101,0)),"",1)</f>
        <v>1</v>
      </c>
      <c r="V102" s="248">
        <f>IF(ISNUMBER(MATCH(T102,T$5:T101,0)),"",1)</f>
        <v>1</v>
      </c>
      <c r="W102" s="226" t="str">
        <f t="shared" si="46"/>
        <v>EDGAR: 2D_Production of pulp/paper/food/drink</v>
      </c>
      <c r="X102" s="248" t="s">
        <v>1772</v>
      </c>
      <c r="Y102" s="260" t="s">
        <v>1845</v>
      </c>
      <c r="Z102" s="90" t="s">
        <v>468</v>
      </c>
      <c r="AA102" s="65" t="s">
        <v>1284</v>
      </c>
      <c r="AB102" s="94" t="s">
        <v>84</v>
      </c>
      <c r="AC102" s="94"/>
      <c r="AD102" s="94"/>
      <c r="AE102" s="94"/>
      <c r="AF102" s="95" t="s">
        <v>65</v>
      </c>
      <c r="AG102" s="94"/>
      <c r="AH102" s="94"/>
      <c r="AI102" s="94"/>
      <c r="AJ102" s="94"/>
      <c r="AK102" s="94"/>
      <c r="AL102" s="94"/>
      <c r="AM102" s="96"/>
      <c r="AN102" s="94"/>
      <c r="AO102" s="94"/>
      <c r="AP102" s="94"/>
      <c r="AQ102" s="96"/>
      <c r="AR102" s="95" t="s">
        <v>84</v>
      </c>
      <c r="AS102" s="94"/>
      <c r="AT102" s="94"/>
      <c r="AU102" s="96"/>
      <c r="AV102" s="97" t="s">
        <v>84</v>
      </c>
      <c r="AW102" s="94"/>
      <c r="AX102" s="94"/>
      <c r="AY102" s="96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5" t="s">
        <v>66</v>
      </c>
      <c r="BL102" s="94"/>
      <c r="BM102" s="94"/>
      <c r="BN102" s="94"/>
      <c r="BO102" s="94"/>
      <c r="BP102" s="96"/>
      <c r="BQ102" s="95" t="s">
        <v>67</v>
      </c>
      <c r="BR102" s="94"/>
      <c r="BS102" s="94"/>
      <c r="BT102" s="94"/>
      <c r="BU102" s="94"/>
      <c r="BV102" s="94"/>
      <c r="BW102" s="94"/>
      <c r="BX102" s="94"/>
      <c r="BY102" s="94"/>
      <c r="BZ102" s="94"/>
      <c r="CA102" s="96"/>
      <c r="CB102" s="94" t="s">
        <v>68</v>
      </c>
      <c r="CC102" s="94"/>
      <c r="CD102" s="94"/>
      <c r="CE102" s="94"/>
      <c r="CF102" s="94"/>
      <c r="CG102" s="94"/>
      <c r="CH102" s="94"/>
      <c r="CI102" s="96"/>
      <c r="CJ102" s="1" t="str">
        <f t="shared" si="43"/>
        <v>2H1Pulp-and-paper-industry2-D-1Industrial-processes-Other-Production-Pulp-and-Paper6.1.(a),-6.1.(b)Industrial-plants:-(a)-pulp-from-timber-or-other-fibrous-materials,-(b)-paper-and-board-production</v>
      </c>
      <c r="CK102" s="1" t="b">
        <v>0</v>
      </c>
      <c r="CM102" s="49">
        <v>20</v>
      </c>
      <c r="CN102" s="69"/>
      <c r="CO102" s="107" t="s">
        <v>408</v>
      </c>
      <c r="CP102" s="6" t="s">
        <v>199</v>
      </c>
      <c r="CQ102" s="166" t="s">
        <v>200</v>
      </c>
    </row>
    <row r="103" spans="1:95" s="1" customFormat="1" ht="12" customHeight="1">
      <c r="A103" s="27" t="s">
        <v>1285</v>
      </c>
      <c r="B103" s="27" t="s">
        <v>689</v>
      </c>
      <c r="C103" s="24" t="s">
        <v>1286</v>
      </c>
      <c r="D103" s="23" t="s">
        <v>351</v>
      </c>
      <c r="E103" s="25" t="s">
        <v>1287</v>
      </c>
      <c r="F103" s="26" t="s">
        <v>1288</v>
      </c>
      <c r="G103" s="176" t="s">
        <v>1287</v>
      </c>
      <c r="H103" s="75" t="s">
        <v>1287</v>
      </c>
      <c r="I103" s="56" t="s">
        <v>1289</v>
      </c>
      <c r="J103" s="81" t="s">
        <v>467</v>
      </c>
      <c r="K103" s="82" t="s">
        <v>1290</v>
      </c>
      <c r="L103" s="218"/>
      <c r="M103" s="218"/>
      <c r="N103" s="226" t="s">
        <v>689</v>
      </c>
      <c r="O103" s="226" t="str">
        <f t="shared" si="40"/>
        <v>2H2_Food-and-beverage</v>
      </c>
      <c r="P103" s="226" t="s">
        <v>1286</v>
      </c>
      <c r="Q103" s="226" t="s">
        <v>776</v>
      </c>
      <c r="R103" s="236" t="s">
        <v>605</v>
      </c>
      <c r="S103" s="248" t="str">
        <f t="shared" si="45"/>
        <v/>
      </c>
      <c r="T103" s="226" t="s">
        <v>1779</v>
      </c>
      <c r="U103" s="248">
        <f>IF(ISNUMBER(MATCH(O103,O$5:O102,0)),"",1)</f>
        <v>1</v>
      </c>
      <c r="V103" s="248" t="str">
        <f>IF(ISNUMBER(MATCH(T103,T$5:T102,0)),"",1)</f>
        <v/>
      </c>
      <c r="W103" s="226" t="str">
        <f t="shared" si="46"/>
        <v>EDGAR: 2D_Production of pulp/paper/food/drink</v>
      </c>
      <c r="X103" s="248" t="s">
        <v>1772</v>
      </c>
      <c r="Y103" s="260" t="s">
        <v>1845</v>
      </c>
      <c r="Z103" s="90" t="s">
        <v>469</v>
      </c>
      <c r="AA103" s="65" t="s">
        <v>1291</v>
      </c>
      <c r="AB103" s="94" t="s">
        <v>69</v>
      </c>
      <c r="AC103" s="94"/>
      <c r="AD103" s="94"/>
      <c r="AE103" s="94"/>
      <c r="AF103" s="95" t="s">
        <v>70</v>
      </c>
      <c r="AG103" s="94"/>
      <c r="AH103" s="94"/>
      <c r="AI103" s="94"/>
      <c r="AJ103" s="94"/>
      <c r="AK103" s="94"/>
      <c r="AL103" s="94"/>
      <c r="AM103" s="96"/>
      <c r="AN103" s="94"/>
      <c r="AO103" s="94"/>
      <c r="AP103" s="94"/>
      <c r="AQ103" s="96"/>
      <c r="AR103" s="95" t="s">
        <v>81</v>
      </c>
      <c r="AS103" s="94"/>
      <c r="AT103" s="94"/>
      <c r="AU103" s="96"/>
      <c r="AV103" s="97"/>
      <c r="AW103" s="94"/>
      <c r="AX103" s="94"/>
      <c r="AY103" s="96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5" t="s">
        <v>66</v>
      </c>
      <c r="BL103" s="94"/>
      <c r="BM103" s="94"/>
      <c r="BN103" s="94"/>
      <c r="BO103" s="94"/>
      <c r="BP103" s="96"/>
      <c r="BQ103" s="95" t="s">
        <v>67</v>
      </c>
      <c r="BR103" s="94"/>
      <c r="BS103" s="94"/>
      <c r="BT103" s="94"/>
      <c r="BU103" s="94"/>
      <c r="BV103" s="94"/>
      <c r="BW103" s="94"/>
      <c r="BX103" s="94"/>
      <c r="BY103" s="94"/>
      <c r="BZ103" s="94"/>
      <c r="CA103" s="96"/>
      <c r="CB103" s="94" t="s">
        <v>68</v>
      </c>
      <c r="CC103" s="94"/>
      <c r="CD103" s="94"/>
      <c r="CE103" s="94"/>
      <c r="CF103" s="94"/>
      <c r="CG103" s="94"/>
      <c r="CH103" s="94"/>
      <c r="CI103" s="96"/>
      <c r="CJ103" s="1" t="str">
        <f t="shared" si="43"/>
        <v>2H2Food-and-beverages-industry-2-D-2Industrial-processes-Other-Production-Food-and-Drink6.4.(b).(ii)Food-industry:-vegetable-raw-material-with-fished-product-production</v>
      </c>
      <c r="CK103" s="1" t="b">
        <v>0</v>
      </c>
      <c r="CM103" s="49">
        <v>15</v>
      </c>
      <c r="CN103" s="69"/>
      <c r="CO103" s="154" t="s">
        <v>409</v>
      </c>
      <c r="CP103" s="6" t="s">
        <v>201</v>
      </c>
      <c r="CQ103" s="166" t="s">
        <v>202</v>
      </c>
    </row>
    <row r="104" spans="1:95" s="1" customFormat="1" ht="12" customHeight="1">
      <c r="A104" s="187" t="s">
        <v>1292</v>
      </c>
      <c r="B104" s="187" t="s">
        <v>690</v>
      </c>
      <c r="C104" s="186" t="s">
        <v>1293</v>
      </c>
      <c r="D104" s="23" t="s">
        <v>351</v>
      </c>
      <c r="E104" s="195" t="s">
        <v>181</v>
      </c>
      <c r="F104" s="26"/>
      <c r="G104" s="176"/>
      <c r="H104" s="75"/>
      <c r="I104" s="56"/>
      <c r="J104" s="161"/>
      <c r="K104" s="162"/>
      <c r="L104" s="219"/>
      <c r="M104" s="219"/>
      <c r="N104" s="226" t="s">
        <v>690</v>
      </c>
      <c r="O104" s="226" t="str">
        <f t="shared" si="40"/>
        <v>2H3_Other-industrial-processes</v>
      </c>
      <c r="P104" s="226" t="s">
        <v>777</v>
      </c>
      <c r="Q104" s="226" t="s">
        <v>777</v>
      </c>
      <c r="R104" s="236" t="s">
        <v>605</v>
      </c>
      <c r="S104" s="248" t="str">
        <f t="shared" si="45"/>
        <v/>
      </c>
      <c r="T104" s="226" t="s">
        <v>1780</v>
      </c>
      <c r="U104" s="248">
        <f>IF(ISNUMBER(MATCH(O104,O$5:O103,0)),"",1)</f>
        <v>1</v>
      </c>
      <c r="V104" s="248">
        <f>IF(ISNUMBER(MATCH(T104,T$5:T103,0)),"",1)</f>
        <v>1</v>
      </c>
      <c r="W104" s="226" t="str">
        <f t="shared" ref="W104" si="47">"Other-detailed-inventory"</f>
        <v>Other-detailed-inventory</v>
      </c>
      <c r="X104" s="248" t="s">
        <v>1802</v>
      </c>
      <c r="Y104" s="260"/>
      <c r="Z104" s="159"/>
      <c r="AA104" s="160"/>
      <c r="AB104" s="94"/>
      <c r="AC104" s="94"/>
      <c r="AD104" s="94"/>
      <c r="AE104" s="94"/>
      <c r="AF104" s="95"/>
      <c r="AG104" s="94"/>
      <c r="AH104" s="94"/>
      <c r="AI104" s="94"/>
      <c r="AJ104" s="94"/>
      <c r="AK104" s="94"/>
      <c r="AL104" s="94"/>
      <c r="AM104" s="96"/>
      <c r="AN104" s="94"/>
      <c r="AO104" s="94"/>
      <c r="AP104" s="94"/>
      <c r="AQ104" s="96"/>
      <c r="AR104" s="95"/>
      <c r="AS104" s="94"/>
      <c r="AT104" s="94"/>
      <c r="AU104" s="96"/>
      <c r="AV104" s="97"/>
      <c r="AW104" s="94"/>
      <c r="AX104" s="94"/>
      <c r="AY104" s="96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5"/>
      <c r="BL104" s="94"/>
      <c r="BM104" s="94"/>
      <c r="BN104" s="94"/>
      <c r="BO104" s="94"/>
      <c r="BP104" s="96"/>
      <c r="BQ104" s="95"/>
      <c r="BR104" s="94"/>
      <c r="BS104" s="94"/>
      <c r="BT104" s="94"/>
      <c r="BU104" s="94"/>
      <c r="BV104" s="94"/>
      <c r="BW104" s="94"/>
      <c r="BX104" s="94"/>
      <c r="BY104" s="94"/>
      <c r="BZ104" s="94"/>
      <c r="CA104" s="96"/>
      <c r="CB104" s="94"/>
      <c r="CC104" s="94"/>
      <c r="CD104" s="94"/>
      <c r="CE104" s="94"/>
      <c r="CF104" s="94"/>
      <c r="CG104" s="94"/>
      <c r="CH104" s="94"/>
      <c r="CI104" s="96"/>
      <c r="CJ104" s="1" t="str">
        <f t="shared" si="43"/>
        <v>2H3Other-industrial-processes-(Please-specify-in-the-IIR)</v>
      </c>
      <c r="CK104" s="1" t="b">
        <v>0</v>
      </c>
      <c r="CM104" s="49"/>
      <c r="CN104" s="69"/>
      <c r="CO104" s="107"/>
      <c r="CP104" s="10"/>
      <c r="CQ104" s="171"/>
    </row>
    <row r="105" spans="1:95" s="1" customFormat="1" ht="12" customHeight="1">
      <c r="A105" s="27" t="s">
        <v>1294</v>
      </c>
      <c r="B105" s="27" t="s">
        <v>691</v>
      </c>
      <c r="C105" s="24" t="s">
        <v>778</v>
      </c>
      <c r="D105" s="23" t="s">
        <v>351</v>
      </c>
      <c r="E105" s="25" t="s">
        <v>1295</v>
      </c>
      <c r="F105" s="26" t="s">
        <v>778</v>
      </c>
      <c r="G105" s="165" t="s">
        <v>1295</v>
      </c>
      <c r="H105" s="75" t="s">
        <v>181</v>
      </c>
      <c r="I105" s="56" t="s">
        <v>181</v>
      </c>
      <c r="J105" s="163" t="s">
        <v>1296</v>
      </c>
      <c r="K105" s="162" t="s">
        <v>1297</v>
      </c>
      <c r="L105" s="219"/>
      <c r="M105" s="219"/>
      <c r="N105" s="226" t="s">
        <v>691</v>
      </c>
      <c r="O105" s="226" t="str">
        <f t="shared" si="40"/>
        <v>2I_Wood-processing</v>
      </c>
      <c r="P105" s="226" t="s">
        <v>778</v>
      </c>
      <c r="Q105" s="226" t="s">
        <v>778</v>
      </c>
      <c r="R105" s="236" t="s">
        <v>605</v>
      </c>
      <c r="S105" s="248" t="str">
        <f t="shared" si="45"/>
        <v/>
      </c>
      <c r="T105" s="226" t="s">
        <v>1779</v>
      </c>
      <c r="U105" s="248">
        <f>IF(ISNUMBER(MATCH(O105,O$5:O104,0)),"",1)</f>
        <v>1</v>
      </c>
      <c r="V105" s="248" t="str">
        <f>IF(ISNUMBER(MATCH(T105,T$5:T104,0)),"",1)</f>
        <v/>
      </c>
      <c r="W105" s="226" t="str">
        <f t="shared" si="46"/>
        <v>EDGAR: 2D_Production of pulp/paper/food/drink</v>
      </c>
      <c r="X105" s="248" t="s">
        <v>1772</v>
      </c>
      <c r="Y105" s="260" t="s">
        <v>1845</v>
      </c>
      <c r="Z105" s="159" t="s">
        <v>1298</v>
      </c>
      <c r="AA105" s="160" t="s">
        <v>1299</v>
      </c>
      <c r="AB105" s="94"/>
      <c r="AC105" s="94"/>
      <c r="AD105" s="94"/>
      <c r="AE105" s="94"/>
      <c r="AF105" s="95" t="s">
        <v>70</v>
      </c>
      <c r="AG105" s="94"/>
      <c r="AH105" s="94"/>
      <c r="AI105" s="94"/>
      <c r="AJ105" s="94"/>
      <c r="AK105" s="94"/>
      <c r="AL105" s="94"/>
      <c r="AM105" s="96"/>
      <c r="AN105" s="94"/>
      <c r="AO105" s="94"/>
      <c r="AP105" s="94"/>
      <c r="AQ105" s="96"/>
      <c r="AR105" s="95"/>
      <c r="AS105" s="94"/>
      <c r="AT105" s="94"/>
      <c r="AU105" s="96"/>
      <c r="AV105" s="97"/>
      <c r="AW105" s="94"/>
      <c r="AX105" s="94"/>
      <c r="AY105" s="96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5"/>
      <c r="BL105" s="94"/>
      <c r="BM105" s="94"/>
      <c r="BN105" s="94"/>
      <c r="BO105" s="94"/>
      <c r="BP105" s="96"/>
      <c r="BQ105" s="95"/>
      <c r="BR105" s="94"/>
      <c r="BS105" s="94"/>
      <c r="BT105" s="94"/>
      <c r="BU105" s="94"/>
      <c r="BV105" s="94"/>
      <c r="BW105" s="94"/>
      <c r="BX105" s="94"/>
      <c r="BY105" s="94"/>
      <c r="BZ105" s="94"/>
      <c r="CA105" s="96"/>
      <c r="CB105" s="95"/>
      <c r="CC105" s="94"/>
      <c r="CD105" s="94"/>
      <c r="CE105" s="94"/>
      <c r="CF105" s="94"/>
      <c r="CG105" s="94"/>
      <c r="CH105" s="94"/>
      <c r="CI105" s="96"/>
      <c r="CJ105" s="1" t="str">
        <f t="shared" si="43"/>
        <v>2IWood-processing--6.1.(a),-6.1.(c)Industrial-plants:-(a)-pulp-from-timber-or-other-fibrous-materials,-(c)-one-or-more-of-the-following-wood-based-panels:-oriented-strand-board,-particleboard-or-fiberboard</v>
      </c>
      <c r="CK105" s="1" t="b">
        <v>0</v>
      </c>
      <c r="CM105" s="49"/>
      <c r="CN105" s="69"/>
      <c r="CO105" s="50" t="s">
        <v>414</v>
      </c>
      <c r="CP105" s="6" t="s">
        <v>211</v>
      </c>
      <c r="CQ105" s="166" t="s">
        <v>778</v>
      </c>
    </row>
    <row r="106" spans="1:95" s="1" customFormat="1" ht="12" customHeight="1">
      <c r="A106" s="27" t="s">
        <v>1300</v>
      </c>
      <c r="B106" s="27" t="s">
        <v>692</v>
      </c>
      <c r="C106" s="24" t="s">
        <v>779</v>
      </c>
      <c r="D106" s="23" t="s">
        <v>351</v>
      </c>
      <c r="E106" s="25" t="s">
        <v>1301</v>
      </c>
      <c r="F106" s="26" t="s">
        <v>779</v>
      </c>
      <c r="G106" s="165" t="s">
        <v>1301</v>
      </c>
      <c r="H106" s="119" t="s">
        <v>1301</v>
      </c>
      <c r="I106" s="56" t="s">
        <v>1302</v>
      </c>
      <c r="J106" s="81" t="s">
        <v>462</v>
      </c>
      <c r="K106" s="82" t="s">
        <v>1303</v>
      </c>
      <c r="L106" s="218"/>
      <c r="M106" s="218"/>
      <c r="N106" s="226" t="s">
        <v>692</v>
      </c>
      <c r="O106" s="226" t="str">
        <f t="shared" si="40"/>
        <v>2J_Production-of-POPs</v>
      </c>
      <c r="P106" s="226" t="s">
        <v>779</v>
      </c>
      <c r="Q106" s="226" t="s">
        <v>779</v>
      </c>
      <c r="R106" s="236" t="s">
        <v>605</v>
      </c>
      <c r="S106" s="248" t="str">
        <f t="shared" si="45"/>
        <v/>
      </c>
      <c r="T106" s="226" t="s">
        <v>1780</v>
      </c>
      <c r="U106" s="248">
        <f>IF(ISNUMBER(MATCH(O106,O$5:O105,0)),"",1)</f>
        <v>1</v>
      </c>
      <c r="V106" s="248" t="str">
        <f>IF(ISNUMBER(MATCH(T106,T$5:T105,0)),"",1)</f>
        <v/>
      </c>
      <c r="W106" s="226" t="str">
        <f t="shared" ref="W106:W108" si="48">"Other-detailed-inventory"</f>
        <v>Other-detailed-inventory</v>
      </c>
      <c r="X106" s="248" t="s">
        <v>1802</v>
      </c>
      <c r="Y106" s="260"/>
      <c r="Z106" s="90" t="s">
        <v>349</v>
      </c>
      <c r="AA106" s="65" t="s">
        <v>1304</v>
      </c>
      <c r="AB106" s="94"/>
      <c r="AC106" s="94"/>
      <c r="AD106" s="94"/>
      <c r="AE106" s="94"/>
      <c r="AF106" s="95"/>
      <c r="AG106" s="94"/>
      <c r="AH106" s="94"/>
      <c r="AI106" s="94"/>
      <c r="AJ106" s="94"/>
      <c r="AK106" s="94"/>
      <c r="AL106" s="94"/>
      <c r="AM106" s="96"/>
      <c r="AN106" s="94"/>
      <c r="AO106" s="94"/>
      <c r="AP106" s="94"/>
      <c r="AQ106" s="96"/>
      <c r="AR106" s="95"/>
      <c r="AS106" s="94"/>
      <c r="AT106" s="94"/>
      <c r="AU106" s="96"/>
      <c r="AV106" s="97"/>
      <c r="AW106" s="94"/>
      <c r="AX106" s="94"/>
      <c r="AY106" s="96"/>
      <c r="AZ106" s="94" t="s">
        <v>86</v>
      </c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5"/>
      <c r="BL106" s="94"/>
      <c r="BM106" s="94"/>
      <c r="BN106" s="94"/>
      <c r="BO106" s="94"/>
      <c r="BP106" s="96"/>
      <c r="BQ106" s="95"/>
      <c r="BR106" s="94"/>
      <c r="BS106" s="94"/>
      <c r="BT106" s="94"/>
      <c r="BU106" s="94"/>
      <c r="BV106" s="94"/>
      <c r="BW106" s="94"/>
      <c r="BX106" s="94"/>
      <c r="BY106" s="94"/>
      <c r="BZ106" s="94"/>
      <c r="CA106" s="96"/>
      <c r="CB106" s="95"/>
      <c r="CC106" s="94"/>
      <c r="CD106" s="94"/>
      <c r="CE106" s="94"/>
      <c r="CF106" s="94"/>
      <c r="CG106" s="94"/>
      <c r="CH106" s="94"/>
      <c r="CI106" s="96"/>
      <c r="CJ106" s="1" t="str">
        <f t="shared" si="43"/>
        <v>2JProduction-of-POPs2-EIndust.-Processes.-Production-of-HFC-and-SF6-By-products-4.1.(f)Organic-chemical-industry:-(f)-halogenic-hydrocarbons</v>
      </c>
      <c r="CK106" s="1" t="b">
        <v>0</v>
      </c>
      <c r="CM106" s="49">
        <v>24</v>
      </c>
      <c r="CN106" s="69"/>
      <c r="CO106" s="50" t="s">
        <v>407</v>
      </c>
      <c r="CP106" s="6" t="s">
        <v>214</v>
      </c>
      <c r="CQ106" s="166" t="s">
        <v>1305</v>
      </c>
    </row>
    <row r="107" spans="1:95" s="1" customFormat="1" ht="12" customHeight="1">
      <c r="A107" s="27" t="s">
        <v>1306</v>
      </c>
      <c r="B107" s="27" t="s">
        <v>693</v>
      </c>
      <c r="C107" s="24" t="s">
        <v>1307</v>
      </c>
      <c r="D107" s="23"/>
      <c r="E107" s="25" t="s">
        <v>1308</v>
      </c>
      <c r="F107" s="26" t="s">
        <v>1307</v>
      </c>
      <c r="G107" s="176" t="s">
        <v>175</v>
      </c>
      <c r="H107" s="57" t="s">
        <v>1309</v>
      </c>
      <c r="I107" s="56" t="s">
        <v>1310</v>
      </c>
      <c r="J107" s="81"/>
      <c r="K107" s="82"/>
      <c r="L107" s="218"/>
      <c r="M107" s="218"/>
      <c r="N107" s="226" t="s">
        <v>693</v>
      </c>
      <c r="O107" s="226" t="str">
        <f t="shared" si="40"/>
        <v>2K_POPs-and-heavy-metals-cons</v>
      </c>
      <c r="P107" s="226" t="s">
        <v>1307</v>
      </c>
      <c r="Q107" s="226" t="s">
        <v>780</v>
      </c>
      <c r="R107" s="236" t="s">
        <v>605</v>
      </c>
      <c r="S107" s="248" t="str">
        <f t="shared" si="45"/>
        <v/>
      </c>
      <c r="T107" s="226" t="s">
        <v>1780</v>
      </c>
      <c r="U107" s="248">
        <f>IF(ISNUMBER(MATCH(O107,O$5:O106,0)),"",1)</f>
        <v>1</v>
      </c>
      <c r="V107" s="248" t="str">
        <f>IF(ISNUMBER(MATCH(T107,T$5:T106,0)),"",1)</f>
        <v/>
      </c>
      <c r="W107" s="226" t="str">
        <f t="shared" si="48"/>
        <v>Other-detailed-inventory</v>
      </c>
      <c r="X107" s="248" t="s">
        <v>1802</v>
      </c>
      <c r="Y107" s="260"/>
      <c r="Z107" s="90"/>
      <c r="AA107" s="65"/>
      <c r="AB107" s="94"/>
      <c r="AC107" s="94"/>
      <c r="AD107" s="94"/>
      <c r="AE107" s="94"/>
      <c r="AF107" s="95"/>
      <c r="AG107" s="94"/>
      <c r="AH107" s="94"/>
      <c r="AI107" s="94"/>
      <c r="AJ107" s="94"/>
      <c r="AK107" s="94"/>
      <c r="AL107" s="94"/>
      <c r="AM107" s="96"/>
      <c r="AN107" s="94"/>
      <c r="AO107" s="94"/>
      <c r="AP107" s="94"/>
      <c r="AQ107" s="96"/>
      <c r="AR107" s="95"/>
      <c r="AS107" s="94"/>
      <c r="AT107" s="94"/>
      <c r="AU107" s="96"/>
      <c r="AV107" s="97"/>
      <c r="AW107" s="94"/>
      <c r="AX107" s="94"/>
      <c r="AY107" s="96"/>
      <c r="AZ107" s="94" t="s">
        <v>100</v>
      </c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5"/>
      <c r="BL107" s="94"/>
      <c r="BM107" s="94"/>
      <c r="BN107" s="94"/>
      <c r="BO107" s="94"/>
      <c r="BP107" s="96"/>
      <c r="BQ107" s="95"/>
      <c r="BR107" s="94"/>
      <c r="BS107" s="94"/>
      <c r="BT107" s="94"/>
      <c r="BU107" s="94"/>
      <c r="BV107" s="94"/>
      <c r="BW107" s="94"/>
      <c r="BX107" s="94"/>
      <c r="BY107" s="94"/>
      <c r="BZ107" s="94"/>
      <c r="CA107" s="96"/>
      <c r="CB107" s="94"/>
      <c r="CC107" s="94"/>
      <c r="CD107" s="94"/>
      <c r="CE107" s="94"/>
      <c r="CF107" s="94"/>
      <c r="CG107" s="94"/>
      <c r="CH107" s="94"/>
      <c r="CI107" s="96"/>
      <c r="CJ107" s="1" t="str">
        <f t="shared" si="43"/>
        <v>2KConsumption-of-POPs-and-heavy-metals-(e.g.-electricial-and-scientific-equipment)2-F-5Industrial-prosesses---Consumption-of-halocarbons-and-SF6-Solvent</v>
      </c>
      <c r="CK107" s="1" t="b">
        <v>0</v>
      </c>
      <c r="CM107" s="49"/>
      <c r="CN107" s="69"/>
      <c r="CO107" s="50"/>
      <c r="CP107" s="6"/>
      <c r="CQ107" s="166" t="s">
        <v>1311</v>
      </c>
    </row>
    <row r="108" spans="1:95" s="1" customFormat="1" ht="12" customHeight="1">
      <c r="A108" s="27" t="s">
        <v>1312</v>
      </c>
      <c r="B108" s="27" t="s">
        <v>694</v>
      </c>
      <c r="C108" s="24" t="s">
        <v>1313</v>
      </c>
      <c r="D108" s="23" t="s">
        <v>351</v>
      </c>
      <c r="E108" s="25" t="s">
        <v>1314</v>
      </c>
      <c r="F108" s="26" t="s">
        <v>1313</v>
      </c>
      <c r="G108" s="165" t="s">
        <v>1274</v>
      </c>
      <c r="H108" s="75" t="s">
        <v>1274</v>
      </c>
      <c r="I108" s="56" t="s">
        <v>1315</v>
      </c>
      <c r="J108" s="81" t="s">
        <v>444</v>
      </c>
      <c r="K108" s="82" t="s">
        <v>1188</v>
      </c>
      <c r="L108" s="218"/>
      <c r="M108" s="218"/>
      <c r="N108" s="226" t="s">
        <v>694</v>
      </c>
      <c r="O108" s="226" t="str">
        <f t="shared" si="40"/>
        <v>2L_Other-sources</v>
      </c>
      <c r="P108" s="226" t="s">
        <v>1316</v>
      </c>
      <c r="Q108" s="226" t="s">
        <v>781</v>
      </c>
      <c r="R108" s="236" t="s">
        <v>605</v>
      </c>
      <c r="S108" s="248" t="str">
        <f t="shared" si="45"/>
        <v/>
      </c>
      <c r="T108" s="226" t="s">
        <v>1780</v>
      </c>
      <c r="U108" s="248">
        <f>IF(ISNUMBER(MATCH(O108,O$5:O107,0)),"",1)</f>
        <v>1</v>
      </c>
      <c r="V108" s="248" t="str">
        <f>IF(ISNUMBER(MATCH(T108,T$5:T107,0)),"",1)</f>
        <v/>
      </c>
      <c r="W108" s="226" t="str">
        <f t="shared" si="48"/>
        <v>Other-detailed-inventory</v>
      </c>
      <c r="X108" s="248" t="s">
        <v>1802</v>
      </c>
      <c r="Y108" s="260"/>
      <c r="Z108" s="90" t="s">
        <v>470</v>
      </c>
      <c r="AA108" s="65" t="s">
        <v>1317</v>
      </c>
      <c r="AB108" s="94" t="s">
        <v>69</v>
      </c>
      <c r="AC108" s="94" t="s">
        <v>20</v>
      </c>
      <c r="AD108" s="94"/>
      <c r="AE108" s="94"/>
      <c r="AF108" s="95" t="s">
        <v>70</v>
      </c>
      <c r="AG108" s="94"/>
      <c r="AH108" s="94"/>
      <c r="AI108" s="94"/>
      <c r="AJ108" s="94"/>
      <c r="AK108" s="94"/>
      <c r="AL108" s="94"/>
      <c r="AM108" s="96"/>
      <c r="AN108" s="94"/>
      <c r="AO108" s="94"/>
      <c r="AP108" s="94"/>
      <c r="AQ108" s="96"/>
      <c r="AR108" s="95" t="s">
        <v>81</v>
      </c>
      <c r="AS108" s="94" t="s">
        <v>20</v>
      </c>
      <c r="AT108" s="94"/>
      <c r="AU108" s="96"/>
      <c r="AV108" s="97"/>
      <c r="AW108" s="94"/>
      <c r="AX108" s="94"/>
      <c r="AY108" s="96"/>
      <c r="AZ108" s="94" t="s">
        <v>85</v>
      </c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5" t="s">
        <v>66</v>
      </c>
      <c r="BL108" s="94" t="s">
        <v>20</v>
      </c>
      <c r="BM108" s="94"/>
      <c r="BN108" s="94"/>
      <c r="BO108" s="94"/>
      <c r="BP108" s="96"/>
      <c r="BQ108" s="95" t="s">
        <v>67</v>
      </c>
      <c r="BR108" s="94" t="s">
        <v>20</v>
      </c>
      <c r="BS108" s="94"/>
      <c r="BT108" s="94"/>
      <c r="BU108" s="94"/>
      <c r="BV108" s="94"/>
      <c r="BW108" s="94"/>
      <c r="BX108" s="94"/>
      <c r="BY108" s="94"/>
      <c r="BZ108" s="94"/>
      <c r="CA108" s="96"/>
      <c r="CB108" s="95" t="s">
        <v>68</v>
      </c>
      <c r="CC108" s="94" t="s">
        <v>20</v>
      </c>
      <c r="CD108" s="94"/>
      <c r="CE108" s="94"/>
      <c r="CF108" s="94"/>
      <c r="CG108" s="94"/>
      <c r="CH108" s="94"/>
      <c r="CI108" s="96"/>
      <c r="CJ108" s="1" t="str">
        <f t="shared" si="43"/>
        <v>2LOther-production,-consumption,-storage,-transportation-or-handling-of-bulk-products-(Please-specify-the-sources-included/excluded-in-the-notes-column-to-the-right)2-GIndustrial-processes-Other2.5.(b)Metal-industry:-(b)-for-the-smelting,-including-the-alloyage,-of-non-ferrous-metals,-incl.-recovered-products-and-operation-of-non-ferrous-metal-foundries</v>
      </c>
      <c r="CK108" s="1" t="b">
        <v>0</v>
      </c>
      <c r="CM108" s="49" t="s">
        <v>8</v>
      </c>
      <c r="CN108" s="69"/>
      <c r="CO108" s="50"/>
      <c r="CP108" s="6" t="s">
        <v>209</v>
      </c>
      <c r="CQ108" s="166" t="s">
        <v>1318</v>
      </c>
    </row>
    <row r="109" spans="1:95" s="1" customFormat="1" ht="12" customHeight="1">
      <c r="A109" s="27" t="s">
        <v>1319</v>
      </c>
      <c r="B109" s="27" t="s">
        <v>695</v>
      </c>
      <c r="C109" s="24" t="s">
        <v>1320</v>
      </c>
      <c r="D109" s="23" t="s">
        <v>363</v>
      </c>
      <c r="E109" s="25" t="s">
        <v>1321</v>
      </c>
      <c r="F109" s="26" t="s">
        <v>1322</v>
      </c>
      <c r="G109" s="167" t="s">
        <v>1323</v>
      </c>
      <c r="H109" s="57" t="s">
        <v>1323</v>
      </c>
      <c r="I109" s="56" t="s">
        <v>1324</v>
      </c>
      <c r="J109" s="81"/>
      <c r="K109" s="82"/>
      <c r="L109" s="218"/>
      <c r="M109" s="218"/>
      <c r="N109" s="226" t="s">
        <v>695</v>
      </c>
      <c r="O109" s="226" t="str">
        <f t="shared" si="40"/>
        <v>3B1a_Cattle-dairy</v>
      </c>
      <c r="P109" s="226" t="s">
        <v>1710</v>
      </c>
      <c r="Q109" s="226" t="s">
        <v>1322</v>
      </c>
      <c r="R109" s="236" t="s">
        <v>605</v>
      </c>
      <c r="S109" s="248" t="str">
        <f t="shared" si="45"/>
        <v/>
      </c>
      <c r="T109" s="226" t="s">
        <v>1781</v>
      </c>
      <c r="U109" s="248">
        <f>IF(ISNUMBER(MATCH(O109,O$5:O108,0)),"",1)</f>
        <v>1</v>
      </c>
      <c r="V109" s="248">
        <f>IF(ISNUMBER(MATCH(T109,T$5:T108,0)),"",1)</f>
        <v>1</v>
      </c>
      <c r="W109" s="226" t="str">
        <f t="shared" ref="W109:W127" si="49">"EDGAR: "&amp;Y109</f>
        <v>EDGAR: 4B_Manure management</v>
      </c>
      <c r="X109" s="248" t="s">
        <v>1772</v>
      </c>
      <c r="Y109" s="260" t="s">
        <v>1850</v>
      </c>
      <c r="Z109" s="90"/>
      <c r="AA109" s="65"/>
      <c r="AB109" s="94"/>
      <c r="AC109" s="94"/>
      <c r="AD109" s="94"/>
      <c r="AE109" s="94"/>
      <c r="AF109" s="95"/>
      <c r="AG109" s="94"/>
      <c r="AH109" s="94"/>
      <c r="AI109" s="94"/>
      <c r="AJ109" s="94"/>
      <c r="AK109" s="94"/>
      <c r="AL109" s="94"/>
      <c r="AM109" s="96"/>
      <c r="AN109" s="94" t="s">
        <v>150</v>
      </c>
      <c r="AO109" s="94" t="s">
        <v>151</v>
      </c>
      <c r="AP109" s="94"/>
      <c r="AQ109" s="96"/>
      <c r="AR109" s="95"/>
      <c r="AS109" s="94"/>
      <c r="AT109" s="94"/>
      <c r="AU109" s="96"/>
      <c r="AV109" s="97" t="s">
        <v>150</v>
      </c>
      <c r="AW109" s="94"/>
      <c r="AX109" s="94"/>
      <c r="AY109" s="96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5" t="s">
        <v>156</v>
      </c>
      <c r="BL109" s="94"/>
      <c r="BM109" s="94"/>
      <c r="BN109" s="94"/>
      <c r="BO109" s="94"/>
      <c r="BP109" s="96"/>
      <c r="BQ109" s="95" t="s">
        <v>150</v>
      </c>
      <c r="BR109" s="94" t="s">
        <v>151</v>
      </c>
      <c r="BS109" s="94"/>
      <c r="BT109" s="94"/>
      <c r="BU109" s="94"/>
      <c r="BV109" s="94"/>
      <c r="BW109" s="94"/>
      <c r="BX109" s="94"/>
      <c r="BY109" s="94"/>
      <c r="BZ109" s="94"/>
      <c r="CA109" s="96"/>
      <c r="CB109" s="95"/>
      <c r="CC109" s="94"/>
      <c r="CD109" s="94"/>
      <c r="CE109" s="94"/>
      <c r="CF109" s="94"/>
      <c r="CG109" s="94"/>
      <c r="CH109" s="94"/>
      <c r="CI109" s="96"/>
      <c r="CJ109" s="1" t="str">
        <f t="shared" si="43"/>
        <v>3B1aManure-management---Dairy-cattle4-B-1-aAgriculture-Manure-management/Cattle/Dairy</v>
      </c>
      <c r="CK109" s="1" t="b">
        <v>0</v>
      </c>
      <c r="CM109" s="70" t="s">
        <v>13</v>
      </c>
      <c r="CN109" s="69"/>
      <c r="CO109" s="71" t="s">
        <v>433</v>
      </c>
      <c r="CP109" s="6" t="s">
        <v>316</v>
      </c>
      <c r="CQ109" s="166" t="s">
        <v>1325</v>
      </c>
    </row>
    <row r="110" spans="1:95" s="1" customFormat="1" ht="12" customHeight="1">
      <c r="A110" s="27" t="s">
        <v>1326</v>
      </c>
      <c r="B110" s="27" t="s">
        <v>696</v>
      </c>
      <c r="C110" s="24" t="s">
        <v>1327</v>
      </c>
      <c r="D110" s="23" t="s">
        <v>363</v>
      </c>
      <c r="E110" s="25" t="s">
        <v>1328</v>
      </c>
      <c r="F110" s="26" t="s">
        <v>1329</v>
      </c>
      <c r="G110" s="167" t="s">
        <v>1330</v>
      </c>
      <c r="H110" s="57" t="s">
        <v>1330</v>
      </c>
      <c r="I110" s="56" t="s">
        <v>1331</v>
      </c>
      <c r="J110" s="81"/>
      <c r="K110" s="82"/>
      <c r="L110" s="218"/>
      <c r="M110" s="218"/>
      <c r="N110" s="226" t="s">
        <v>696</v>
      </c>
      <c r="O110" s="226" t="str">
        <f t="shared" si="40"/>
        <v>3B1b_Cattle-non-dairy</v>
      </c>
      <c r="P110" s="226" t="s">
        <v>1711</v>
      </c>
      <c r="Q110" s="226" t="s">
        <v>1329</v>
      </c>
      <c r="R110" s="236" t="s">
        <v>605</v>
      </c>
      <c r="S110" s="248" t="str">
        <f t="shared" si="45"/>
        <v/>
      </c>
      <c r="T110" s="226" t="s">
        <v>1781</v>
      </c>
      <c r="U110" s="248">
        <f>IF(ISNUMBER(MATCH(O110,O$5:O109,0)),"",1)</f>
        <v>1</v>
      </c>
      <c r="V110" s="248" t="str">
        <f>IF(ISNUMBER(MATCH(T110,T$5:T109,0)),"",1)</f>
        <v/>
      </c>
      <c r="W110" s="226" t="str">
        <f t="shared" si="49"/>
        <v>EDGAR: 4B_Manure management</v>
      </c>
      <c r="X110" s="248" t="s">
        <v>1772</v>
      </c>
      <c r="Y110" s="260" t="s">
        <v>1850</v>
      </c>
      <c r="Z110" s="90"/>
      <c r="AA110" s="65"/>
      <c r="AB110" s="94"/>
      <c r="AC110" s="94"/>
      <c r="AD110" s="94"/>
      <c r="AE110" s="94"/>
      <c r="AF110" s="95"/>
      <c r="AG110" s="94"/>
      <c r="AH110" s="94"/>
      <c r="AI110" s="94"/>
      <c r="AJ110" s="94"/>
      <c r="AK110" s="94"/>
      <c r="AL110" s="94"/>
      <c r="AM110" s="96"/>
      <c r="AN110" s="94" t="s">
        <v>152</v>
      </c>
      <c r="AO110" s="94"/>
      <c r="AP110" s="94"/>
      <c r="AQ110" s="96"/>
      <c r="AR110" s="95"/>
      <c r="AS110" s="94"/>
      <c r="AT110" s="94"/>
      <c r="AU110" s="96"/>
      <c r="AV110" s="97" t="s">
        <v>152</v>
      </c>
      <c r="AW110" s="94"/>
      <c r="AX110" s="94"/>
      <c r="AY110" s="96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5" t="s">
        <v>156</v>
      </c>
      <c r="BL110" s="94"/>
      <c r="BM110" s="94"/>
      <c r="BN110" s="94"/>
      <c r="BO110" s="94"/>
      <c r="BP110" s="96"/>
      <c r="BQ110" s="95" t="s">
        <v>152</v>
      </c>
      <c r="BR110" s="94"/>
      <c r="BS110" s="94"/>
      <c r="BT110" s="94"/>
      <c r="BU110" s="94"/>
      <c r="BV110" s="94"/>
      <c r="BW110" s="94"/>
      <c r="BX110" s="94"/>
      <c r="BY110" s="94"/>
      <c r="BZ110" s="94"/>
      <c r="CA110" s="96"/>
      <c r="CB110" s="94"/>
      <c r="CC110" s="94"/>
      <c r="CD110" s="94"/>
      <c r="CE110" s="94"/>
      <c r="CF110" s="94"/>
      <c r="CG110" s="94"/>
      <c r="CH110" s="94"/>
      <c r="CI110" s="96"/>
      <c r="CJ110" s="1" t="str">
        <f t="shared" ref="CJ110:CJ132" si="50">B110&amp;C110&amp;H110&amp;I110&amp;J110&amp;K110</f>
        <v>3B1bManure-management---Non-dairy-cattle4-B-1-bAgriculture-Manure-management/Cattle/Non-dairy</v>
      </c>
      <c r="CK110" s="1" t="b">
        <v>0</v>
      </c>
      <c r="CM110" s="70" t="s">
        <v>13</v>
      </c>
      <c r="CN110" s="69"/>
      <c r="CO110" s="71" t="s">
        <v>434</v>
      </c>
      <c r="CP110" s="6" t="s">
        <v>317</v>
      </c>
      <c r="CQ110" s="166" t="s">
        <v>1332</v>
      </c>
    </row>
    <row r="111" spans="1:95" s="1" customFormat="1" ht="12" customHeight="1">
      <c r="A111" s="27" t="s">
        <v>1333</v>
      </c>
      <c r="B111" s="27" t="s">
        <v>697</v>
      </c>
      <c r="C111" s="24" t="s">
        <v>1334</v>
      </c>
      <c r="D111" s="23" t="s">
        <v>363</v>
      </c>
      <c r="E111" s="25" t="s">
        <v>1335</v>
      </c>
      <c r="F111" s="26" t="s">
        <v>321</v>
      </c>
      <c r="G111" s="167" t="s">
        <v>1336</v>
      </c>
      <c r="H111" s="57" t="s">
        <v>1336</v>
      </c>
      <c r="I111" s="56" t="s">
        <v>1337</v>
      </c>
      <c r="J111" s="81"/>
      <c r="K111" s="82"/>
      <c r="L111" s="218"/>
      <c r="M111" s="218"/>
      <c r="N111" s="226" t="str">
        <f>B111</f>
        <v>3B2</v>
      </c>
      <c r="O111" s="226" t="str">
        <f t="shared" si="40"/>
        <v>3B2_Manure-sheep</v>
      </c>
      <c r="P111" s="226" t="s">
        <v>1720</v>
      </c>
      <c r="Q111" s="226" t="s">
        <v>1720</v>
      </c>
      <c r="R111" s="236" t="s">
        <v>605</v>
      </c>
      <c r="S111" s="248" t="str">
        <f t="shared" si="45"/>
        <v/>
      </c>
      <c r="T111" s="226" t="s">
        <v>1781</v>
      </c>
      <c r="U111" s="248">
        <f>IF(ISNUMBER(MATCH(O111,O$5:O110,0)),"",1)</f>
        <v>1</v>
      </c>
      <c r="V111" s="248" t="str">
        <f>IF(ISNUMBER(MATCH(T111,T$5:T110,0)),"",1)</f>
        <v/>
      </c>
      <c r="W111" s="226" t="str">
        <f t="shared" si="49"/>
        <v>EDGAR: 4B_Manure management</v>
      </c>
      <c r="X111" s="248" t="s">
        <v>1772</v>
      </c>
      <c r="Y111" s="260" t="s">
        <v>1850</v>
      </c>
      <c r="Z111" s="90"/>
      <c r="AA111" s="65"/>
      <c r="AB111" s="94"/>
      <c r="AC111" s="94"/>
      <c r="AD111" s="94"/>
      <c r="AE111" s="94"/>
      <c r="AF111" s="95"/>
      <c r="AG111" s="94"/>
      <c r="AH111" s="94"/>
      <c r="AI111" s="94"/>
      <c r="AJ111" s="94"/>
      <c r="AK111" s="94"/>
      <c r="AL111" s="94"/>
      <c r="AM111" s="96"/>
      <c r="AN111" s="94" t="s">
        <v>153</v>
      </c>
      <c r="AO111" s="94"/>
      <c r="AP111" s="94"/>
      <c r="AQ111" s="96"/>
      <c r="AR111" s="95"/>
      <c r="AS111" s="94"/>
      <c r="AT111" s="94"/>
      <c r="AU111" s="96"/>
      <c r="AV111" s="97" t="s">
        <v>153</v>
      </c>
      <c r="AW111" s="94"/>
      <c r="AX111" s="94"/>
      <c r="AY111" s="96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5" t="s">
        <v>156</v>
      </c>
      <c r="BL111" s="94"/>
      <c r="BM111" s="94"/>
      <c r="BN111" s="94"/>
      <c r="BO111" s="94"/>
      <c r="BP111" s="96"/>
      <c r="BQ111" s="95" t="s">
        <v>153</v>
      </c>
      <c r="BR111" s="94"/>
      <c r="BS111" s="94"/>
      <c r="BT111" s="94"/>
      <c r="BU111" s="94"/>
      <c r="BV111" s="94"/>
      <c r="BW111" s="94"/>
      <c r="BX111" s="94"/>
      <c r="BY111" s="94"/>
      <c r="BZ111" s="94"/>
      <c r="CA111" s="96"/>
      <c r="CB111" s="95"/>
      <c r="CC111" s="94"/>
      <c r="CD111" s="94"/>
      <c r="CE111" s="94"/>
      <c r="CF111" s="94"/>
      <c r="CG111" s="94"/>
      <c r="CH111" s="94"/>
      <c r="CI111" s="96"/>
      <c r="CJ111" s="1" t="str">
        <f t="shared" si="50"/>
        <v>3B2Manure-management---Sheep4-B-3Agriculture-Manure-management/Sheep</v>
      </c>
      <c r="CK111" s="1" t="b">
        <v>0</v>
      </c>
      <c r="CM111" s="70" t="s">
        <v>13</v>
      </c>
      <c r="CN111" s="69"/>
      <c r="CO111" s="71" t="s">
        <v>435</v>
      </c>
      <c r="CP111" s="6" t="s">
        <v>320</v>
      </c>
      <c r="CQ111" s="166" t="s">
        <v>321</v>
      </c>
    </row>
    <row r="112" spans="1:95" s="1" customFormat="1" ht="12" customHeight="1">
      <c r="A112" s="27" t="s">
        <v>1339</v>
      </c>
      <c r="B112" s="27" t="s">
        <v>698</v>
      </c>
      <c r="C112" s="24" t="s">
        <v>1340</v>
      </c>
      <c r="D112" s="23" t="s">
        <v>363</v>
      </c>
      <c r="E112" s="25" t="s">
        <v>1341</v>
      </c>
      <c r="F112" s="26" t="s">
        <v>319</v>
      </c>
      <c r="G112" s="167" t="s">
        <v>1341</v>
      </c>
      <c r="H112" s="57" t="s">
        <v>1341</v>
      </c>
      <c r="I112" s="56" t="s">
        <v>1342</v>
      </c>
      <c r="J112" s="81" t="s">
        <v>478</v>
      </c>
      <c r="K112" s="82" t="s">
        <v>1343</v>
      </c>
      <c r="L112" s="218"/>
      <c r="M112" s="218"/>
      <c r="N112" s="226" t="str">
        <f>B112</f>
        <v>3B3</v>
      </c>
      <c r="O112" s="226" t="str">
        <f t="shared" si="40"/>
        <v>3B3_Manure-swine</v>
      </c>
      <c r="P112" s="226" t="s">
        <v>1721</v>
      </c>
      <c r="Q112" s="226" t="s">
        <v>1721</v>
      </c>
      <c r="R112" s="236" t="s">
        <v>605</v>
      </c>
      <c r="S112" s="248" t="str">
        <f t="shared" si="45"/>
        <v/>
      </c>
      <c r="T112" s="226" t="s">
        <v>1781</v>
      </c>
      <c r="U112" s="248">
        <f>IF(ISNUMBER(MATCH(O112,O$5:O111,0)),"",1)</f>
        <v>1</v>
      </c>
      <c r="V112" s="248" t="str">
        <f>IF(ISNUMBER(MATCH(T112,T$5:T111,0)),"",1)</f>
        <v/>
      </c>
      <c r="W112" s="226" t="str">
        <f t="shared" si="49"/>
        <v>EDGAR: 4B_Manure management</v>
      </c>
      <c r="X112" s="248" t="s">
        <v>1772</v>
      </c>
      <c r="Y112" s="260" t="s">
        <v>1850</v>
      </c>
      <c r="Z112" s="159" t="s">
        <v>480</v>
      </c>
      <c r="AA112" s="160" t="s">
        <v>1344</v>
      </c>
      <c r="AB112" s="94"/>
      <c r="AC112" s="94"/>
      <c r="AD112" s="94"/>
      <c r="AE112" s="94"/>
      <c r="AF112" s="95"/>
      <c r="AG112" s="94"/>
      <c r="AH112" s="94"/>
      <c r="AI112" s="94"/>
      <c r="AJ112" s="94"/>
      <c r="AK112" s="94"/>
      <c r="AL112" s="94"/>
      <c r="AM112" s="96"/>
      <c r="AN112" s="94" t="s">
        <v>154</v>
      </c>
      <c r="AO112" s="94"/>
      <c r="AP112" s="94"/>
      <c r="AQ112" s="96"/>
      <c r="AR112" s="95"/>
      <c r="AS112" s="94"/>
      <c r="AT112" s="94"/>
      <c r="AU112" s="96"/>
      <c r="AV112" s="207" t="s">
        <v>154</v>
      </c>
      <c r="AW112" s="94"/>
      <c r="AX112" s="94"/>
      <c r="AY112" s="96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5" t="s">
        <v>156</v>
      </c>
      <c r="BL112" s="94"/>
      <c r="BM112" s="94"/>
      <c r="BN112" s="94"/>
      <c r="BO112" s="94"/>
      <c r="BP112" s="96"/>
      <c r="BQ112" s="95" t="s">
        <v>154</v>
      </c>
      <c r="BR112" s="94"/>
      <c r="BS112" s="94"/>
      <c r="BT112" s="94"/>
      <c r="BU112" s="94"/>
      <c r="BV112" s="94"/>
      <c r="BW112" s="94"/>
      <c r="BX112" s="94"/>
      <c r="BY112" s="94"/>
      <c r="BZ112" s="94"/>
      <c r="CA112" s="96"/>
      <c r="CB112" s="95"/>
      <c r="CC112" s="94"/>
      <c r="CD112" s="94"/>
      <c r="CE112" s="94"/>
      <c r="CF112" s="94"/>
      <c r="CG112" s="94"/>
      <c r="CH112" s="94"/>
      <c r="CI112" s="96"/>
      <c r="CJ112" s="1" t="str">
        <f t="shared" si="50"/>
        <v>3B3Manure-management---Swine--4-B-8Agriculture-Manure-management/Swine6.6.(b)Installations:-(b)-with-more-than-2-000-places-for-production-pigs-(over-30-kg)</v>
      </c>
      <c r="CK112" s="1" t="b">
        <v>0</v>
      </c>
      <c r="CM112" s="70" t="s">
        <v>13</v>
      </c>
      <c r="CN112" s="69"/>
      <c r="CO112" s="71" t="s">
        <v>436</v>
      </c>
      <c r="CP112" s="6" t="s">
        <v>318</v>
      </c>
      <c r="CQ112" s="166" t="s">
        <v>1345</v>
      </c>
    </row>
    <row r="113" spans="1:95" s="1" customFormat="1" ht="12" customHeight="1">
      <c r="A113" s="27" t="s">
        <v>1346</v>
      </c>
      <c r="B113" s="27" t="s">
        <v>699</v>
      </c>
      <c r="C113" s="24" t="s">
        <v>1347</v>
      </c>
      <c r="D113" s="23" t="s">
        <v>363</v>
      </c>
      <c r="E113" s="25" t="s">
        <v>1348</v>
      </c>
      <c r="F113" s="26" t="s">
        <v>330</v>
      </c>
      <c r="G113" s="167" t="s">
        <v>1349</v>
      </c>
      <c r="H113" s="57" t="s">
        <v>1349</v>
      </c>
      <c r="I113" s="56"/>
      <c r="J113" s="81"/>
      <c r="K113" s="82"/>
      <c r="L113" s="218"/>
      <c r="M113" s="218"/>
      <c r="N113" s="226" t="s">
        <v>696</v>
      </c>
      <c r="O113" s="226" t="str">
        <f t="shared" si="40"/>
        <v>3B1b_Cattle-non-dairy</v>
      </c>
      <c r="P113" s="226" t="s">
        <v>1329</v>
      </c>
      <c r="Q113" s="226" t="s">
        <v>1329</v>
      </c>
      <c r="R113" s="236" t="s">
        <v>605</v>
      </c>
      <c r="S113" s="248" t="str">
        <f t="shared" si="45"/>
        <v/>
      </c>
      <c r="T113" s="226" t="s">
        <v>1781</v>
      </c>
      <c r="U113" s="248" t="str">
        <f>IF(ISNUMBER(MATCH(O113,O$5:O112,0)),"",1)</f>
        <v/>
      </c>
      <c r="V113" s="248" t="str">
        <f>IF(ISNUMBER(MATCH(T113,T$5:T112,0)),"",1)</f>
        <v/>
      </c>
      <c r="W113" s="226" t="str">
        <f t="shared" si="49"/>
        <v>EDGAR: 4B_Manure management</v>
      </c>
      <c r="X113" s="248" t="s">
        <v>1772</v>
      </c>
      <c r="Y113" s="260" t="s">
        <v>1850</v>
      </c>
      <c r="Z113" s="90"/>
      <c r="AA113" s="65"/>
      <c r="AB113" s="94"/>
      <c r="AC113" s="94"/>
      <c r="AD113" s="94"/>
      <c r="AE113" s="94"/>
      <c r="AF113" s="95"/>
      <c r="AG113" s="94"/>
      <c r="AH113" s="94"/>
      <c r="AI113" s="94"/>
      <c r="AJ113" s="94"/>
      <c r="AK113" s="94"/>
      <c r="AL113" s="94"/>
      <c r="AM113" s="96"/>
      <c r="AN113" s="94"/>
      <c r="AO113" s="94"/>
      <c r="AP113" s="94"/>
      <c r="AQ113" s="96"/>
      <c r="AR113" s="95"/>
      <c r="AS113" s="94"/>
      <c r="AT113" s="94"/>
      <c r="AU113" s="96"/>
      <c r="AV113" s="207"/>
      <c r="AW113" s="94"/>
      <c r="AX113" s="94"/>
      <c r="AY113" s="96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5" t="s">
        <v>156</v>
      </c>
      <c r="BL113" s="94"/>
      <c r="BM113" s="94"/>
      <c r="BN113" s="94"/>
      <c r="BO113" s="94"/>
      <c r="BP113" s="96"/>
      <c r="BQ113" s="95"/>
      <c r="BR113" s="94"/>
      <c r="BS113" s="94"/>
      <c r="BT113" s="94"/>
      <c r="BU113" s="94"/>
      <c r="BV113" s="94"/>
      <c r="BW113" s="94"/>
      <c r="BX113" s="94"/>
      <c r="BY113" s="94"/>
      <c r="BZ113" s="94"/>
      <c r="CA113" s="96"/>
      <c r="CB113" s="95"/>
      <c r="CC113" s="94"/>
      <c r="CD113" s="94"/>
      <c r="CE113" s="94"/>
      <c r="CF113" s="94"/>
      <c r="CG113" s="94"/>
      <c r="CH113" s="94"/>
      <c r="CI113" s="96"/>
      <c r="CJ113" s="1" t="str">
        <f t="shared" si="50"/>
        <v>3B4aManure-management---Buffalo4-B-2</v>
      </c>
      <c r="CK113" s="1" t="b">
        <v>0</v>
      </c>
      <c r="CM113" s="70" t="s">
        <v>13</v>
      </c>
      <c r="CN113" s="69"/>
      <c r="CO113" s="71" t="s">
        <v>434</v>
      </c>
      <c r="CP113" s="6" t="s">
        <v>329</v>
      </c>
      <c r="CQ113" s="166" t="s">
        <v>313</v>
      </c>
    </row>
    <row r="114" spans="1:95" s="1" customFormat="1" ht="12" customHeight="1">
      <c r="A114" s="27" t="s">
        <v>1350</v>
      </c>
      <c r="B114" s="27" t="s">
        <v>700</v>
      </c>
      <c r="C114" s="24" t="s">
        <v>1351</v>
      </c>
      <c r="D114" s="23" t="s">
        <v>363</v>
      </c>
      <c r="E114" s="25" t="s">
        <v>1352</v>
      </c>
      <c r="F114" s="26" t="s">
        <v>302</v>
      </c>
      <c r="G114" s="167" t="s">
        <v>1352</v>
      </c>
      <c r="H114" s="57" t="s">
        <v>1352</v>
      </c>
      <c r="I114" s="56" t="s">
        <v>1353</v>
      </c>
      <c r="J114" s="81"/>
      <c r="K114" s="82"/>
      <c r="L114" s="218"/>
      <c r="M114" s="218"/>
      <c r="N114" s="226" t="str">
        <f>B114</f>
        <v>3B4d</v>
      </c>
      <c r="O114" s="226" t="str">
        <f t="shared" si="40"/>
        <v>3B4d_Manure-goats</v>
      </c>
      <c r="P114" s="226" t="s">
        <v>1722</v>
      </c>
      <c r="Q114" s="226" t="s">
        <v>1722</v>
      </c>
      <c r="R114" s="236" t="s">
        <v>605</v>
      </c>
      <c r="S114" s="248" t="str">
        <f t="shared" si="45"/>
        <v/>
      </c>
      <c r="T114" s="226" t="s">
        <v>1781</v>
      </c>
      <c r="U114" s="248">
        <f>IF(ISNUMBER(MATCH(O114,O$5:O113,0)),"",1)</f>
        <v>1</v>
      </c>
      <c r="V114" s="248" t="str">
        <f>IF(ISNUMBER(MATCH(T114,T$5:T113,0)),"",1)</f>
        <v/>
      </c>
      <c r="W114" s="226" t="str">
        <f t="shared" si="49"/>
        <v>EDGAR: 4B_Manure management</v>
      </c>
      <c r="X114" s="248" t="s">
        <v>1772</v>
      </c>
      <c r="Y114" s="260" t="s">
        <v>1850</v>
      </c>
      <c r="Z114" s="90"/>
      <c r="AA114" s="65"/>
      <c r="AB114" s="94"/>
      <c r="AC114" s="94"/>
      <c r="AD114" s="94"/>
      <c r="AE114" s="94"/>
      <c r="AF114" s="95"/>
      <c r="AG114" s="94"/>
      <c r="AH114" s="94"/>
      <c r="AI114" s="94"/>
      <c r="AJ114" s="94"/>
      <c r="AK114" s="94"/>
      <c r="AL114" s="94"/>
      <c r="AM114" s="96"/>
      <c r="AN114" s="94" t="s">
        <v>153</v>
      </c>
      <c r="AO114" s="94"/>
      <c r="AP114" s="94"/>
      <c r="AQ114" s="96"/>
      <c r="AR114" s="95"/>
      <c r="AS114" s="94"/>
      <c r="AT114" s="94"/>
      <c r="AU114" s="96"/>
      <c r="AV114" s="207" t="s">
        <v>153</v>
      </c>
      <c r="AW114" s="94"/>
      <c r="AX114" s="94"/>
      <c r="AY114" s="96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5" t="s">
        <v>156</v>
      </c>
      <c r="BL114" s="94"/>
      <c r="BM114" s="94"/>
      <c r="BN114" s="94"/>
      <c r="BO114" s="94"/>
      <c r="BP114" s="96"/>
      <c r="BQ114" s="95" t="s">
        <v>153</v>
      </c>
      <c r="BR114" s="94"/>
      <c r="BS114" s="94"/>
      <c r="BT114" s="94"/>
      <c r="BU114" s="94"/>
      <c r="BV114" s="94"/>
      <c r="BW114" s="94"/>
      <c r="BX114" s="94"/>
      <c r="BY114" s="94"/>
      <c r="BZ114" s="94"/>
      <c r="CA114" s="96"/>
      <c r="CB114" s="95"/>
      <c r="CC114" s="94"/>
      <c r="CD114" s="94"/>
      <c r="CE114" s="94"/>
      <c r="CF114" s="94"/>
      <c r="CG114" s="94"/>
      <c r="CH114" s="94"/>
      <c r="CI114" s="96"/>
      <c r="CJ114" s="1" t="str">
        <f t="shared" si="50"/>
        <v>3B4dManure-management---Goats4-B-4Agriculture-Manure-management/Goats</v>
      </c>
      <c r="CK114" s="1" t="b">
        <v>0</v>
      </c>
      <c r="CM114" s="70" t="s">
        <v>13</v>
      </c>
      <c r="CN114" s="69"/>
      <c r="CO114" s="71" t="s">
        <v>435</v>
      </c>
      <c r="CP114" s="6" t="s">
        <v>327</v>
      </c>
      <c r="CQ114" s="166" t="s">
        <v>302</v>
      </c>
    </row>
    <row r="115" spans="1:95" s="1" customFormat="1" ht="12" customHeight="1">
      <c r="A115" s="27" t="s">
        <v>1354</v>
      </c>
      <c r="B115" s="27" t="s">
        <v>701</v>
      </c>
      <c r="C115" s="24" t="s">
        <v>1355</v>
      </c>
      <c r="D115" s="23" t="s">
        <v>363</v>
      </c>
      <c r="E115" s="25" t="s">
        <v>1356</v>
      </c>
      <c r="F115" s="26" t="s">
        <v>299</v>
      </c>
      <c r="G115" s="167" t="s">
        <v>1357</v>
      </c>
      <c r="H115" s="57" t="s">
        <v>1357</v>
      </c>
      <c r="I115" s="56" t="s">
        <v>1358</v>
      </c>
      <c r="J115" s="81"/>
      <c r="K115" s="82"/>
      <c r="L115" s="218"/>
      <c r="M115" s="218"/>
      <c r="N115" s="226" t="s">
        <v>1698</v>
      </c>
      <c r="O115" s="226" t="str">
        <f t="shared" si="40"/>
        <v>3B4_Manure-other</v>
      </c>
      <c r="P115" s="226" t="s">
        <v>1338</v>
      </c>
      <c r="Q115" s="226" t="s">
        <v>1689</v>
      </c>
      <c r="R115" s="236" t="s">
        <v>605</v>
      </c>
      <c r="S115" s="248" t="str">
        <f t="shared" si="45"/>
        <v/>
      </c>
      <c r="T115" s="226" t="s">
        <v>1781</v>
      </c>
      <c r="U115" s="248">
        <f>IF(ISNUMBER(MATCH(O115,O$5:O114,0)),"",1)</f>
        <v>1</v>
      </c>
      <c r="V115" s="248" t="str">
        <f>IF(ISNUMBER(MATCH(T115,T$5:T114,0)),"",1)</f>
        <v/>
      </c>
      <c r="W115" s="226" t="str">
        <f t="shared" si="49"/>
        <v>EDGAR: 4B_Manure management</v>
      </c>
      <c r="X115" s="248" t="s">
        <v>1772</v>
      </c>
      <c r="Y115" s="260" t="s">
        <v>1850</v>
      </c>
      <c r="Z115" s="90"/>
      <c r="AA115" s="65"/>
      <c r="AB115" s="94"/>
      <c r="AC115" s="94"/>
      <c r="AD115" s="94"/>
      <c r="AE115" s="94"/>
      <c r="AF115" s="95"/>
      <c r="AG115" s="94"/>
      <c r="AH115" s="94"/>
      <c r="AI115" s="94"/>
      <c r="AJ115" s="94"/>
      <c r="AK115" s="94"/>
      <c r="AL115" s="94"/>
      <c r="AM115" s="96"/>
      <c r="AN115" s="94" t="s">
        <v>153</v>
      </c>
      <c r="AO115" s="94"/>
      <c r="AP115" s="94"/>
      <c r="AQ115" s="96"/>
      <c r="AR115" s="95"/>
      <c r="AS115" s="94"/>
      <c r="AT115" s="94"/>
      <c r="AU115" s="96"/>
      <c r="AV115" s="94" t="s">
        <v>153</v>
      </c>
      <c r="AW115" s="94"/>
      <c r="AX115" s="94"/>
      <c r="AY115" s="96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5" t="s">
        <v>156</v>
      </c>
      <c r="BL115" s="94"/>
      <c r="BM115" s="94"/>
      <c r="BN115" s="94"/>
      <c r="BO115" s="94"/>
      <c r="BP115" s="96"/>
      <c r="BQ115" s="95" t="s">
        <v>153</v>
      </c>
      <c r="BR115" s="94"/>
      <c r="BS115" s="94"/>
      <c r="BT115" s="94"/>
      <c r="BU115" s="94"/>
      <c r="BV115" s="94"/>
      <c r="BW115" s="94"/>
      <c r="BX115" s="94"/>
      <c r="BY115" s="94"/>
      <c r="BZ115" s="94"/>
      <c r="CA115" s="96"/>
      <c r="CB115" s="95"/>
      <c r="CC115" s="94"/>
      <c r="CD115" s="94"/>
      <c r="CE115" s="94"/>
      <c r="CF115" s="94"/>
      <c r="CG115" s="94"/>
      <c r="CH115" s="94"/>
      <c r="CI115" s="96"/>
      <c r="CJ115" s="1" t="str">
        <f t="shared" si="50"/>
        <v>3B4eManure-management---Horses4-B-6Agriculture-Manure-management/Horses</v>
      </c>
      <c r="CK115" s="1" t="b">
        <v>0</v>
      </c>
      <c r="CM115" s="70" t="s">
        <v>13</v>
      </c>
      <c r="CN115" s="69"/>
      <c r="CO115" s="71" t="s">
        <v>437</v>
      </c>
      <c r="CP115" s="6" t="s">
        <v>322</v>
      </c>
      <c r="CQ115" s="166" t="s">
        <v>1359</v>
      </c>
    </row>
    <row r="116" spans="1:95" s="1" customFormat="1" ht="12" customHeight="1">
      <c r="A116" s="27" t="s">
        <v>1360</v>
      </c>
      <c r="B116" s="27" t="s">
        <v>702</v>
      </c>
      <c r="C116" s="24" t="s">
        <v>1361</v>
      </c>
      <c r="D116" s="23" t="s">
        <v>363</v>
      </c>
      <c r="E116" s="25" t="s">
        <v>1362</v>
      </c>
      <c r="F116" s="26" t="s">
        <v>1363</v>
      </c>
      <c r="G116" s="167" t="s">
        <v>1364</v>
      </c>
      <c r="H116" s="57" t="s">
        <v>1364</v>
      </c>
      <c r="I116" s="56" t="s">
        <v>1365</v>
      </c>
      <c r="J116" s="81"/>
      <c r="K116" s="82"/>
      <c r="L116" s="218"/>
      <c r="M116" s="218"/>
      <c r="N116" s="226" t="s">
        <v>1698</v>
      </c>
      <c r="O116" s="226" t="str">
        <f t="shared" si="40"/>
        <v>3B4_Manure-other</v>
      </c>
      <c r="P116" s="226" t="s">
        <v>1338</v>
      </c>
      <c r="Q116" s="226" t="s">
        <v>1689</v>
      </c>
      <c r="R116" s="236" t="s">
        <v>605</v>
      </c>
      <c r="S116" s="248" t="str">
        <f t="shared" si="45"/>
        <v/>
      </c>
      <c r="T116" s="226" t="s">
        <v>1781</v>
      </c>
      <c r="U116" s="248" t="str">
        <f>IF(ISNUMBER(MATCH(O116,O$5:O115,0)),"",1)</f>
        <v/>
      </c>
      <c r="V116" s="248" t="str">
        <f>IF(ISNUMBER(MATCH(T116,T$5:T115,0)),"",1)</f>
        <v/>
      </c>
      <c r="W116" s="226" t="str">
        <f t="shared" si="49"/>
        <v>EDGAR: 4B_Manure management</v>
      </c>
      <c r="X116" s="248" t="s">
        <v>1772</v>
      </c>
      <c r="Y116" s="260" t="s">
        <v>1850</v>
      </c>
      <c r="Z116" s="90"/>
      <c r="AA116" s="65"/>
      <c r="AB116" s="94"/>
      <c r="AC116" s="94"/>
      <c r="AD116" s="94"/>
      <c r="AE116" s="94"/>
      <c r="AF116" s="95"/>
      <c r="AG116" s="94"/>
      <c r="AH116" s="94"/>
      <c r="AI116" s="94"/>
      <c r="AJ116" s="94"/>
      <c r="AK116" s="94"/>
      <c r="AL116" s="94"/>
      <c r="AM116" s="96"/>
      <c r="AN116" s="94" t="s">
        <v>153</v>
      </c>
      <c r="AO116" s="94"/>
      <c r="AP116" s="94"/>
      <c r="AQ116" s="96"/>
      <c r="AR116" s="95"/>
      <c r="AS116" s="94"/>
      <c r="AT116" s="94"/>
      <c r="AU116" s="96"/>
      <c r="AV116" s="97" t="s">
        <v>153</v>
      </c>
      <c r="AW116" s="94"/>
      <c r="AX116" s="94"/>
      <c r="AY116" s="96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5" t="s">
        <v>156</v>
      </c>
      <c r="BL116" s="94"/>
      <c r="BM116" s="94"/>
      <c r="BN116" s="94"/>
      <c r="BO116" s="94"/>
      <c r="BP116" s="96"/>
      <c r="BQ116" s="95" t="s">
        <v>153</v>
      </c>
      <c r="BR116" s="94"/>
      <c r="BS116" s="94"/>
      <c r="BT116" s="94"/>
      <c r="BU116" s="94"/>
      <c r="BV116" s="94"/>
      <c r="BW116" s="94"/>
      <c r="BX116" s="94"/>
      <c r="BY116" s="94"/>
      <c r="BZ116" s="94"/>
      <c r="CA116" s="96"/>
      <c r="CB116" s="95"/>
      <c r="CC116" s="94"/>
      <c r="CD116" s="94"/>
      <c r="CE116" s="94"/>
      <c r="CF116" s="94"/>
      <c r="CG116" s="94"/>
      <c r="CH116" s="94"/>
      <c r="CI116" s="96"/>
      <c r="CJ116" s="1" t="str">
        <f t="shared" si="50"/>
        <v>3B4fManure-management---Mules-and-asses4-B-7Agriculture-Manure-management/Mules-and-asses</v>
      </c>
      <c r="CK116" s="1" t="b">
        <v>0</v>
      </c>
      <c r="CM116" s="70" t="s">
        <v>13</v>
      </c>
      <c r="CN116" s="69"/>
      <c r="CO116" s="71" t="s">
        <v>437</v>
      </c>
      <c r="CP116" s="6" t="s">
        <v>328</v>
      </c>
      <c r="CQ116" s="166" t="s">
        <v>1363</v>
      </c>
    </row>
    <row r="117" spans="1:95" s="1" customFormat="1" ht="12" customHeight="1">
      <c r="A117" s="27" t="s">
        <v>1366</v>
      </c>
      <c r="B117" s="27" t="s">
        <v>703</v>
      </c>
      <c r="C117" s="24" t="s">
        <v>1367</v>
      </c>
      <c r="D117" s="23" t="s">
        <v>363</v>
      </c>
      <c r="E117" s="25" t="s">
        <v>1368</v>
      </c>
      <c r="F117" s="26" t="s">
        <v>1369</v>
      </c>
      <c r="G117" s="167" t="s">
        <v>1370</v>
      </c>
      <c r="H117" s="57" t="s">
        <v>1370</v>
      </c>
      <c r="I117" s="56" t="s">
        <v>1371</v>
      </c>
      <c r="J117" s="81" t="s">
        <v>479</v>
      </c>
      <c r="K117" s="82" t="s">
        <v>1372</v>
      </c>
      <c r="L117" s="218"/>
      <c r="M117" s="218"/>
      <c r="N117" s="226" t="s">
        <v>1698</v>
      </c>
      <c r="O117" s="226" t="str">
        <f t="shared" si="40"/>
        <v>3B4_Manure-poultry</v>
      </c>
      <c r="P117" s="226" t="s">
        <v>1723</v>
      </c>
      <c r="Q117" s="226" t="s">
        <v>1723</v>
      </c>
      <c r="R117" s="236" t="s">
        <v>605</v>
      </c>
      <c r="S117" s="248" t="str">
        <f t="shared" si="45"/>
        <v/>
      </c>
      <c r="T117" s="226" t="s">
        <v>1781</v>
      </c>
      <c r="U117" s="248">
        <f>IF(ISNUMBER(MATCH(O117,O$5:O116,0)),"",1)</f>
        <v>1</v>
      </c>
      <c r="V117" s="248" t="str">
        <f>IF(ISNUMBER(MATCH(T117,T$5:T116,0)),"",1)</f>
        <v/>
      </c>
      <c r="W117" s="226" t="str">
        <f t="shared" si="49"/>
        <v>EDGAR: 4B_Manure management</v>
      </c>
      <c r="X117" s="248" t="s">
        <v>1772</v>
      </c>
      <c r="Y117" s="260" t="s">
        <v>1850</v>
      </c>
      <c r="Z117" s="159" t="s">
        <v>481</v>
      </c>
      <c r="AA117" s="160" t="s">
        <v>1373</v>
      </c>
      <c r="AB117" s="94"/>
      <c r="AC117" s="94"/>
      <c r="AD117" s="94"/>
      <c r="AE117" s="94"/>
      <c r="AF117" s="95"/>
      <c r="AG117" s="94"/>
      <c r="AH117" s="94"/>
      <c r="AI117" s="94"/>
      <c r="AJ117" s="94"/>
      <c r="AK117" s="94"/>
      <c r="AL117" s="94"/>
      <c r="AM117" s="96"/>
      <c r="AN117" s="94" t="s">
        <v>155</v>
      </c>
      <c r="AO117" s="94"/>
      <c r="AP117" s="94"/>
      <c r="AQ117" s="96"/>
      <c r="AR117" s="95"/>
      <c r="AS117" s="94"/>
      <c r="AT117" s="94"/>
      <c r="AU117" s="96"/>
      <c r="AV117" s="97" t="s">
        <v>155</v>
      </c>
      <c r="AW117" s="94"/>
      <c r="AX117" s="94"/>
      <c r="AY117" s="96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5" t="s">
        <v>156</v>
      </c>
      <c r="BL117" s="94"/>
      <c r="BM117" s="94"/>
      <c r="BN117" s="94"/>
      <c r="BO117" s="94"/>
      <c r="BP117" s="96"/>
      <c r="BQ117" s="94" t="s">
        <v>155</v>
      </c>
      <c r="BR117" s="94"/>
      <c r="BS117" s="94"/>
      <c r="BT117" s="94"/>
      <c r="BU117" s="94"/>
      <c r="BV117" s="94"/>
      <c r="BW117" s="94"/>
      <c r="BX117" s="94"/>
      <c r="BY117" s="94"/>
      <c r="BZ117" s="94"/>
      <c r="CA117" s="96"/>
      <c r="CB117" s="95"/>
      <c r="CC117" s="94"/>
      <c r="CD117" s="94"/>
      <c r="CE117" s="94"/>
      <c r="CF117" s="94"/>
      <c r="CG117" s="94"/>
      <c r="CH117" s="94"/>
      <c r="CI117" s="96"/>
      <c r="CJ117" s="1" t="str">
        <f t="shared" si="50"/>
        <v>3B4giManure-management---Laying-hens4-B-9Agriculture-Manure-management/Poultry6.6.(a)Installations:-(a)-with-more-than-40-000-places-for-poultry</v>
      </c>
      <c r="CK117" s="1" t="b">
        <v>0</v>
      </c>
      <c r="CM117" s="70" t="s">
        <v>13</v>
      </c>
      <c r="CN117" s="69"/>
      <c r="CO117" s="71" t="s">
        <v>438</v>
      </c>
      <c r="CP117" s="6" t="s">
        <v>323</v>
      </c>
      <c r="CQ117" s="166" t="s">
        <v>1369</v>
      </c>
    </row>
    <row r="118" spans="1:95" s="1" customFormat="1" ht="12" customHeight="1">
      <c r="A118" s="27" t="s">
        <v>1374</v>
      </c>
      <c r="B118" s="27" t="s">
        <v>704</v>
      </c>
      <c r="C118" s="24" t="s">
        <v>1375</v>
      </c>
      <c r="D118" s="23" t="s">
        <v>363</v>
      </c>
      <c r="E118" s="25" t="s">
        <v>1376</v>
      </c>
      <c r="F118" s="26" t="s">
        <v>305</v>
      </c>
      <c r="G118" s="167" t="s">
        <v>1370</v>
      </c>
      <c r="H118" s="57" t="s">
        <v>1370</v>
      </c>
      <c r="I118" s="56" t="s">
        <v>1371</v>
      </c>
      <c r="J118" s="81" t="s">
        <v>479</v>
      </c>
      <c r="K118" s="82" t="s">
        <v>1372</v>
      </c>
      <c r="L118" s="218"/>
      <c r="M118" s="218"/>
      <c r="N118" s="226" t="s">
        <v>1698</v>
      </c>
      <c r="O118" s="226" t="str">
        <f t="shared" si="40"/>
        <v>3B4_Manure-poultry</v>
      </c>
      <c r="P118" s="226" t="s">
        <v>1723</v>
      </c>
      <c r="Q118" s="226" t="s">
        <v>1723</v>
      </c>
      <c r="R118" s="236" t="s">
        <v>605</v>
      </c>
      <c r="S118" s="248" t="str">
        <f t="shared" si="45"/>
        <v/>
      </c>
      <c r="T118" s="226" t="s">
        <v>1781</v>
      </c>
      <c r="U118" s="248" t="str">
        <f>IF(ISNUMBER(MATCH(O118,O$5:O117,0)),"",1)</f>
        <v/>
      </c>
      <c r="V118" s="248" t="str">
        <f>IF(ISNUMBER(MATCH(T118,T$5:T117,0)),"",1)</f>
        <v/>
      </c>
      <c r="W118" s="226" t="str">
        <f t="shared" si="49"/>
        <v>EDGAR: 4B_Manure management</v>
      </c>
      <c r="X118" s="248" t="s">
        <v>1772</v>
      </c>
      <c r="Y118" s="260" t="s">
        <v>1850</v>
      </c>
      <c r="Z118" s="159" t="s">
        <v>481</v>
      </c>
      <c r="AA118" s="160" t="s">
        <v>1373</v>
      </c>
      <c r="AB118" s="94"/>
      <c r="AC118" s="94"/>
      <c r="AD118" s="94"/>
      <c r="AE118" s="94"/>
      <c r="AF118" s="95"/>
      <c r="AG118" s="94"/>
      <c r="AH118" s="94"/>
      <c r="AI118" s="94"/>
      <c r="AJ118" s="94"/>
      <c r="AK118" s="94"/>
      <c r="AL118" s="94"/>
      <c r="AM118" s="96"/>
      <c r="AN118" s="94" t="s">
        <v>155</v>
      </c>
      <c r="AO118" s="94"/>
      <c r="AP118" s="94"/>
      <c r="AQ118" s="96"/>
      <c r="AR118" s="95"/>
      <c r="AS118" s="94"/>
      <c r="AT118" s="94"/>
      <c r="AU118" s="96"/>
      <c r="AV118" s="97" t="s">
        <v>155</v>
      </c>
      <c r="AW118" s="94"/>
      <c r="AX118" s="94"/>
      <c r="AY118" s="96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5" t="s">
        <v>156</v>
      </c>
      <c r="BL118" s="94"/>
      <c r="BM118" s="94"/>
      <c r="BN118" s="94"/>
      <c r="BO118" s="94"/>
      <c r="BP118" s="96"/>
      <c r="BQ118" s="94" t="s">
        <v>155</v>
      </c>
      <c r="BR118" s="94"/>
      <c r="BS118" s="94"/>
      <c r="BT118" s="94"/>
      <c r="BU118" s="94"/>
      <c r="BV118" s="94"/>
      <c r="BW118" s="94"/>
      <c r="BX118" s="94"/>
      <c r="BY118" s="94"/>
      <c r="BZ118" s="94"/>
      <c r="CA118" s="96"/>
      <c r="CB118" s="95"/>
      <c r="CC118" s="94"/>
      <c r="CD118" s="94"/>
      <c r="CE118" s="94"/>
      <c r="CF118" s="94"/>
      <c r="CG118" s="94"/>
      <c r="CH118" s="94"/>
      <c r="CI118" s="96"/>
      <c r="CJ118" s="1" t="str">
        <f t="shared" si="50"/>
        <v>3B4giiManure-management---Broilers4-B-9Agriculture-Manure-management/Poultry6.6.(a)Installations:-(a)-with-more-than-40-000-places-for-poultry</v>
      </c>
      <c r="CK118" s="1" t="b">
        <v>0</v>
      </c>
      <c r="CM118" s="70" t="s">
        <v>13</v>
      </c>
      <c r="CN118" s="69"/>
      <c r="CO118" s="71" t="s">
        <v>438</v>
      </c>
      <c r="CP118" s="6" t="s">
        <v>324</v>
      </c>
      <c r="CQ118" s="166" t="s">
        <v>305</v>
      </c>
    </row>
    <row r="119" spans="1:95" s="1" customFormat="1" ht="12" customHeight="1">
      <c r="A119" s="27" t="s">
        <v>1377</v>
      </c>
      <c r="B119" s="27" t="s">
        <v>705</v>
      </c>
      <c r="C119" s="24" t="s">
        <v>1378</v>
      </c>
      <c r="D119" s="23" t="s">
        <v>363</v>
      </c>
      <c r="E119" s="25" t="s">
        <v>1379</v>
      </c>
      <c r="F119" s="26" t="s">
        <v>325</v>
      </c>
      <c r="G119" s="167" t="s">
        <v>1370</v>
      </c>
      <c r="H119" s="57" t="s">
        <v>1380</v>
      </c>
      <c r="I119" s="56" t="s">
        <v>1371</v>
      </c>
      <c r="J119" s="81" t="s">
        <v>479</v>
      </c>
      <c r="K119" s="82" t="s">
        <v>1372</v>
      </c>
      <c r="L119" s="218"/>
      <c r="M119" s="218"/>
      <c r="N119" s="226" t="s">
        <v>1698</v>
      </c>
      <c r="O119" s="226" t="str">
        <f t="shared" si="40"/>
        <v>3B4_Manure-poultry</v>
      </c>
      <c r="P119" s="226" t="s">
        <v>1723</v>
      </c>
      <c r="Q119" s="226" t="s">
        <v>1723</v>
      </c>
      <c r="R119" s="236" t="s">
        <v>605</v>
      </c>
      <c r="S119" s="248" t="str">
        <f t="shared" ref="S119:S132" si="51">IF(OR(AND($N119=$N118,$O119&lt;&gt;$O118,$B119=$B118),AND(S118="X",O119=O118)),"X","")</f>
        <v/>
      </c>
      <c r="T119" s="226" t="s">
        <v>1781</v>
      </c>
      <c r="U119" s="248" t="str">
        <f>IF(ISNUMBER(MATCH(O119,O$5:O118,0)),"",1)</f>
        <v/>
      </c>
      <c r="V119" s="248" t="str">
        <f>IF(ISNUMBER(MATCH(T119,T$5:T118,0)),"",1)</f>
        <v/>
      </c>
      <c r="W119" s="226" t="str">
        <f t="shared" si="49"/>
        <v>EDGAR: 4B_Manure management</v>
      </c>
      <c r="X119" s="248" t="s">
        <v>1772</v>
      </c>
      <c r="Y119" s="260" t="s">
        <v>1850</v>
      </c>
      <c r="Z119" s="159" t="s">
        <v>481</v>
      </c>
      <c r="AA119" s="160" t="s">
        <v>1373</v>
      </c>
      <c r="AB119" s="94"/>
      <c r="AC119" s="94"/>
      <c r="AD119" s="94"/>
      <c r="AE119" s="94"/>
      <c r="AF119" s="95"/>
      <c r="AG119" s="94"/>
      <c r="AH119" s="94"/>
      <c r="AI119" s="94"/>
      <c r="AJ119" s="94"/>
      <c r="AK119" s="94"/>
      <c r="AL119" s="94"/>
      <c r="AM119" s="96"/>
      <c r="AN119" s="94" t="s">
        <v>155</v>
      </c>
      <c r="AO119" s="94"/>
      <c r="AP119" s="94"/>
      <c r="AQ119" s="96"/>
      <c r="AR119" s="95"/>
      <c r="AS119" s="94"/>
      <c r="AT119" s="94"/>
      <c r="AU119" s="96"/>
      <c r="AV119" s="97" t="s">
        <v>155</v>
      </c>
      <c r="AW119" s="94"/>
      <c r="AX119" s="94"/>
      <c r="AY119" s="96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5" t="s">
        <v>156</v>
      </c>
      <c r="BL119" s="94"/>
      <c r="BM119" s="94"/>
      <c r="BN119" s="94"/>
      <c r="BO119" s="94"/>
      <c r="BP119" s="96"/>
      <c r="BQ119" s="94" t="s">
        <v>155</v>
      </c>
      <c r="BR119" s="94"/>
      <c r="BS119" s="94"/>
      <c r="BT119" s="94"/>
      <c r="BU119" s="94"/>
      <c r="BV119" s="94"/>
      <c r="BW119" s="94"/>
      <c r="BX119" s="94"/>
      <c r="BY119" s="94"/>
      <c r="BZ119" s="94"/>
      <c r="CA119" s="96"/>
      <c r="CB119" s="95"/>
      <c r="CC119" s="94"/>
      <c r="CD119" s="94"/>
      <c r="CE119" s="94"/>
      <c r="CF119" s="94"/>
      <c r="CG119" s="94"/>
      <c r="CH119" s="94"/>
      <c r="CI119" s="96"/>
      <c r="CJ119" s="1" t="str">
        <f t="shared" si="50"/>
        <v>3B4giiiManure-management---Turkeys4-B-10Agriculture-Manure-management/Poultry6.6.(a)Installations:-(a)-with-more-than-40-000-places-for-poultry</v>
      </c>
      <c r="CK119" s="1" t="b">
        <v>0</v>
      </c>
      <c r="CM119" s="49"/>
      <c r="CN119" s="69"/>
      <c r="CO119" s="155" t="s">
        <v>438</v>
      </c>
      <c r="CP119" s="6" t="s">
        <v>369</v>
      </c>
      <c r="CQ119" s="166" t="s">
        <v>325</v>
      </c>
    </row>
    <row r="120" spans="1:95" s="1" customFormat="1" ht="12" customHeight="1">
      <c r="A120" s="27" t="s">
        <v>1381</v>
      </c>
      <c r="B120" s="27" t="s">
        <v>706</v>
      </c>
      <c r="C120" s="24" t="s">
        <v>1382</v>
      </c>
      <c r="D120" s="23" t="s">
        <v>363</v>
      </c>
      <c r="E120" s="25" t="s">
        <v>1383</v>
      </c>
      <c r="F120" s="26" t="s">
        <v>1384</v>
      </c>
      <c r="G120" s="167" t="s">
        <v>1380</v>
      </c>
      <c r="H120" s="57" t="s">
        <v>1380</v>
      </c>
      <c r="I120" s="56" t="s">
        <v>1371</v>
      </c>
      <c r="J120" s="81" t="s">
        <v>479</v>
      </c>
      <c r="K120" s="82" t="s">
        <v>1372</v>
      </c>
      <c r="L120" s="218"/>
      <c r="M120" s="218"/>
      <c r="N120" s="226" t="s">
        <v>1698</v>
      </c>
      <c r="O120" s="226" t="str">
        <f t="shared" si="40"/>
        <v>3B4_Manure-poultry</v>
      </c>
      <c r="P120" s="226" t="s">
        <v>1723</v>
      </c>
      <c r="Q120" s="226" t="s">
        <v>1723</v>
      </c>
      <c r="R120" s="236" t="s">
        <v>605</v>
      </c>
      <c r="S120" s="248" t="str">
        <f t="shared" si="51"/>
        <v/>
      </c>
      <c r="T120" s="226" t="s">
        <v>1781</v>
      </c>
      <c r="U120" s="248" t="str">
        <f>IF(ISNUMBER(MATCH(O120,O$5:O119,0)),"",1)</f>
        <v/>
      </c>
      <c r="V120" s="248" t="str">
        <f>IF(ISNUMBER(MATCH(T120,T$5:T119,0)),"",1)</f>
        <v/>
      </c>
      <c r="W120" s="226" t="str">
        <f t="shared" si="49"/>
        <v>EDGAR: 4B_Manure management</v>
      </c>
      <c r="X120" s="248" t="s">
        <v>1772</v>
      </c>
      <c r="Y120" s="260" t="s">
        <v>1850</v>
      </c>
      <c r="Z120" s="159" t="s">
        <v>481</v>
      </c>
      <c r="AA120" s="160" t="s">
        <v>1373</v>
      </c>
      <c r="AB120" s="94"/>
      <c r="AC120" s="94"/>
      <c r="AD120" s="94"/>
      <c r="AE120" s="94"/>
      <c r="AF120" s="95"/>
      <c r="AG120" s="94"/>
      <c r="AH120" s="94"/>
      <c r="AI120" s="94"/>
      <c r="AJ120" s="94"/>
      <c r="AK120" s="94"/>
      <c r="AL120" s="94"/>
      <c r="AM120" s="96"/>
      <c r="AN120" s="94" t="s">
        <v>155</v>
      </c>
      <c r="AO120" s="94"/>
      <c r="AP120" s="94"/>
      <c r="AQ120" s="96"/>
      <c r="AR120" s="95"/>
      <c r="AS120" s="94"/>
      <c r="AT120" s="94"/>
      <c r="AU120" s="96"/>
      <c r="AV120" s="97" t="s">
        <v>155</v>
      </c>
      <c r="AW120" s="94"/>
      <c r="AX120" s="94"/>
      <c r="AY120" s="96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5" t="s">
        <v>156</v>
      </c>
      <c r="BL120" s="94"/>
      <c r="BM120" s="94"/>
      <c r="BN120" s="94"/>
      <c r="BO120" s="94"/>
      <c r="BP120" s="96"/>
      <c r="BQ120" s="94" t="s">
        <v>155</v>
      </c>
      <c r="BR120" s="94"/>
      <c r="BS120" s="94"/>
      <c r="BT120" s="94"/>
      <c r="BU120" s="94"/>
      <c r="BV120" s="94"/>
      <c r="BW120" s="94"/>
      <c r="BX120" s="94"/>
      <c r="BY120" s="94"/>
      <c r="BZ120" s="94"/>
      <c r="CA120" s="96"/>
      <c r="CB120" s="95"/>
      <c r="CC120" s="94"/>
      <c r="CD120" s="94"/>
      <c r="CE120" s="94"/>
      <c r="CF120" s="94"/>
      <c r="CG120" s="94"/>
      <c r="CH120" s="94"/>
      <c r="CI120" s="96"/>
      <c r="CJ120" s="1" t="str">
        <f t="shared" si="50"/>
        <v>3B4givManure-management---Other-poultry-(please-specify-in-the-IIR)4-B-10Agriculture-Manure-management/Poultry6.6.(a)Installations:-(a)-with-more-than-40-000-places-for-poultry</v>
      </c>
      <c r="CK120" s="1" t="b">
        <v>0</v>
      </c>
      <c r="CM120" s="70" t="s">
        <v>13</v>
      </c>
      <c r="CN120" s="69"/>
      <c r="CO120" s="71" t="s">
        <v>438</v>
      </c>
      <c r="CP120" s="6" t="s">
        <v>368</v>
      </c>
      <c r="CQ120" s="166" t="s">
        <v>1385</v>
      </c>
    </row>
    <row r="121" spans="1:95" s="1" customFormat="1" ht="12" customHeight="1">
      <c r="A121" s="27" t="s">
        <v>1386</v>
      </c>
      <c r="B121" s="27" t="s">
        <v>707</v>
      </c>
      <c r="C121" s="24" t="s">
        <v>1387</v>
      </c>
      <c r="D121" s="23" t="s">
        <v>363</v>
      </c>
      <c r="E121" s="25" t="s">
        <v>1388</v>
      </c>
      <c r="F121" s="26" t="s">
        <v>177</v>
      </c>
      <c r="G121" s="167" t="s">
        <v>1388</v>
      </c>
      <c r="H121" s="57" t="s">
        <v>1388</v>
      </c>
      <c r="I121" s="56" t="s">
        <v>1389</v>
      </c>
      <c r="J121" s="81"/>
      <c r="K121" s="82"/>
      <c r="L121" s="218"/>
      <c r="M121" s="218"/>
      <c r="N121" s="226" t="s">
        <v>1698</v>
      </c>
      <c r="O121" s="226" t="str">
        <f t="shared" si="40"/>
        <v>3B4_Manure-other</v>
      </c>
      <c r="P121" s="226" t="s">
        <v>1338</v>
      </c>
      <c r="Q121" s="226" t="s">
        <v>1689</v>
      </c>
      <c r="R121" s="236" t="s">
        <v>605</v>
      </c>
      <c r="S121" s="248" t="str">
        <f t="shared" si="51"/>
        <v/>
      </c>
      <c r="T121" s="226" t="s">
        <v>1781</v>
      </c>
      <c r="U121" s="248" t="str">
        <f>IF(ISNUMBER(MATCH(O121,O$5:O120,0)),"",1)</f>
        <v/>
      </c>
      <c r="V121" s="248" t="str">
        <f>IF(ISNUMBER(MATCH(T121,T$5:T120,0)),"",1)</f>
        <v/>
      </c>
      <c r="W121" s="226" t="str">
        <f t="shared" si="49"/>
        <v>EDGAR: 4B_Manure management</v>
      </c>
      <c r="X121" s="248" t="s">
        <v>1772</v>
      </c>
      <c r="Y121" s="260" t="s">
        <v>1850</v>
      </c>
      <c r="Z121" s="90"/>
      <c r="AA121" s="65"/>
      <c r="AB121" s="94"/>
      <c r="AC121" s="94"/>
      <c r="AD121" s="94"/>
      <c r="AE121" s="94"/>
      <c r="AF121" s="95"/>
      <c r="AG121" s="94"/>
      <c r="AH121" s="94"/>
      <c r="AI121" s="94"/>
      <c r="AJ121" s="94"/>
      <c r="AK121" s="94"/>
      <c r="AL121" s="94"/>
      <c r="AM121" s="96"/>
      <c r="AN121" s="94" t="s">
        <v>153</v>
      </c>
      <c r="AO121" s="94"/>
      <c r="AP121" s="94"/>
      <c r="AQ121" s="96"/>
      <c r="AR121" s="95"/>
      <c r="AS121" s="94"/>
      <c r="AT121" s="94"/>
      <c r="AU121" s="96"/>
      <c r="AV121" s="97" t="s">
        <v>153</v>
      </c>
      <c r="AW121" s="94"/>
      <c r="AX121" s="94"/>
      <c r="AY121" s="96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5" t="s">
        <v>156</v>
      </c>
      <c r="BL121" s="94"/>
      <c r="BM121" s="94"/>
      <c r="BN121" s="94"/>
      <c r="BO121" s="94"/>
      <c r="BP121" s="96"/>
      <c r="BQ121" s="94" t="s">
        <v>153</v>
      </c>
      <c r="BR121" s="94"/>
      <c r="BS121" s="94"/>
      <c r="BT121" s="94"/>
      <c r="BU121" s="94"/>
      <c r="BV121" s="94"/>
      <c r="BW121" s="94"/>
      <c r="BX121" s="94"/>
      <c r="BY121" s="94"/>
      <c r="BZ121" s="94"/>
      <c r="CA121" s="96"/>
      <c r="CB121" s="95"/>
      <c r="CC121" s="94"/>
      <c r="CD121" s="94"/>
      <c r="CE121" s="94"/>
      <c r="CF121" s="94"/>
      <c r="CG121" s="94"/>
      <c r="CH121" s="94"/>
      <c r="CI121" s="96"/>
      <c r="CJ121" s="1" t="str">
        <f t="shared" si="50"/>
        <v>3B4hManure-management---Other-animals-(please-specify-in-the-IIR)4-B-13Agriculture-Manure-management/Other</v>
      </c>
      <c r="CK121" s="1" t="b">
        <v>0</v>
      </c>
      <c r="CM121" s="70" t="s">
        <v>13</v>
      </c>
      <c r="CN121" s="69"/>
      <c r="CO121" s="155" t="s">
        <v>440</v>
      </c>
      <c r="CP121" s="6" t="s">
        <v>326</v>
      </c>
      <c r="CQ121" s="166" t="s">
        <v>1390</v>
      </c>
    </row>
    <row r="122" spans="1:95" s="1" customFormat="1" ht="12" customHeight="1">
      <c r="A122" s="23" t="s">
        <v>1391</v>
      </c>
      <c r="B122" s="23" t="s">
        <v>708</v>
      </c>
      <c r="C122" s="18" t="s">
        <v>1392</v>
      </c>
      <c r="D122" s="23"/>
      <c r="E122" s="31" t="s">
        <v>1393</v>
      </c>
      <c r="F122" s="32" t="s">
        <v>1394</v>
      </c>
      <c r="G122" s="176" t="s">
        <v>1395</v>
      </c>
      <c r="H122" s="57" t="s">
        <v>1395</v>
      </c>
      <c r="I122" s="56" t="s">
        <v>1396</v>
      </c>
      <c r="J122" s="81"/>
      <c r="K122" s="82"/>
      <c r="L122" s="218"/>
      <c r="M122" s="218"/>
      <c r="N122" s="226" t="s">
        <v>708</v>
      </c>
      <c r="O122" s="226" t="str">
        <f t="shared" si="40"/>
        <v>3Da1_Inorganic-N-fertilizers</v>
      </c>
      <c r="P122" s="226" t="str">
        <f t="shared" ref="P122" si="52">$C122</f>
        <v>Inorganic-N-fertilizers-(includes-also-urea-application)</v>
      </c>
      <c r="Q122" s="226" t="s">
        <v>755</v>
      </c>
      <c r="R122" s="236" t="s">
        <v>605</v>
      </c>
      <c r="S122" s="248" t="str">
        <f t="shared" si="51"/>
        <v/>
      </c>
      <c r="T122" s="226" t="s">
        <v>1782</v>
      </c>
      <c r="U122" s="248">
        <f>IF(ISNUMBER(MATCH(O122,O$5:O121,0)),"",1)</f>
        <v>1</v>
      </c>
      <c r="V122" s="248">
        <f>IF(ISNUMBER(MATCH(T122,T$5:T121,0)),"",1)</f>
        <v>1</v>
      </c>
      <c r="W122" s="226" t="str">
        <f t="shared" si="49"/>
        <v>EDGAR: 4D1_Direct soil emissions</v>
      </c>
      <c r="X122" s="248" t="s">
        <v>1772</v>
      </c>
      <c r="Y122" s="260" t="s">
        <v>1852</v>
      </c>
      <c r="Z122" s="90"/>
      <c r="AA122" s="65"/>
      <c r="AB122" s="94"/>
      <c r="AC122" s="94"/>
      <c r="AD122" s="94"/>
      <c r="AE122" s="94"/>
      <c r="AF122" s="95"/>
      <c r="AG122" s="94"/>
      <c r="AH122" s="94"/>
      <c r="AI122" s="94"/>
      <c r="AJ122" s="94"/>
      <c r="AK122" s="94"/>
      <c r="AL122" s="94"/>
      <c r="AM122" s="96"/>
      <c r="AN122" s="94" t="s">
        <v>144</v>
      </c>
      <c r="AO122" s="94"/>
      <c r="AP122" s="94"/>
      <c r="AQ122" s="96"/>
      <c r="AR122" s="95" t="s">
        <v>145</v>
      </c>
      <c r="AS122" s="94"/>
      <c r="AT122" s="94"/>
      <c r="AU122" s="96"/>
      <c r="AV122" s="206" t="s">
        <v>344</v>
      </c>
      <c r="AW122" s="94"/>
      <c r="AX122" s="94"/>
      <c r="AY122" s="96"/>
      <c r="AZ122" s="94" t="s">
        <v>146</v>
      </c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5" t="s">
        <v>147</v>
      </c>
      <c r="BL122" s="94"/>
      <c r="BM122" s="94"/>
      <c r="BN122" s="94"/>
      <c r="BO122" s="94"/>
      <c r="BP122" s="96" t="s">
        <v>148</v>
      </c>
      <c r="BQ122" s="94" t="s">
        <v>148</v>
      </c>
      <c r="BR122" s="94"/>
      <c r="BS122" s="94"/>
      <c r="BT122" s="94"/>
      <c r="BU122" s="94"/>
      <c r="BV122" s="94"/>
      <c r="BW122" s="94"/>
      <c r="BX122" s="94"/>
      <c r="BY122" s="94"/>
      <c r="BZ122" s="94"/>
      <c r="CA122" s="96"/>
      <c r="CB122" s="95"/>
      <c r="CC122" s="94"/>
      <c r="CD122" s="94"/>
      <c r="CE122" s="94"/>
      <c r="CF122" s="94"/>
      <c r="CG122" s="94"/>
      <c r="CH122" s="94"/>
      <c r="CI122" s="96"/>
      <c r="CJ122" s="1" t="str">
        <f t="shared" si="50"/>
        <v>3Da1Inorganic-N-fertilizers-(includes-also-urea-application)4-D-1Agriculture-Agricultural-soils-Direct-soil-emission</v>
      </c>
      <c r="CK122" s="1" t="b">
        <v>0</v>
      </c>
      <c r="CM122" s="70" t="s">
        <v>13</v>
      </c>
      <c r="CN122" s="69"/>
      <c r="CO122" s="71" t="s">
        <v>427</v>
      </c>
      <c r="CP122" s="6" t="s">
        <v>287</v>
      </c>
      <c r="CQ122" s="166" t="s">
        <v>1397</v>
      </c>
    </row>
    <row r="123" spans="1:95" s="1" customFormat="1" ht="12" customHeight="1">
      <c r="A123" s="150" t="s">
        <v>1398</v>
      </c>
      <c r="B123" s="150" t="s">
        <v>709</v>
      </c>
      <c r="C123" s="151" t="s">
        <v>1399</v>
      </c>
      <c r="D123" s="31" t="s">
        <v>362</v>
      </c>
      <c r="E123" s="25"/>
      <c r="F123" s="32"/>
      <c r="G123" s="176"/>
      <c r="H123" s="57"/>
      <c r="I123" s="56"/>
      <c r="J123" s="81"/>
      <c r="K123" s="82"/>
      <c r="L123" s="218"/>
      <c r="M123" s="218"/>
      <c r="N123" s="226" t="s">
        <v>1699</v>
      </c>
      <c r="O123" s="226" t="str">
        <f t="shared" si="40"/>
        <v>3Da_Other-soil</v>
      </c>
      <c r="P123" s="226" t="s">
        <v>1400</v>
      </c>
      <c r="Q123" s="226" t="s">
        <v>1690</v>
      </c>
      <c r="R123" s="236" t="s">
        <v>605</v>
      </c>
      <c r="S123" s="248" t="str">
        <f t="shared" si="51"/>
        <v/>
      </c>
      <c r="T123" s="226" t="s">
        <v>1782</v>
      </c>
      <c r="U123" s="248">
        <f>IF(ISNUMBER(MATCH(O123,O$5:O122,0)),"",1)</f>
        <v>1</v>
      </c>
      <c r="V123" s="248" t="str">
        <f>IF(ISNUMBER(MATCH(T123,T$5:T122,0)),"",1)</f>
        <v/>
      </c>
      <c r="W123" s="226" t="str">
        <f t="shared" si="49"/>
        <v>EDGAR: 4D1_Direct soil emissions</v>
      </c>
      <c r="X123" s="248" t="s">
        <v>1772</v>
      </c>
      <c r="Y123" s="260" t="s">
        <v>1852</v>
      </c>
      <c r="Z123" s="90" t="s">
        <v>484</v>
      </c>
      <c r="AA123" s="65" t="s">
        <v>1401</v>
      </c>
      <c r="AB123" s="94"/>
      <c r="AC123" s="94"/>
      <c r="AD123" s="94"/>
      <c r="AE123" s="94"/>
      <c r="AF123" s="95"/>
      <c r="AG123" s="94"/>
      <c r="AH123" s="94"/>
      <c r="AI123" s="94"/>
      <c r="AJ123" s="94"/>
      <c r="AK123" s="94"/>
      <c r="AL123" s="94"/>
      <c r="AM123" s="96"/>
      <c r="AN123" s="94"/>
      <c r="AO123" s="94"/>
      <c r="AP123" s="94"/>
      <c r="AQ123" s="96"/>
      <c r="AR123" s="95"/>
      <c r="AS123" s="94"/>
      <c r="AT123" s="94"/>
      <c r="AU123" s="96"/>
      <c r="AV123" s="97"/>
      <c r="AW123" s="94"/>
      <c r="AX123" s="94"/>
      <c r="AY123" s="96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5"/>
      <c r="BL123" s="94"/>
      <c r="BM123" s="94"/>
      <c r="BN123" s="94"/>
      <c r="BO123" s="94"/>
      <c r="BP123" s="96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6"/>
      <c r="CB123" s="95"/>
      <c r="CC123" s="94"/>
      <c r="CD123" s="94"/>
      <c r="CE123" s="94"/>
      <c r="CF123" s="94"/>
      <c r="CG123" s="94"/>
      <c r="CH123" s="94"/>
      <c r="CI123" s="96"/>
      <c r="CJ123" s="1" t="str">
        <f t="shared" si="50"/>
        <v>3Da2aAnimal-manure-applied-to-soils</v>
      </c>
      <c r="CK123" s="1" t="b">
        <v>0</v>
      </c>
      <c r="CM123" s="70"/>
      <c r="CN123" s="69"/>
      <c r="CO123" s="71" t="s">
        <v>441</v>
      </c>
      <c r="CP123" s="13" t="s">
        <v>340</v>
      </c>
      <c r="CQ123" s="172" t="s">
        <v>1399</v>
      </c>
    </row>
    <row r="124" spans="1:95" s="1" customFormat="1" ht="12" customHeight="1">
      <c r="A124" s="150" t="s">
        <v>1402</v>
      </c>
      <c r="B124" s="150" t="s">
        <v>710</v>
      </c>
      <c r="C124" s="151" t="s">
        <v>1403</v>
      </c>
      <c r="D124" s="31" t="s">
        <v>362</v>
      </c>
      <c r="E124" s="25"/>
      <c r="F124" s="32"/>
      <c r="G124" s="176"/>
      <c r="H124" s="57"/>
      <c r="I124" s="56"/>
      <c r="J124" s="81"/>
      <c r="K124" s="82"/>
      <c r="L124" s="218"/>
      <c r="M124" s="218"/>
      <c r="N124" s="226" t="s">
        <v>1699</v>
      </c>
      <c r="O124" s="226" t="str">
        <f t="shared" si="40"/>
        <v>3Da_Other-soil</v>
      </c>
      <c r="P124" s="226" t="s">
        <v>1400</v>
      </c>
      <c r="Q124" s="226" t="s">
        <v>1690</v>
      </c>
      <c r="R124" s="236" t="s">
        <v>605</v>
      </c>
      <c r="S124" s="248" t="str">
        <f t="shared" si="51"/>
        <v/>
      </c>
      <c r="T124" s="226" t="s">
        <v>1782</v>
      </c>
      <c r="U124" s="248" t="str">
        <f>IF(ISNUMBER(MATCH(O124,O$5:O123,0)),"",1)</f>
        <v/>
      </c>
      <c r="V124" s="248" t="str">
        <f>IF(ISNUMBER(MATCH(T124,T$5:T123,0)),"",1)</f>
        <v/>
      </c>
      <c r="W124" s="226" t="str">
        <f t="shared" si="49"/>
        <v>EDGAR: 4D1_Direct soil emissions</v>
      </c>
      <c r="X124" s="248" t="s">
        <v>1772</v>
      </c>
      <c r="Y124" s="260" t="s">
        <v>1852</v>
      </c>
      <c r="Z124" s="90"/>
      <c r="AA124" s="65"/>
      <c r="AB124" s="94"/>
      <c r="AC124" s="94"/>
      <c r="AD124" s="94"/>
      <c r="AE124" s="94"/>
      <c r="AF124" s="95"/>
      <c r="AG124" s="94"/>
      <c r="AH124" s="94"/>
      <c r="AI124" s="94"/>
      <c r="AJ124" s="94"/>
      <c r="AK124" s="94"/>
      <c r="AL124" s="94"/>
      <c r="AM124" s="96"/>
      <c r="AN124" s="94"/>
      <c r="AO124" s="94"/>
      <c r="AP124" s="94"/>
      <c r="AQ124" s="96"/>
      <c r="AR124" s="95"/>
      <c r="AS124" s="94"/>
      <c r="AT124" s="94"/>
      <c r="AU124" s="96"/>
      <c r="AV124" s="97"/>
      <c r="AW124" s="94"/>
      <c r="AX124" s="94"/>
      <c r="AY124" s="96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5"/>
      <c r="BL124" s="94"/>
      <c r="BM124" s="94"/>
      <c r="BN124" s="94"/>
      <c r="BO124" s="94"/>
      <c r="BP124" s="96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6"/>
      <c r="CB124" s="95"/>
      <c r="CC124" s="94"/>
      <c r="CD124" s="94"/>
      <c r="CE124" s="94"/>
      <c r="CF124" s="94"/>
      <c r="CG124" s="94"/>
      <c r="CH124" s="94"/>
      <c r="CI124" s="96"/>
      <c r="CJ124" s="1" t="str">
        <f t="shared" si="50"/>
        <v>3Da2bSewage-sludge-applied-to-soils</v>
      </c>
      <c r="CK124" s="1" t="b">
        <v>0</v>
      </c>
      <c r="CM124" s="70"/>
      <c r="CN124" s="69"/>
      <c r="CO124" s="71" t="s">
        <v>441</v>
      </c>
      <c r="CP124" s="13" t="s">
        <v>341</v>
      </c>
      <c r="CQ124" s="172" t="s">
        <v>1403</v>
      </c>
    </row>
    <row r="125" spans="1:95" s="1" customFormat="1" ht="12" customHeight="1">
      <c r="A125" s="150" t="s">
        <v>1404</v>
      </c>
      <c r="B125" s="150" t="s">
        <v>711</v>
      </c>
      <c r="C125" s="151" t="s">
        <v>1405</v>
      </c>
      <c r="D125" s="31" t="s">
        <v>362</v>
      </c>
      <c r="E125" s="25"/>
      <c r="F125" s="32"/>
      <c r="G125" s="176"/>
      <c r="H125" s="57"/>
      <c r="I125" s="56"/>
      <c r="J125" s="81"/>
      <c r="K125" s="82"/>
      <c r="L125" s="218"/>
      <c r="M125" s="218"/>
      <c r="N125" s="226" t="s">
        <v>1699</v>
      </c>
      <c r="O125" s="226" t="str">
        <f t="shared" si="40"/>
        <v>3Da_Other-soil</v>
      </c>
      <c r="P125" s="226" t="s">
        <v>1400</v>
      </c>
      <c r="Q125" s="226" t="s">
        <v>1690</v>
      </c>
      <c r="R125" s="236" t="s">
        <v>605</v>
      </c>
      <c r="S125" s="248" t="str">
        <f t="shared" si="51"/>
        <v/>
      </c>
      <c r="T125" s="226" t="s">
        <v>1782</v>
      </c>
      <c r="U125" s="248" t="str">
        <f>IF(ISNUMBER(MATCH(O125,O$5:O124,0)),"",1)</f>
        <v/>
      </c>
      <c r="V125" s="248" t="str">
        <f>IF(ISNUMBER(MATCH(T125,T$5:T124,0)),"",1)</f>
        <v/>
      </c>
      <c r="W125" s="226" t="str">
        <f t="shared" si="49"/>
        <v>EDGAR: 4D1_Direct soil emissions</v>
      </c>
      <c r="X125" s="248" t="s">
        <v>1772</v>
      </c>
      <c r="Y125" s="260" t="s">
        <v>1852</v>
      </c>
      <c r="Z125" s="90"/>
      <c r="AA125" s="65"/>
      <c r="AB125" s="94"/>
      <c r="AC125" s="94"/>
      <c r="AD125" s="94"/>
      <c r="AE125" s="94"/>
      <c r="AF125" s="95"/>
      <c r="AG125" s="94"/>
      <c r="AH125" s="94"/>
      <c r="AI125" s="94"/>
      <c r="AJ125" s="94"/>
      <c r="AK125" s="94"/>
      <c r="AL125" s="94"/>
      <c r="AM125" s="96"/>
      <c r="AN125" s="94"/>
      <c r="AO125" s="94"/>
      <c r="AP125" s="94"/>
      <c r="AQ125" s="96"/>
      <c r="AR125" s="95"/>
      <c r="AS125" s="94"/>
      <c r="AT125" s="94"/>
      <c r="AU125" s="96"/>
      <c r="AV125" s="97"/>
      <c r="AW125" s="94"/>
      <c r="AX125" s="94"/>
      <c r="AY125" s="96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5"/>
      <c r="BL125" s="94"/>
      <c r="BM125" s="94"/>
      <c r="BN125" s="94"/>
      <c r="BO125" s="94"/>
      <c r="BP125" s="96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6"/>
      <c r="CB125" s="95"/>
      <c r="CC125" s="94"/>
      <c r="CD125" s="94"/>
      <c r="CE125" s="94"/>
      <c r="CF125" s="94"/>
      <c r="CG125" s="94"/>
      <c r="CH125" s="94"/>
      <c r="CI125" s="96"/>
      <c r="CJ125" s="1" t="str">
        <f t="shared" si="50"/>
        <v>3Da2cOther-organic-fertilisers-applied-to-soils-(including-compost)</v>
      </c>
      <c r="CK125" s="1" t="b">
        <v>0</v>
      </c>
      <c r="CM125" s="70"/>
      <c r="CN125" s="69"/>
      <c r="CO125" s="71" t="s">
        <v>441</v>
      </c>
      <c r="CP125" s="13" t="s">
        <v>342</v>
      </c>
      <c r="CQ125" s="172" t="s">
        <v>1405</v>
      </c>
    </row>
    <row r="126" spans="1:95" s="1" customFormat="1" ht="12" customHeight="1">
      <c r="A126" s="187" t="s">
        <v>1406</v>
      </c>
      <c r="B126" s="187" t="s">
        <v>712</v>
      </c>
      <c r="C126" s="191" t="s">
        <v>1407</v>
      </c>
      <c r="D126" s="31"/>
      <c r="E126" s="185" t="s">
        <v>1408</v>
      </c>
      <c r="F126" s="186" t="s">
        <v>1409</v>
      </c>
      <c r="G126" s="167" t="s">
        <v>181</v>
      </c>
      <c r="H126" s="57" t="s">
        <v>181</v>
      </c>
      <c r="I126" s="58" t="s">
        <v>181</v>
      </c>
      <c r="J126" s="83"/>
      <c r="K126" s="84"/>
      <c r="L126" s="220"/>
      <c r="M126" s="220"/>
      <c r="N126" s="226" t="s">
        <v>1699</v>
      </c>
      <c r="O126" s="226" t="str">
        <f t="shared" si="40"/>
        <v>3Da_Other-soil</v>
      </c>
      <c r="P126" s="226" t="s">
        <v>1400</v>
      </c>
      <c r="Q126" s="226" t="s">
        <v>1690</v>
      </c>
      <c r="R126" s="236" t="s">
        <v>605</v>
      </c>
      <c r="S126" s="248" t="str">
        <f t="shared" si="51"/>
        <v/>
      </c>
      <c r="T126" s="226" t="s">
        <v>1782</v>
      </c>
      <c r="U126" s="248" t="str">
        <f>IF(ISNUMBER(MATCH(O126,O$5:O125,0)),"",1)</f>
        <v/>
      </c>
      <c r="V126" s="248" t="str">
        <f>IF(ISNUMBER(MATCH(T126,T$5:T125,0)),"",1)</f>
        <v/>
      </c>
      <c r="W126" s="226" t="str">
        <f t="shared" si="49"/>
        <v>EDGAR: 4D1_Direct soil emissions</v>
      </c>
      <c r="X126" s="248" t="s">
        <v>1772</v>
      </c>
      <c r="Y126" s="260" t="s">
        <v>1852</v>
      </c>
      <c r="Z126" s="91"/>
      <c r="AA126" s="66"/>
      <c r="AB126" s="94"/>
      <c r="AC126" s="94"/>
      <c r="AD126" s="94"/>
      <c r="AE126" s="94"/>
      <c r="AF126" s="95"/>
      <c r="AG126" s="94"/>
      <c r="AH126" s="94"/>
      <c r="AI126" s="94"/>
      <c r="AJ126" s="94"/>
      <c r="AK126" s="94"/>
      <c r="AL126" s="94"/>
      <c r="AM126" s="96"/>
      <c r="AN126" s="94"/>
      <c r="AO126" s="94"/>
      <c r="AP126" s="94"/>
      <c r="AQ126" s="96"/>
      <c r="AR126" s="95"/>
      <c r="AS126" s="94"/>
      <c r="AT126" s="94"/>
      <c r="AU126" s="96"/>
      <c r="AV126" s="97"/>
      <c r="AW126" s="94"/>
      <c r="AX126" s="94"/>
      <c r="AY126" s="96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5"/>
      <c r="BL126" s="94"/>
      <c r="BM126" s="94"/>
      <c r="BN126" s="94"/>
      <c r="BO126" s="94"/>
      <c r="BP126" s="96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6"/>
      <c r="CB126" s="95"/>
      <c r="CC126" s="94"/>
      <c r="CD126" s="94"/>
      <c r="CE126" s="94"/>
      <c r="CF126" s="94"/>
      <c r="CG126" s="94"/>
      <c r="CH126" s="94"/>
      <c r="CI126" s="96"/>
      <c r="CJ126" s="1" t="str">
        <f t="shared" si="50"/>
        <v>3Da3Urine-and-dung-deposited-by-grazing-animals--</v>
      </c>
      <c r="CK126" s="1" t="b">
        <v>0</v>
      </c>
      <c r="CM126" s="49"/>
      <c r="CN126" s="69"/>
      <c r="CO126" s="50"/>
      <c r="CP126" s="11" t="s">
        <v>181</v>
      </c>
      <c r="CQ126" s="166" t="s">
        <v>181</v>
      </c>
    </row>
    <row r="127" spans="1:95" s="1" customFormat="1" ht="12" customHeight="1">
      <c r="A127" s="27" t="s">
        <v>1410</v>
      </c>
      <c r="B127" s="27" t="s">
        <v>713</v>
      </c>
      <c r="C127" s="28" t="s">
        <v>1411</v>
      </c>
      <c r="D127" s="27" t="s">
        <v>362</v>
      </c>
      <c r="E127" s="31"/>
      <c r="F127" s="32"/>
      <c r="G127" s="176"/>
      <c r="H127" s="57"/>
      <c r="I127" s="56"/>
      <c r="J127" s="81"/>
      <c r="K127" s="82"/>
      <c r="L127" s="218"/>
      <c r="M127" s="218"/>
      <c r="N127" s="226" t="s">
        <v>1699</v>
      </c>
      <c r="O127" s="226" t="str">
        <f t="shared" si="40"/>
        <v>3Da_Other-soil</v>
      </c>
      <c r="P127" s="226" t="s">
        <v>1400</v>
      </c>
      <c r="Q127" s="226" t="s">
        <v>1690</v>
      </c>
      <c r="R127" s="236" t="s">
        <v>605</v>
      </c>
      <c r="S127" s="248" t="str">
        <f t="shared" si="51"/>
        <v/>
      </c>
      <c r="T127" s="226" t="s">
        <v>1782</v>
      </c>
      <c r="U127" s="248" t="str">
        <f>IF(ISNUMBER(MATCH(O127,O$5:O126,0)),"",1)</f>
        <v/>
      </c>
      <c r="V127" s="248" t="str">
        <f>IF(ISNUMBER(MATCH(T127,T$5:T126,0)),"",1)</f>
        <v/>
      </c>
      <c r="W127" s="226" t="str">
        <f t="shared" si="49"/>
        <v>EDGAR: 4D1_Direct soil emissions</v>
      </c>
      <c r="X127" s="248" t="s">
        <v>1772</v>
      </c>
      <c r="Y127" s="260" t="s">
        <v>1852</v>
      </c>
      <c r="Z127" s="90"/>
      <c r="AA127" s="65"/>
      <c r="AB127" s="94"/>
      <c r="AC127" s="94"/>
      <c r="AD127" s="94"/>
      <c r="AE127" s="94"/>
      <c r="AF127" s="95"/>
      <c r="AG127" s="94"/>
      <c r="AH127" s="94"/>
      <c r="AI127" s="94"/>
      <c r="AJ127" s="94"/>
      <c r="AK127" s="94"/>
      <c r="AL127" s="94"/>
      <c r="AM127" s="96"/>
      <c r="AN127" s="94"/>
      <c r="AO127" s="94"/>
      <c r="AP127" s="94"/>
      <c r="AQ127" s="96"/>
      <c r="AR127" s="95"/>
      <c r="AS127" s="94"/>
      <c r="AT127" s="94"/>
      <c r="AU127" s="96"/>
      <c r="AV127" s="97"/>
      <c r="AW127" s="94"/>
      <c r="AX127" s="94"/>
      <c r="AY127" s="96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5"/>
      <c r="BL127" s="94"/>
      <c r="BM127" s="94"/>
      <c r="BN127" s="94"/>
      <c r="BO127" s="94"/>
      <c r="BP127" s="96"/>
      <c r="BQ127" s="95"/>
      <c r="BR127" s="94"/>
      <c r="BS127" s="94"/>
      <c r="BT127" s="94"/>
      <c r="BU127" s="94"/>
      <c r="BV127" s="94"/>
      <c r="BW127" s="94"/>
      <c r="BX127" s="94"/>
      <c r="BY127" s="94"/>
      <c r="BZ127" s="94"/>
      <c r="CA127" s="96"/>
      <c r="CB127" s="95"/>
      <c r="CC127" s="94"/>
      <c r="CD127" s="94"/>
      <c r="CE127" s="94"/>
      <c r="CF127" s="94"/>
      <c r="CG127" s="94"/>
      <c r="CH127" s="94"/>
      <c r="CI127" s="96"/>
      <c r="CJ127" s="1" t="str">
        <f t="shared" si="50"/>
        <v>3Da4Crop-residues-applied-to-soils</v>
      </c>
      <c r="CK127" s="1" t="b">
        <v>0</v>
      </c>
      <c r="CM127" s="70"/>
      <c r="CN127" s="69"/>
      <c r="CO127" s="71" t="s">
        <v>427</v>
      </c>
      <c r="CP127" s="10">
        <v>100207</v>
      </c>
      <c r="CQ127" s="171" t="s">
        <v>1411</v>
      </c>
    </row>
    <row r="128" spans="1:95" s="1" customFormat="1" ht="12" customHeight="1">
      <c r="A128" s="27" t="s">
        <v>1412</v>
      </c>
      <c r="B128" s="27" t="s">
        <v>714</v>
      </c>
      <c r="C128" s="28" t="s">
        <v>1413</v>
      </c>
      <c r="D128" s="27" t="s">
        <v>362</v>
      </c>
      <c r="E128" s="31"/>
      <c r="F128" s="32"/>
      <c r="G128" s="176"/>
      <c r="H128" s="57"/>
      <c r="I128" s="56"/>
      <c r="J128" s="81"/>
      <c r="K128" s="82"/>
      <c r="L128" s="218"/>
      <c r="M128" s="218"/>
      <c r="N128" s="228" t="s">
        <v>715</v>
      </c>
      <c r="O128" s="226" t="str">
        <f t="shared" si="40"/>
        <v>3Dc_Other-farm</v>
      </c>
      <c r="P128" s="228" t="s">
        <v>1414</v>
      </c>
      <c r="Q128" s="228" t="s">
        <v>1691</v>
      </c>
      <c r="R128" s="236" t="s">
        <v>605</v>
      </c>
      <c r="S128" s="248" t="str">
        <f t="shared" si="51"/>
        <v/>
      </c>
      <c r="T128" s="226" t="s">
        <v>1793</v>
      </c>
      <c r="U128" s="248">
        <f>IF(ISNUMBER(MATCH(O128,O$5:O127,0)),"",1)</f>
        <v>1</v>
      </c>
      <c r="V128" s="248">
        <f>IF(ISNUMBER(MATCH(T128,T$5:T127,0)),"",1)</f>
        <v>1</v>
      </c>
      <c r="W128" s="226" t="str">
        <f t="shared" ref="W128:W132" si="53">"Other-detailed-inventory"</f>
        <v>Other-detailed-inventory</v>
      </c>
      <c r="X128" s="248" t="s">
        <v>1802</v>
      </c>
      <c r="Y128" s="260"/>
      <c r="Z128" s="90"/>
      <c r="AA128" s="65"/>
      <c r="AB128" s="94"/>
      <c r="AC128" s="94"/>
      <c r="AD128" s="94"/>
      <c r="AE128" s="94"/>
      <c r="AF128" s="95"/>
      <c r="AG128" s="94"/>
      <c r="AH128" s="94"/>
      <c r="AI128" s="94"/>
      <c r="AJ128" s="94"/>
      <c r="AK128" s="94"/>
      <c r="AL128" s="94"/>
      <c r="AM128" s="96"/>
      <c r="AN128" s="94"/>
      <c r="AO128" s="94"/>
      <c r="AP128" s="94"/>
      <c r="AQ128" s="96"/>
      <c r="AR128" s="95"/>
      <c r="AS128" s="94"/>
      <c r="AT128" s="94"/>
      <c r="AU128" s="96"/>
      <c r="AV128" s="97"/>
      <c r="AW128" s="94"/>
      <c r="AX128" s="94"/>
      <c r="AY128" s="96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5"/>
      <c r="BL128" s="94"/>
      <c r="BM128" s="94"/>
      <c r="BN128" s="94"/>
      <c r="BO128" s="94"/>
      <c r="BP128" s="96"/>
      <c r="BQ128" s="95"/>
      <c r="BR128" s="94"/>
      <c r="BS128" s="94"/>
      <c r="BT128" s="94"/>
      <c r="BU128" s="94"/>
      <c r="BV128" s="94"/>
      <c r="BW128" s="94"/>
      <c r="BX128" s="94"/>
      <c r="BY128" s="94"/>
      <c r="BZ128" s="94"/>
      <c r="CA128" s="96"/>
      <c r="CB128" s="95"/>
      <c r="CC128" s="94"/>
      <c r="CD128" s="94"/>
      <c r="CE128" s="94"/>
      <c r="CF128" s="94"/>
      <c r="CG128" s="94"/>
      <c r="CH128" s="94"/>
      <c r="CI128" s="96"/>
      <c r="CJ128" s="1" t="str">
        <f t="shared" si="50"/>
        <v>3DbIndirect-emissions-from-managed-soils</v>
      </c>
      <c r="CK128" s="1" t="b">
        <v>0</v>
      </c>
      <c r="CM128" s="70"/>
      <c r="CN128" s="69"/>
      <c r="CO128" s="71" t="s">
        <v>427</v>
      </c>
      <c r="CP128" s="10">
        <v>100208</v>
      </c>
      <c r="CQ128" s="171" t="s">
        <v>1413</v>
      </c>
    </row>
    <row r="129" spans="1:95" s="1" customFormat="1" ht="12" customHeight="1">
      <c r="A129" s="27" t="s">
        <v>1415</v>
      </c>
      <c r="B129" s="27" t="s">
        <v>715</v>
      </c>
      <c r="C129" s="43" t="s">
        <v>1416</v>
      </c>
      <c r="D129" s="31" t="s">
        <v>362</v>
      </c>
      <c r="E129" s="25" t="s">
        <v>1417</v>
      </c>
      <c r="F129" s="32" t="s">
        <v>1418</v>
      </c>
      <c r="G129" s="176" t="s">
        <v>1417</v>
      </c>
      <c r="H129" s="57" t="s">
        <v>1417</v>
      </c>
      <c r="I129" s="56" t="s">
        <v>1419</v>
      </c>
      <c r="J129" s="81"/>
      <c r="K129" s="82"/>
      <c r="L129" s="218"/>
      <c r="M129" s="218"/>
      <c r="N129" s="228" t="s">
        <v>715</v>
      </c>
      <c r="O129" s="226" t="str">
        <f t="shared" si="40"/>
        <v>3Dc_Other-farm</v>
      </c>
      <c r="P129" s="228" t="s">
        <v>1414</v>
      </c>
      <c r="Q129" s="228" t="s">
        <v>1691</v>
      </c>
      <c r="R129" s="236" t="s">
        <v>605</v>
      </c>
      <c r="S129" s="248" t="str">
        <f t="shared" si="51"/>
        <v/>
      </c>
      <c r="T129" s="226" t="s">
        <v>1793</v>
      </c>
      <c r="U129" s="248" t="str">
        <f>IF(ISNUMBER(MATCH(O129,O$5:O128,0)),"",1)</f>
        <v/>
      </c>
      <c r="V129" s="248" t="str">
        <f>IF(ISNUMBER(MATCH(T129,T$5:T128,0)),"",1)</f>
        <v/>
      </c>
      <c r="W129" s="226" t="str">
        <f t="shared" si="53"/>
        <v>Other-detailed-inventory</v>
      </c>
      <c r="X129" s="248" t="s">
        <v>1802</v>
      </c>
      <c r="Y129" s="260"/>
      <c r="Z129" s="90" t="s">
        <v>484</v>
      </c>
      <c r="AA129" s="65" t="s">
        <v>1401</v>
      </c>
      <c r="AB129" s="94"/>
      <c r="AC129" s="94"/>
      <c r="AD129" s="94"/>
      <c r="AE129" s="94"/>
      <c r="AF129" s="95"/>
      <c r="AG129" s="94"/>
      <c r="AH129" s="94"/>
      <c r="AI129" s="94"/>
      <c r="AJ129" s="94"/>
      <c r="AK129" s="94"/>
      <c r="AL129" s="94"/>
      <c r="AM129" s="96"/>
      <c r="AN129" s="94"/>
      <c r="AO129" s="94"/>
      <c r="AP129" s="94"/>
      <c r="AQ129" s="96"/>
      <c r="AR129" s="95"/>
      <c r="AS129" s="94"/>
      <c r="AT129" s="94"/>
      <c r="AU129" s="96"/>
      <c r="AV129" s="97"/>
      <c r="AW129" s="94"/>
      <c r="AX129" s="94"/>
      <c r="AY129" s="96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5"/>
      <c r="BL129" s="94"/>
      <c r="BM129" s="94"/>
      <c r="BN129" s="94"/>
      <c r="BO129" s="94"/>
      <c r="BP129" s="96"/>
      <c r="BQ129" s="95"/>
      <c r="BR129" s="94"/>
      <c r="BS129" s="94"/>
      <c r="BT129" s="94"/>
      <c r="BU129" s="94"/>
      <c r="BV129" s="94"/>
      <c r="BW129" s="94"/>
      <c r="BX129" s="94"/>
      <c r="BY129" s="94"/>
      <c r="BZ129" s="94"/>
      <c r="CA129" s="96"/>
      <c r="CB129" s="95"/>
      <c r="CC129" s="94"/>
      <c r="CD129" s="94"/>
      <c r="CE129" s="94"/>
      <c r="CF129" s="94"/>
      <c r="CG129" s="94"/>
      <c r="CH129" s="94"/>
      <c r="CI129" s="96"/>
      <c r="CJ129" s="1" t="str">
        <f t="shared" si="50"/>
        <v>3DcFarm-level-agricultural-operations-including-storage,--handling-and--transport-of-agricultural-products4-BAgriculture--Manure-manatement</v>
      </c>
      <c r="CK129" s="1" t="b">
        <v>0</v>
      </c>
      <c r="CM129" s="70" t="s">
        <v>13</v>
      </c>
      <c r="CN129" s="69"/>
      <c r="CO129" s="71" t="s">
        <v>441</v>
      </c>
      <c r="CP129" s="6" t="s">
        <v>334</v>
      </c>
      <c r="CQ129" s="166" t="s">
        <v>335</v>
      </c>
    </row>
    <row r="130" spans="1:95" s="1" customFormat="1" ht="12" customHeight="1">
      <c r="A130" s="27" t="s">
        <v>1420</v>
      </c>
      <c r="B130" s="27" t="s">
        <v>716</v>
      </c>
      <c r="C130" s="24" t="s">
        <v>1416</v>
      </c>
      <c r="D130" s="31" t="s">
        <v>362</v>
      </c>
      <c r="E130" s="25" t="s">
        <v>1421</v>
      </c>
      <c r="F130" s="24" t="s">
        <v>1422</v>
      </c>
      <c r="G130" s="167"/>
      <c r="H130" s="57"/>
      <c r="I130" s="58"/>
      <c r="J130" s="83"/>
      <c r="K130" s="84"/>
      <c r="L130" s="220"/>
      <c r="M130" s="220"/>
      <c r="N130" s="228" t="s">
        <v>715</v>
      </c>
      <c r="O130" s="226" t="str">
        <f t="shared" si="40"/>
        <v>3Dc_Other-farm</v>
      </c>
      <c r="P130" s="228" t="s">
        <v>1414</v>
      </c>
      <c r="Q130" s="228" t="s">
        <v>1691</v>
      </c>
      <c r="R130" s="236" t="s">
        <v>605</v>
      </c>
      <c r="S130" s="248" t="str">
        <f t="shared" si="51"/>
        <v/>
      </c>
      <c r="T130" s="226" t="s">
        <v>1793</v>
      </c>
      <c r="U130" s="248" t="str">
        <f>IF(ISNUMBER(MATCH(O130,O$5:O129,0)),"",1)</f>
        <v/>
      </c>
      <c r="V130" s="248" t="str">
        <f>IF(ISNUMBER(MATCH(T130,T$5:T129,0)),"",1)</f>
        <v/>
      </c>
      <c r="W130" s="226" t="str">
        <f t="shared" si="53"/>
        <v>Other-detailed-inventory</v>
      </c>
      <c r="X130" s="248" t="s">
        <v>1802</v>
      </c>
      <c r="Y130" s="260"/>
      <c r="Z130" s="90"/>
      <c r="AA130" s="65"/>
      <c r="AB130" s="94"/>
      <c r="AC130" s="94"/>
      <c r="AD130" s="94"/>
      <c r="AE130" s="94"/>
      <c r="AF130" s="95"/>
      <c r="AG130" s="94"/>
      <c r="AH130" s="94"/>
      <c r="AI130" s="94"/>
      <c r="AJ130" s="94"/>
      <c r="AK130" s="94"/>
      <c r="AL130" s="94"/>
      <c r="AM130" s="96"/>
      <c r="AN130" s="94" t="s">
        <v>345</v>
      </c>
      <c r="AO130" s="94"/>
      <c r="AP130" s="94"/>
      <c r="AQ130" s="96"/>
      <c r="AR130" s="95"/>
      <c r="AS130" s="94"/>
      <c r="AT130" s="94"/>
      <c r="AU130" s="96"/>
      <c r="AV130" s="97"/>
      <c r="AW130" s="94"/>
      <c r="AX130" s="94"/>
      <c r="AY130" s="96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5"/>
      <c r="BL130" s="94"/>
      <c r="BM130" s="94"/>
      <c r="BN130" s="94"/>
      <c r="BO130" s="94"/>
      <c r="BP130" s="96"/>
      <c r="BQ130" s="95"/>
      <c r="BR130" s="94"/>
      <c r="BS130" s="94"/>
      <c r="BT130" s="94"/>
      <c r="BU130" s="94"/>
      <c r="BV130" s="94"/>
      <c r="BW130" s="94"/>
      <c r="BX130" s="94"/>
      <c r="BY130" s="94"/>
      <c r="BZ130" s="94"/>
      <c r="CA130" s="96"/>
      <c r="CB130" s="95"/>
      <c r="CC130" s="94"/>
      <c r="CD130" s="94"/>
      <c r="CE130" s="94"/>
      <c r="CF130" s="94"/>
      <c r="CG130" s="94"/>
      <c r="CH130" s="94"/>
      <c r="CI130" s="96"/>
      <c r="CJ130" s="1" t="str">
        <f t="shared" si="50"/>
        <v>3DdFarm-level-agricultural-operations-including-storage,--handling-and--transport-of-agricultural-products</v>
      </c>
      <c r="CK130" s="1" t="b">
        <v>0</v>
      </c>
      <c r="CM130" s="49"/>
      <c r="CN130" s="69" t="s">
        <v>401</v>
      </c>
      <c r="CO130" s="71" t="s">
        <v>441</v>
      </c>
      <c r="CP130" s="105" t="s">
        <v>336</v>
      </c>
      <c r="CQ130" s="174" t="s">
        <v>1423</v>
      </c>
    </row>
    <row r="131" spans="1:95" s="1" customFormat="1" ht="12" customHeight="1">
      <c r="A131" s="27" t="s">
        <v>1424</v>
      </c>
      <c r="B131" s="27" t="s">
        <v>717</v>
      </c>
      <c r="C131" s="28" t="s">
        <v>1425</v>
      </c>
      <c r="D131" s="27" t="s">
        <v>362</v>
      </c>
      <c r="E131" s="31" t="s">
        <v>181</v>
      </c>
      <c r="F131" s="32" t="s">
        <v>181</v>
      </c>
      <c r="G131" s="176" t="s">
        <v>1395</v>
      </c>
      <c r="H131" s="57" t="s">
        <v>1395</v>
      </c>
      <c r="I131" s="56" t="s">
        <v>1396</v>
      </c>
      <c r="J131" s="81"/>
      <c r="K131" s="82"/>
      <c r="L131" s="218"/>
      <c r="M131" s="218"/>
      <c r="N131" s="228" t="s">
        <v>715</v>
      </c>
      <c r="O131" s="226" t="str">
        <f t="shared" si="40"/>
        <v>3Dc_Other-farm</v>
      </c>
      <c r="P131" s="228" t="s">
        <v>1414</v>
      </c>
      <c r="Q131" s="228" t="s">
        <v>1691</v>
      </c>
      <c r="R131" s="236" t="s">
        <v>605</v>
      </c>
      <c r="S131" s="248" t="str">
        <f t="shared" si="51"/>
        <v/>
      </c>
      <c r="T131" s="226" t="s">
        <v>1793</v>
      </c>
      <c r="U131" s="248" t="str">
        <f>IF(ISNUMBER(MATCH(O131,O$5:O130,0)),"",1)</f>
        <v/>
      </c>
      <c r="V131" s="248" t="str">
        <f>IF(ISNUMBER(MATCH(T131,T$5:T130,0)),"",1)</f>
        <v/>
      </c>
      <c r="W131" s="226" t="str">
        <f t="shared" si="53"/>
        <v>Other-detailed-inventory</v>
      </c>
      <c r="X131" s="248" t="s">
        <v>1802</v>
      </c>
      <c r="Y131" s="260"/>
      <c r="Z131" s="90"/>
      <c r="AA131" s="65"/>
      <c r="AB131" s="94"/>
      <c r="AC131" s="94"/>
      <c r="AD131" s="94"/>
      <c r="AE131" s="94"/>
      <c r="AF131" s="95"/>
      <c r="AG131" s="94"/>
      <c r="AH131" s="94"/>
      <c r="AI131" s="94"/>
      <c r="AJ131" s="94"/>
      <c r="AK131" s="94"/>
      <c r="AL131" s="94"/>
      <c r="AM131" s="96"/>
      <c r="AN131" s="94"/>
      <c r="AO131" s="94"/>
      <c r="AP131" s="94"/>
      <c r="AQ131" s="96"/>
      <c r="AR131" s="95"/>
      <c r="AS131" s="94"/>
      <c r="AT131" s="94"/>
      <c r="AU131" s="96"/>
      <c r="AV131" s="97"/>
      <c r="AW131" s="94"/>
      <c r="AX131" s="94"/>
      <c r="AY131" s="96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5"/>
      <c r="BL131" s="94"/>
      <c r="BM131" s="94"/>
      <c r="BN131" s="94"/>
      <c r="BO131" s="94"/>
      <c r="BP131" s="96" t="s">
        <v>148</v>
      </c>
      <c r="BQ131" s="95" t="s">
        <v>148</v>
      </c>
      <c r="BR131" s="94"/>
      <c r="BS131" s="94"/>
      <c r="BT131" s="94"/>
      <c r="BU131" s="94"/>
      <c r="BV131" s="94"/>
      <c r="BW131" s="94"/>
      <c r="BX131" s="94"/>
      <c r="BY131" s="94"/>
      <c r="BZ131" s="94"/>
      <c r="CA131" s="96"/>
      <c r="CB131" s="95"/>
      <c r="CC131" s="94"/>
      <c r="CD131" s="94"/>
      <c r="CE131" s="94"/>
      <c r="CF131" s="94"/>
      <c r="CG131" s="94"/>
      <c r="CH131" s="94"/>
      <c r="CI131" s="96"/>
      <c r="CJ131" s="1" t="str">
        <f t="shared" si="50"/>
        <v>3DeCultivated-crops4-D-1Agriculture-Agricultural-soils-Direct-soil-emission</v>
      </c>
      <c r="CK131" s="1" t="b">
        <v>0</v>
      </c>
      <c r="CM131" s="70" t="s">
        <v>13</v>
      </c>
      <c r="CN131" s="69"/>
      <c r="CO131" s="71" t="s">
        <v>427</v>
      </c>
      <c r="CP131" s="6" t="s">
        <v>289</v>
      </c>
      <c r="CQ131" s="166" t="s">
        <v>1397</v>
      </c>
    </row>
    <row r="132" spans="1:95" s="1" customFormat="1" ht="12" customHeight="1">
      <c r="A132" s="27" t="s">
        <v>1426</v>
      </c>
      <c r="B132" s="27" t="s">
        <v>718</v>
      </c>
      <c r="C132" s="28" t="s">
        <v>1427</v>
      </c>
      <c r="D132" s="31" t="s">
        <v>362</v>
      </c>
      <c r="E132" s="25" t="s">
        <v>1428</v>
      </c>
      <c r="F132" s="26" t="s">
        <v>1429</v>
      </c>
      <c r="G132" s="176" t="s">
        <v>175</v>
      </c>
      <c r="H132" s="57" t="s">
        <v>1430</v>
      </c>
      <c r="I132" s="56" t="s">
        <v>1431</v>
      </c>
      <c r="J132" s="81"/>
      <c r="K132" s="82"/>
      <c r="L132" s="218"/>
      <c r="M132" s="218"/>
      <c r="N132" s="228" t="s">
        <v>718</v>
      </c>
      <c r="O132" s="226" t="str">
        <f t="shared" si="40"/>
        <v>3Df_Use-of-pesticides</v>
      </c>
      <c r="P132" s="228" t="s">
        <v>1427</v>
      </c>
      <c r="Q132" s="228" t="s">
        <v>1427</v>
      </c>
      <c r="R132" s="236" t="s">
        <v>605</v>
      </c>
      <c r="S132" s="248" t="str">
        <f t="shared" si="51"/>
        <v/>
      </c>
      <c r="T132" s="226" t="s">
        <v>1793</v>
      </c>
      <c r="U132" s="248">
        <f>IF(ISNUMBER(MATCH(O132,O$5:O131,0)),"",1)</f>
        <v>1</v>
      </c>
      <c r="V132" s="248" t="str">
        <f>IF(ISNUMBER(MATCH(T132,T$5:T131,0)),"",1)</f>
        <v/>
      </c>
      <c r="W132" s="226" t="str">
        <f t="shared" si="53"/>
        <v>Other-detailed-inventory</v>
      </c>
      <c r="X132" s="248" t="s">
        <v>1802</v>
      </c>
      <c r="Y132" s="260"/>
      <c r="Z132" s="90"/>
      <c r="AA132" s="65"/>
      <c r="AB132" s="94"/>
      <c r="AC132" s="94"/>
      <c r="AD132" s="94"/>
      <c r="AE132" s="94"/>
      <c r="AF132" s="95"/>
      <c r="AG132" s="94"/>
      <c r="AH132" s="94"/>
      <c r="AI132" s="94"/>
      <c r="AJ132" s="94"/>
      <c r="AK132" s="94"/>
      <c r="AL132" s="94"/>
      <c r="AM132" s="96"/>
      <c r="AN132" s="94"/>
      <c r="AO132" s="94"/>
      <c r="AP132" s="94"/>
      <c r="AQ132" s="96"/>
      <c r="AR132" s="95"/>
      <c r="AS132" s="94"/>
      <c r="AT132" s="94"/>
      <c r="AU132" s="96"/>
      <c r="AV132" s="97"/>
      <c r="AW132" s="94"/>
      <c r="AX132" s="94"/>
      <c r="AY132" s="96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5"/>
      <c r="BL132" s="94"/>
      <c r="BM132" s="94"/>
      <c r="BN132" s="94"/>
      <c r="BO132" s="94"/>
      <c r="BP132" s="96"/>
      <c r="BQ132" s="95"/>
      <c r="BR132" s="94"/>
      <c r="BS132" s="94"/>
      <c r="BT132" s="94"/>
      <c r="BU132" s="94"/>
      <c r="BV132" s="94"/>
      <c r="BW132" s="94"/>
      <c r="BX132" s="94"/>
      <c r="BY132" s="94"/>
      <c r="BZ132" s="94"/>
      <c r="CA132" s="96"/>
      <c r="CB132" s="95"/>
      <c r="CC132" s="94"/>
      <c r="CD132" s="94"/>
      <c r="CE132" s="94"/>
      <c r="CF132" s="94"/>
      <c r="CG132" s="94"/>
      <c r="CH132" s="94"/>
      <c r="CI132" s="96"/>
      <c r="CJ132" s="1" t="str">
        <f t="shared" si="50"/>
        <v>3DfUse-of-pesticides5-DCO2-Emissions-and-removals-from-soil</v>
      </c>
      <c r="CK132" s="1" t="b">
        <v>0</v>
      </c>
      <c r="CM132" s="70" t="s">
        <v>13</v>
      </c>
      <c r="CN132" s="69"/>
      <c r="CO132" s="71" t="s">
        <v>427</v>
      </c>
      <c r="CP132" s="6" t="s">
        <v>331</v>
      </c>
      <c r="CQ132" s="166" t="s">
        <v>332</v>
      </c>
    </row>
    <row r="133" spans="1:95" s="1" customFormat="1" ht="12" customHeight="1">
      <c r="A133" s="244"/>
      <c r="B133" s="27" t="s">
        <v>761</v>
      </c>
      <c r="C133" s="28"/>
      <c r="D133" s="31"/>
      <c r="E133" s="25"/>
      <c r="F133" s="26"/>
      <c r="G133" s="176"/>
      <c r="H133" s="57"/>
      <c r="I133" s="56"/>
      <c r="J133" s="81"/>
      <c r="K133" s="82"/>
      <c r="L133" s="218"/>
      <c r="M133" s="218"/>
      <c r="N133" s="228" t="s">
        <v>783</v>
      </c>
      <c r="O133" s="226" t="str">
        <f t="shared" ref="O133:O134" si="54">N133&amp;"_"&amp;Q133</f>
        <v>3D_Rice-Cultivation</v>
      </c>
      <c r="P133" s="228" t="s">
        <v>1432</v>
      </c>
      <c r="Q133" s="228" t="s">
        <v>1432</v>
      </c>
      <c r="R133" s="236" t="s">
        <v>605</v>
      </c>
      <c r="S133" s="236" t="s">
        <v>605</v>
      </c>
      <c r="T133" s="226" t="str">
        <f>O133</f>
        <v>3D_Rice-Cultivation</v>
      </c>
      <c r="U133" s="248">
        <f>IF(ISNUMBER(MATCH(O133,O$5:O132,0)),"",1)</f>
        <v>1</v>
      </c>
      <c r="V133" s="248">
        <f>IF(ISNUMBER(MATCH(T133,T$5:T132,0)),"",1)</f>
        <v>1</v>
      </c>
      <c r="W133" s="226" t="str">
        <f t="shared" ref="W133:W136" si="55">"EDGAR: "&amp;Y133</f>
        <v>EDGAR: 4C_Rice cultivation</v>
      </c>
      <c r="X133" s="248" t="s">
        <v>1772</v>
      </c>
      <c r="Y133" s="260" t="s">
        <v>1851</v>
      </c>
      <c r="Z133" s="90"/>
      <c r="AA133" s="65"/>
      <c r="AB133" s="94"/>
      <c r="AC133" s="94"/>
      <c r="AD133" s="94"/>
      <c r="AE133" s="94"/>
      <c r="AF133" s="95"/>
      <c r="AG133" s="94"/>
      <c r="AH133" s="94"/>
      <c r="AI133" s="94"/>
      <c r="AJ133" s="94"/>
      <c r="AK133" s="94"/>
      <c r="AL133" s="94"/>
      <c r="AM133" s="96"/>
      <c r="AN133" s="94"/>
      <c r="AO133" s="94"/>
      <c r="AP133" s="94"/>
      <c r="AQ133" s="96"/>
      <c r="AR133" s="95"/>
      <c r="AS133" s="94"/>
      <c r="AT133" s="94"/>
      <c r="AU133" s="96"/>
      <c r="AV133" s="97"/>
      <c r="AW133" s="94"/>
      <c r="AX133" s="94"/>
      <c r="AY133" s="96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5"/>
      <c r="BL133" s="94"/>
      <c r="BM133" s="94"/>
      <c r="BN133" s="94"/>
      <c r="BO133" s="94"/>
      <c r="BP133" s="96"/>
      <c r="BQ133" s="95"/>
      <c r="BR133" s="94"/>
      <c r="BS133" s="94"/>
      <c r="BT133" s="94"/>
      <c r="BU133" s="94"/>
      <c r="BV133" s="94"/>
      <c r="BW133" s="94"/>
      <c r="BX133" s="94"/>
      <c r="BY133" s="94"/>
      <c r="BZ133" s="94"/>
      <c r="CA133" s="96"/>
      <c r="CB133" s="95"/>
      <c r="CC133" s="94"/>
      <c r="CD133" s="94"/>
      <c r="CE133" s="94"/>
      <c r="CF133" s="94"/>
      <c r="CG133" s="94"/>
      <c r="CH133" s="94"/>
      <c r="CI133" s="96"/>
      <c r="CM133" s="70"/>
      <c r="CN133" s="69"/>
      <c r="CO133" s="71"/>
      <c r="CP133" s="6"/>
      <c r="CQ133" s="166"/>
    </row>
    <row r="134" spans="1:95" s="1" customFormat="1" ht="12" customHeight="1">
      <c r="A134" s="244"/>
      <c r="B134" s="245" t="s">
        <v>762</v>
      </c>
      <c r="C134" s="28"/>
      <c r="D134" s="31"/>
      <c r="E134" s="25"/>
      <c r="F134" s="26"/>
      <c r="G134" s="176"/>
      <c r="H134" s="57"/>
      <c r="I134" s="56"/>
      <c r="J134" s="81"/>
      <c r="K134" s="82"/>
      <c r="L134" s="218"/>
      <c r="M134" s="218"/>
      <c r="N134" s="247" t="s">
        <v>784</v>
      </c>
      <c r="O134" s="226" t="str">
        <f t="shared" si="54"/>
        <v>3E_Enteric-fermentation-cattle</v>
      </c>
      <c r="P134" s="228" t="s">
        <v>1433</v>
      </c>
      <c r="Q134" s="228" t="s">
        <v>1783</v>
      </c>
      <c r="R134" s="236" t="s">
        <v>605</v>
      </c>
      <c r="S134" s="236" t="s">
        <v>605</v>
      </c>
      <c r="T134" s="226" t="s">
        <v>1785</v>
      </c>
      <c r="U134" s="248">
        <f>IF(ISNUMBER(MATCH(O134,O$5:O133,0)),"",1)</f>
        <v>1</v>
      </c>
      <c r="V134" s="248">
        <f>IF(ISNUMBER(MATCH(T134,T$5:T133,0)),"",1)</f>
        <v>1</v>
      </c>
      <c r="W134" s="226" t="str">
        <f t="shared" si="55"/>
        <v xml:space="preserve">EDGAR: </v>
      </c>
      <c r="X134" s="248" t="s">
        <v>1772</v>
      </c>
      <c r="Y134" s="260"/>
      <c r="Z134" s="90"/>
      <c r="AA134" s="65"/>
      <c r="AB134" s="94"/>
      <c r="AC134" s="94"/>
      <c r="AD134" s="94"/>
      <c r="AE134" s="94"/>
      <c r="AF134" s="95"/>
      <c r="AG134" s="94"/>
      <c r="AH134" s="94"/>
      <c r="AI134" s="94"/>
      <c r="AJ134" s="94"/>
      <c r="AK134" s="94"/>
      <c r="AL134" s="94"/>
      <c r="AM134" s="96"/>
      <c r="AN134" s="94"/>
      <c r="AO134" s="94"/>
      <c r="AP134" s="94"/>
      <c r="AQ134" s="96"/>
      <c r="AR134" s="95"/>
      <c r="AS134" s="94"/>
      <c r="AT134" s="94"/>
      <c r="AU134" s="96"/>
      <c r="AV134" s="97"/>
      <c r="AW134" s="94"/>
      <c r="AX134" s="94"/>
      <c r="AY134" s="96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5"/>
      <c r="BL134" s="94"/>
      <c r="BM134" s="94"/>
      <c r="BN134" s="94"/>
      <c r="BO134" s="94"/>
      <c r="BP134" s="96"/>
      <c r="BQ134" s="95"/>
      <c r="BR134" s="94"/>
      <c r="BS134" s="94"/>
      <c r="BT134" s="94"/>
      <c r="BU134" s="94"/>
      <c r="BV134" s="94"/>
      <c r="BW134" s="94"/>
      <c r="BX134" s="94"/>
      <c r="BY134" s="94"/>
      <c r="BZ134" s="94"/>
      <c r="CA134" s="96"/>
      <c r="CB134" s="95"/>
      <c r="CC134" s="94"/>
      <c r="CD134" s="94"/>
      <c r="CE134" s="94"/>
      <c r="CF134" s="94"/>
      <c r="CG134" s="94"/>
      <c r="CH134" s="94"/>
      <c r="CI134" s="96"/>
      <c r="CM134" s="70"/>
      <c r="CN134" s="69"/>
      <c r="CO134" s="71"/>
      <c r="CP134" s="6"/>
      <c r="CQ134" s="166"/>
    </row>
    <row r="135" spans="1:95" s="1" customFormat="1" ht="12" customHeight="1">
      <c r="A135" s="244"/>
      <c r="B135" s="246" t="s">
        <v>763</v>
      </c>
      <c r="C135" s="28"/>
      <c r="D135" s="31"/>
      <c r="E135" s="25"/>
      <c r="F135" s="26"/>
      <c r="G135" s="176"/>
      <c r="H135" s="57"/>
      <c r="I135" s="56"/>
      <c r="J135" s="81"/>
      <c r="K135" s="82"/>
      <c r="L135" s="218"/>
      <c r="M135" s="218"/>
      <c r="N135" s="247" t="s">
        <v>784</v>
      </c>
      <c r="O135" s="226" t="str">
        <f t="shared" ref="O135" si="56">N135&amp;"_"&amp;Q135</f>
        <v>3E_Enteric-fermentation-other</v>
      </c>
      <c r="P135" s="228" t="s">
        <v>1434</v>
      </c>
      <c r="Q135" s="228" t="s">
        <v>1784</v>
      </c>
      <c r="R135" s="236" t="s">
        <v>605</v>
      </c>
      <c r="S135" s="236" t="s">
        <v>605</v>
      </c>
      <c r="T135" s="226" t="s">
        <v>1785</v>
      </c>
      <c r="U135" s="248">
        <f>IF(ISNUMBER(MATCH(O135,O$5:O134,0)),"",1)</f>
        <v>1</v>
      </c>
      <c r="V135" s="248" t="str">
        <f>IF(ISNUMBER(MATCH(T135,T$5:T134,0)),"",1)</f>
        <v/>
      </c>
      <c r="W135" s="226" t="str">
        <f t="shared" si="55"/>
        <v xml:space="preserve">EDGAR: </v>
      </c>
      <c r="X135" s="248" t="s">
        <v>1772</v>
      </c>
      <c r="Y135" s="260"/>
      <c r="Z135" s="90"/>
      <c r="AA135" s="65"/>
      <c r="AB135" s="94"/>
      <c r="AC135" s="94"/>
      <c r="AD135" s="94"/>
      <c r="AE135" s="94"/>
      <c r="AF135" s="95"/>
      <c r="AG135" s="94"/>
      <c r="AH135" s="94"/>
      <c r="AI135" s="94"/>
      <c r="AJ135" s="94"/>
      <c r="AK135" s="94"/>
      <c r="AL135" s="94"/>
      <c r="AM135" s="96"/>
      <c r="AN135" s="94"/>
      <c r="AO135" s="94"/>
      <c r="AP135" s="94"/>
      <c r="AQ135" s="96"/>
      <c r="AR135" s="95"/>
      <c r="AS135" s="94"/>
      <c r="AT135" s="94"/>
      <c r="AU135" s="96"/>
      <c r="AV135" s="97"/>
      <c r="AW135" s="94"/>
      <c r="AX135" s="94"/>
      <c r="AY135" s="96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5"/>
      <c r="BL135" s="94"/>
      <c r="BM135" s="94"/>
      <c r="BN135" s="94"/>
      <c r="BO135" s="94"/>
      <c r="BP135" s="96"/>
      <c r="BQ135" s="95"/>
      <c r="BR135" s="94"/>
      <c r="BS135" s="94"/>
      <c r="BT135" s="94"/>
      <c r="BU135" s="94"/>
      <c r="BV135" s="94"/>
      <c r="BW135" s="94"/>
      <c r="BX135" s="94"/>
      <c r="BY135" s="94"/>
      <c r="BZ135" s="94"/>
      <c r="CA135" s="96"/>
      <c r="CB135" s="95"/>
      <c r="CC135" s="94"/>
      <c r="CD135" s="94"/>
      <c r="CE135" s="94"/>
      <c r="CF135" s="94"/>
      <c r="CG135" s="94"/>
      <c r="CH135" s="94"/>
      <c r="CI135" s="96"/>
      <c r="CM135" s="70"/>
      <c r="CN135" s="69"/>
      <c r="CO135" s="71"/>
      <c r="CP135" s="6"/>
      <c r="CQ135" s="166"/>
    </row>
    <row r="136" spans="1:95" s="1" customFormat="1" ht="12" customHeight="1">
      <c r="A136" s="27" t="s">
        <v>1435</v>
      </c>
      <c r="B136" s="27" t="s">
        <v>719</v>
      </c>
      <c r="C136" s="24" t="s">
        <v>1436</v>
      </c>
      <c r="D136" s="23" t="s">
        <v>362</v>
      </c>
      <c r="E136" s="25" t="s">
        <v>1437</v>
      </c>
      <c r="F136" s="26" t="s">
        <v>1438</v>
      </c>
      <c r="G136" s="176" t="s">
        <v>1439</v>
      </c>
      <c r="H136" s="57" t="s">
        <v>1439</v>
      </c>
      <c r="I136" s="56" t="s">
        <v>1440</v>
      </c>
      <c r="J136" s="81"/>
      <c r="K136" s="82"/>
      <c r="L136" s="218"/>
      <c r="M136" s="218"/>
      <c r="N136" s="226" t="s">
        <v>719</v>
      </c>
      <c r="O136" s="226" t="str">
        <f t="shared" si="40"/>
        <v>3F_Agricultural-residue-burning-on-fields</v>
      </c>
      <c r="P136" s="226" t="str">
        <f t="shared" ref="P136:P138" si="57">$C136</f>
        <v>Field-burning-of-agricultural-residuals</v>
      </c>
      <c r="Q136" s="226" t="s">
        <v>1787</v>
      </c>
      <c r="R136" s="236" t="s">
        <v>605</v>
      </c>
      <c r="S136" s="248" t="str">
        <f t="shared" ref="S136:S150" si="58">IF(OR(AND($N136=$N135,$O136&lt;&gt;$O135,$B136=$B135),AND(S135="X",O136=O135)),"X","")</f>
        <v/>
      </c>
      <c r="T136" s="226" t="str">
        <f>O136</f>
        <v>3F_Agricultural-residue-burning-on-fields</v>
      </c>
      <c r="U136" s="248">
        <f>IF(ISNUMBER(MATCH(O136,O$5:O135,0)),"",1)</f>
        <v>1</v>
      </c>
      <c r="V136" s="248">
        <f>IF(ISNUMBER(MATCH(T136,T$5:T135,0)),"",1)</f>
        <v>1</v>
      </c>
      <c r="W136" s="226" t="str">
        <f t="shared" si="55"/>
        <v>EDGAR: 4F_Agricultural waste burning</v>
      </c>
      <c r="X136" s="248" t="s">
        <v>1772</v>
      </c>
      <c r="Y136" s="260" t="s">
        <v>1853</v>
      </c>
      <c r="Z136" s="90"/>
      <c r="AA136" s="65"/>
      <c r="AB136" s="94"/>
      <c r="AC136" s="94"/>
      <c r="AD136" s="94"/>
      <c r="AE136" s="94"/>
      <c r="AF136" s="95"/>
      <c r="AG136" s="94"/>
      <c r="AH136" s="94"/>
      <c r="AI136" s="94"/>
      <c r="AJ136" s="94"/>
      <c r="AK136" s="94"/>
      <c r="AL136" s="94"/>
      <c r="AM136" s="96"/>
      <c r="AN136" s="94"/>
      <c r="AO136" s="94"/>
      <c r="AP136" s="94"/>
      <c r="AQ136" s="96"/>
      <c r="AR136" s="95"/>
      <c r="AS136" s="94"/>
      <c r="AT136" s="94"/>
      <c r="AU136" s="96"/>
      <c r="AV136" s="97"/>
      <c r="AW136" s="94"/>
      <c r="AX136" s="94"/>
      <c r="AY136" s="96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5"/>
      <c r="BL136" s="94"/>
      <c r="BM136" s="94"/>
      <c r="BN136" s="94"/>
      <c r="BO136" s="94"/>
      <c r="BP136" s="96"/>
      <c r="BQ136" s="95"/>
      <c r="BR136" s="94"/>
      <c r="BS136" s="94"/>
      <c r="BT136" s="94"/>
      <c r="BU136" s="94"/>
      <c r="BV136" s="94"/>
      <c r="BW136" s="94"/>
      <c r="BX136" s="94"/>
      <c r="BY136" s="94"/>
      <c r="BZ136" s="94"/>
      <c r="CA136" s="96"/>
      <c r="CB136" s="95"/>
      <c r="CC136" s="94"/>
      <c r="CD136" s="94"/>
      <c r="CE136" s="94"/>
      <c r="CF136" s="94"/>
      <c r="CG136" s="94"/>
      <c r="CH136" s="94"/>
      <c r="CI136" s="96"/>
      <c r="CJ136" s="1" t="str">
        <f t="shared" ref="CJ136:CJ150" si="59">B136&amp;C136&amp;H136&amp;I136&amp;J136&amp;K136</f>
        <v>3FField-burning-of-agricultural-residuals4-F-5Agriculture-Field-burning-of-agricultural-wastes-Other</v>
      </c>
      <c r="CK136" s="1" t="b">
        <v>0</v>
      </c>
      <c r="CM136" s="70" t="s">
        <v>13</v>
      </c>
      <c r="CN136" s="69"/>
      <c r="CO136" s="71" t="s">
        <v>427</v>
      </c>
      <c r="CP136" s="6" t="s">
        <v>291</v>
      </c>
      <c r="CQ136" s="166" t="s">
        <v>177</v>
      </c>
    </row>
    <row r="137" spans="1:95" s="1" customFormat="1" ht="12" customHeight="1" thickBot="1">
      <c r="A137" s="27" t="s">
        <v>1441</v>
      </c>
      <c r="B137" s="27" t="s">
        <v>720</v>
      </c>
      <c r="C137" s="28" t="s">
        <v>1442</v>
      </c>
      <c r="D137" s="31" t="s">
        <v>362</v>
      </c>
      <c r="E137" s="25"/>
      <c r="F137" s="26"/>
      <c r="G137" s="176"/>
      <c r="H137" s="57"/>
      <c r="I137" s="56"/>
      <c r="J137" s="81"/>
      <c r="K137" s="82"/>
      <c r="L137" s="218"/>
      <c r="M137" s="218"/>
      <c r="N137" s="226" t="s">
        <v>720</v>
      </c>
      <c r="O137" s="226" t="str">
        <f t="shared" si="40"/>
        <v>3I_Agriculture-other</v>
      </c>
      <c r="P137" s="226" t="str">
        <f t="shared" si="57"/>
        <v>Agriculture-other-(Please-specify-in-IIR)</v>
      </c>
      <c r="Q137" s="226" t="s">
        <v>1786</v>
      </c>
      <c r="R137" s="236" t="s">
        <v>605</v>
      </c>
      <c r="S137" s="248" t="str">
        <f t="shared" si="58"/>
        <v/>
      </c>
      <c r="T137" s="226" t="str">
        <f>O137</f>
        <v>3I_Agriculture-other</v>
      </c>
      <c r="U137" s="248">
        <f>IF(ISNUMBER(MATCH(O137,O$5:O136,0)),"",1)</f>
        <v>1</v>
      </c>
      <c r="V137" s="248" t="str">
        <f>IF(ISNUMBER(MATCH(T137,T$5:T136,0)),"",1)</f>
        <v/>
      </c>
      <c r="W137" s="226" t="str">
        <f t="shared" ref="W137" si="60">"Other-detailed-inventory"</f>
        <v>Other-detailed-inventory</v>
      </c>
      <c r="X137" s="248" t="s">
        <v>1802</v>
      </c>
      <c r="Y137" s="260"/>
      <c r="Z137" s="90"/>
      <c r="AA137" s="65"/>
      <c r="AB137" s="94"/>
      <c r="AC137" s="94"/>
      <c r="AD137" s="94"/>
      <c r="AE137" s="94"/>
      <c r="AF137" s="95"/>
      <c r="AG137" s="94"/>
      <c r="AH137" s="94"/>
      <c r="AI137" s="94"/>
      <c r="AJ137" s="94"/>
      <c r="AK137" s="94"/>
      <c r="AL137" s="94"/>
      <c r="AM137" s="96"/>
      <c r="AN137" s="94"/>
      <c r="AO137" s="94"/>
      <c r="AP137" s="94"/>
      <c r="AQ137" s="96"/>
      <c r="AR137" s="95"/>
      <c r="AS137" s="94"/>
      <c r="AT137" s="94"/>
      <c r="AU137" s="96"/>
      <c r="AV137" s="97"/>
      <c r="AW137" s="94"/>
      <c r="AX137" s="94"/>
      <c r="AY137" s="96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5"/>
      <c r="BL137" s="94"/>
      <c r="BM137" s="94"/>
      <c r="BN137" s="94"/>
      <c r="BO137" s="94"/>
      <c r="BP137" s="96"/>
      <c r="BQ137" s="95"/>
      <c r="BR137" s="94"/>
      <c r="BS137" s="94"/>
      <c r="BT137" s="94"/>
      <c r="BU137" s="94"/>
      <c r="BV137" s="94"/>
      <c r="BW137" s="94"/>
      <c r="BX137" s="94"/>
      <c r="BY137" s="94"/>
      <c r="BZ137" s="94"/>
      <c r="CA137" s="96"/>
      <c r="CB137" s="95"/>
      <c r="CC137" s="94"/>
      <c r="CD137" s="94"/>
      <c r="CE137" s="94"/>
      <c r="CF137" s="94"/>
      <c r="CG137" s="94"/>
      <c r="CH137" s="94"/>
      <c r="CI137" s="96"/>
      <c r="CJ137" s="1" t="str">
        <f t="shared" si="59"/>
        <v>3IAgriculture-other-(Please-specify-in-IIR)</v>
      </c>
      <c r="CK137" s="1" t="b">
        <v>0</v>
      </c>
      <c r="CM137" s="70"/>
      <c r="CN137" s="69"/>
      <c r="CO137" s="71" t="s">
        <v>427</v>
      </c>
      <c r="CP137" s="6"/>
      <c r="CQ137" s="166"/>
    </row>
    <row r="138" spans="1:95" s="1" customFormat="1" ht="12" customHeight="1">
      <c r="A138" s="210" t="s">
        <v>1443</v>
      </c>
      <c r="B138" s="210" t="s">
        <v>721</v>
      </c>
      <c r="C138" s="211" t="s">
        <v>1444</v>
      </c>
      <c r="D138" s="212" t="s">
        <v>361</v>
      </c>
      <c r="E138" s="213" t="s">
        <v>1445</v>
      </c>
      <c r="F138" s="204" t="s">
        <v>1446</v>
      </c>
      <c r="G138" s="176" t="s">
        <v>1447</v>
      </c>
      <c r="H138" s="214" t="s">
        <v>1447</v>
      </c>
      <c r="I138" s="215" t="s">
        <v>1448</v>
      </c>
      <c r="J138" s="81" t="s">
        <v>123</v>
      </c>
      <c r="K138" s="82" t="s">
        <v>1449</v>
      </c>
      <c r="L138" s="218"/>
      <c r="M138" s="218"/>
      <c r="N138" s="226" t="s">
        <v>721</v>
      </c>
      <c r="O138" s="226" t="str">
        <f t="shared" si="40"/>
        <v>5A_Solid-waste-disposal</v>
      </c>
      <c r="P138" s="226" t="str">
        <f t="shared" si="57"/>
        <v>Biological-treatment-of-waste---Solid-waste-disposal-on-land</v>
      </c>
      <c r="Q138" s="226" t="s">
        <v>1692</v>
      </c>
      <c r="R138" s="236" t="s">
        <v>605</v>
      </c>
      <c r="S138" s="248" t="str">
        <f t="shared" si="58"/>
        <v/>
      </c>
      <c r="T138" s="226" t="str">
        <f>O138</f>
        <v>5A_Solid-waste-disposal</v>
      </c>
      <c r="U138" s="248">
        <f>IF(ISNUMBER(MATCH(O138,O$5:O137,0)),"",1)</f>
        <v>1</v>
      </c>
      <c r="V138" s="248">
        <f>IF(ISNUMBER(MATCH(T138,T$5:T137,0)),"",1)</f>
        <v>1</v>
      </c>
      <c r="W138" s="226" t="str">
        <f t="shared" ref="W138:W150" si="61">"EDGAR: "&amp;Y138</f>
        <v>EDGAR: 6A_Solid waste disposal on land</v>
      </c>
      <c r="X138" s="248" t="s">
        <v>1772</v>
      </c>
      <c r="Y138" s="260" t="s">
        <v>1854</v>
      </c>
      <c r="Z138" s="90" t="s">
        <v>475</v>
      </c>
      <c r="AA138" s="65" t="s">
        <v>1450</v>
      </c>
      <c r="AB138" s="94"/>
      <c r="AC138" s="94"/>
      <c r="AD138" s="94"/>
      <c r="AE138" s="94"/>
      <c r="AF138" s="95" t="s">
        <v>119</v>
      </c>
      <c r="AG138" s="94"/>
      <c r="AH138" s="94"/>
      <c r="AI138" s="94"/>
      <c r="AJ138" s="94"/>
      <c r="AK138" s="94"/>
      <c r="AL138" s="94"/>
      <c r="AM138" s="96"/>
      <c r="AN138" s="94"/>
      <c r="AO138" s="94"/>
      <c r="AP138" s="94"/>
      <c r="AQ138" s="96"/>
      <c r="AR138" s="95"/>
      <c r="AS138" s="94"/>
      <c r="AT138" s="94"/>
      <c r="AU138" s="94"/>
      <c r="AV138" s="97"/>
      <c r="AW138" s="94"/>
      <c r="AX138" s="94"/>
      <c r="AY138" s="96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5"/>
      <c r="BL138" s="94"/>
      <c r="BM138" s="94"/>
      <c r="BN138" s="94"/>
      <c r="BO138" s="94"/>
      <c r="BP138" s="96"/>
      <c r="BQ138" s="95" t="s">
        <v>124</v>
      </c>
      <c r="BR138" s="94" t="s">
        <v>125</v>
      </c>
      <c r="BS138" s="94" t="s">
        <v>126</v>
      </c>
      <c r="BT138" s="94" t="s">
        <v>127</v>
      </c>
      <c r="BU138" s="94" t="s">
        <v>128</v>
      </c>
      <c r="BV138" s="94" t="s">
        <v>129</v>
      </c>
      <c r="BW138" s="94" t="s">
        <v>130</v>
      </c>
      <c r="BX138" s="94" t="s">
        <v>131</v>
      </c>
      <c r="BY138" s="94" t="s">
        <v>132</v>
      </c>
      <c r="BZ138" s="94" t="s">
        <v>133</v>
      </c>
      <c r="CA138" s="96" t="s">
        <v>134</v>
      </c>
      <c r="CB138" s="95"/>
      <c r="CC138" s="94"/>
      <c r="CD138" s="94"/>
      <c r="CE138" s="94"/>
      <c r="CF138" s="94"/>
      <c r="CG138" s="94"/>
      <c r="CH138" s="94"/>
      <c r="CI138" s="96"/>
      <c r="CJ138" s="1" t="str">
        <f t="shared" si="59"/>
        <v>5ABiological-treatment-of-waste---Solid-waste-disposal-on-land6-A-1Waste-Solid-waste-disposal-on-land-Managed-Disposal5.4Landfills-receiving-more-than-10-tonnes-per-day-or-with-a-total-capacity-exceeding-25-000-tonnes,-excluding-landfills-of-inert-waste</v>
      </c>
      <c r="CM138" s="209" t="s">
        <v>1451</v>
      </c>
      <c r="CN138" s="197"/>
      <c r="CO138" s="198" t="s">
        <v>431</v>
      </c>
      <c r="CP138" s="6" t="s">
        <v>273</v>
      </c>
      <c r="CQ138" s="166" t="s">
        <v>1452</v>
      </c>
    </row>
    <row r="139" spans="1:95" s="1" customFormat="1" ht="12" customHeight="1">
      <c r="A139" s="29" t="s">
        <v>1453</v>
      </c>
      <c r="B139" s="29" t="s">
        <v>722</v>
      </c>
      <c r="C139" s="30" t="s">
        <v>1454</v>
      </c>
      <c r="D139" s="23" t="s">
        <v>361</v>
      </c>
      <c r="E139" s="47" t="s">
        <v>1455</v>
      </c>
      <c r="F139" s="26" t="s">
        <v>1456</v>
      </c>
      <c r="G139" s="176" t="s">
        <v>1455</v>
      </c>
      <c r="H139" s="57" t="s">
        <v>1455</v>
      </c>
      <c r="I139" s="56" t="s">
        <v>281</v>
      </c>
      <c r="J139" s="81" t="s">
        <v>142</v>
      </c>
      <c r="K139" s="82" t="s">
        <v>1457</v>
      </c>
      <c r="L139" s="218"/>
      <c r="M139" s="218"/>
      <c r="N139" s="226" t="s">
        <v>756</v>
      </c>
      <c r="O139" s="226" t="str">
        <f t="shared" si="40"/>
        <v>5B_Compost-biogas</v>
      </c>
      <c r="P139" s="226" t="s">
        <v>1458</v>
      </c>
      <c r="Q139" s="226" t="s">
        <v>1693</v>
      </c>
      <c r="R139" s="236" t="s">
        <v>605</v>
      </c>
      <c r="S139" s="248" t="str">
        <f t="shared" si="58"/>
        <v/>
      </c>
      <c r="T139" s="226" t="s">
        <v>1788</v>
      </c>
      <c r="U139" s="248">
        <f>IF(ISNUMBER(MATCH(O139,O$5:O138,0)),"",1)</f>
        <v>1</v>
      </c>
      <c r="V139" s="248">
        <f>IF(ISNUMBER(MATCH(T139,T$5:T138,0)),"",1)</f>
        <v>1</v>
      </c>
      <c r="W139" s="226" t="str">
        <f t="shared" si="61"/>
        <v>EDGAR: 6D_Other waste handling</v>
      </c>
      <c r="X139" s="248" t="s">
        <v>1772</v>
      </c>
      <c r="Y139" s="260" t="s">
        <v>1856</v>
      </c>
      <c r="Z139" s="90" t="s">
        <v>475</v>
      </c>
      <c r="AA139" s="65" t="s">
        <v>1450</v>
      </c>
      <c r="AB139" s="94"/>
      <c r="AC139" s="94"/>
      <c r="AD139" s="94"/>
      <c r="AE139" s="94"/>
      <c r="AF139" s="95" t="s">
        <v>119</v>
      </c>
      <c r="AG139" s="94"/>
      <c r="AH139" s="94"/>
      <c r="AI139" s="94"/>
      <c r="AJ139" s="94"/>
      <c r="AK139" s="94"/>
      <c r="AL139" s="94"/>
      <c r="AM139" s="96"/>
      <c r="AN139" s="94" t="s">
        <v>141</v>
      </c>
      <c r="AO139" s="94"/>
      <c r="AP139" s="94"/>
      <c r="AQ139" s="96"/>
      <c r="AR139" s="95"/>
      <c r="AS139" s="94"/>
      <c r="AT139" s="94"/>
      <c r="AU139" s="96"/>
      <c r="AV139" s="97"/>
      <c r="AW139" s="94"/>
      <c r="AX139" s="94"/>
      <c r="AY139" s="96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5"/>
      <c r="BL139" s="94"/>
      <c r="BM139" s="94"/>
      <c r="BN139" s="94"/>
      <c r="BO139" s="94"/>
      <c r="BP139" s="96"/>
      <c r="BQ139" s="95"/>
      <c r="BR139" s="94"/>
      <c r="BS139" s="94"/>
      <c r="BT139" s="94"/>
      <c r="BU139" s="94"/>
      <c r="BV139" s="94"/>
      <c r="BW139" s="94"/>
      <c r="BX139" s="94"/>
      <c r="BY139" s="94"/>
      <c r="BZ139" s="94"/>
      <c r="CA139" s="96"/>
      <c r="CB139" s="95"/>
      <c r="CC139" s="94"/>
      <c r="CD139" s="94"/>
      <c r="CE139" s="94"/>
      <c r="CF139" s="94"/>
      <c r="CG139" s="94"/>
      <c r="CH139" s="94"/>
      <c r="CI139" s="96"/>
      <c r="CJ139" s="1" t="str">
        <f t="shared" si="59"/>
        <v>5B1Biological-treatment-of-waste---Composting6-DWaste-Other5.3Installations-for-the-disposal-of-non-hazardous-waste-as-defined-in-Annex-II-A-to-Directive-75/442/EEC-under-headings-D8-and-D9</v>
      </c>
      <c r="CK139" s="1" t="b">
        <v>0</v>
      </c>
      <c r="CM139" s="70" t="s">
        <v>1459</v>
      </c>
      <c r="CN139" s="69"/>
      <c r="CO139" s="107" t="s">
        <v>429</v>
      </c>
      <c r="CP139" s="6" t="s">
        <v>282</v>
      </c>
      <c r="CQ139" s="166" t="s">
        <v>1460</v>
      </c>
    </row>
    <row r="140" spans="1:95" s="1" customFormat="1" ht="12" customHeight="1">
      <c r="A140" s="29" t="s">
        <v>1461</v>
      </c>
      <c r="B140" s="29" t="s">
        <v>723</v>
      </c>
      <c r="C140" s="30" t="s">
        <v>1462</v>
      </c>
      <c r="D140" s="23" t="s">
        <v>361</v>
      </c>
      <c r="E140" s="47" t="s">
        <v>1455</v>
      </c>
      <c r="F140" s="26" t="s">
        <v>1456</v>
      </c>
      <c r="G140" s="176" t="s">
        <v>1455</v>
      </c>
      <c r="H140" s="57" t="s">
        <v>1455</v>
      </c>
      <c r="I140" s="56" t="s">
        <v>281</v>
      </c>
      <c r="J140" s="81"/>
      <c r="K140" s="82"/>
      <c r="L140" s="218"/>
      <c r="M140" s="218"/>
      <c r="N140" s="226" t="s">
        <v>756</v>
      </c>
      <c r="O140" s="226" t="str">
        <f t="shared" si="40"/>
        <v>5B_Compost-biogas</v>
      </c>
      <c r="P140" s="226" t="s">
        <v>1458</v>
      </c>
      <c r="Q140" s="226" t="s">
        <v>1693</v>
      </c>
      <c r="R140" s="236" t="s">
        <v>605</v>
      </c>
      <c r="S140" s="248" t="str">
        <f t="shared" si="58"/>
        <v/>
      </c>
      <c r="T140" s="226" t="s">
        <v>1788</v>
      </c>
      <c r="U140" s="248" t="str">
        <f>IF(ISNUMBER(MATCH(O140,O$5:O139,0)),"",1)</f>
        <v/>
      </c>
      <c r="V140" s="248" t="str">
        <f>IF(ISNUMBER(MATCH(T140,T$5:T139,0)),"",1)</f>
        <v/>
      </c>
      <c r="W140" s="226" t="str">
        <f t="shared" si="61"/>
        <v>EDGAR: 6D_Other waste handling</v>
      </c>
      <c r="X140" s="248" t="s">
        <v>1772</v>
      </c>
      <c r="Y140" s="260" t="s">
        <v>1856</v>
      </c>
      <c r="Z140" s="90" t="s">
        <v>475</v>
      </c>
      <c r="AA140" s="65" t="s">
        <v>1450</v>
      </c>
      <c r="AB140" s="94"/>
      <c r="AC140" s="94"/>
      <c r="AD140" s="94"/>
      <c r="AE140" s="94"/>
      <c r="AF140" s="95" t="s">
        <v>119</v>
      </c>
      <c r="AG140" s="94"/>
      <c r="AH140" s="94"/>
      <c r="AI140" s="94"/>
      <c r="AJ140" s="94"/>
      <c r="AK140" s="94"/>
      <c r="AL140" s="94"/>
      <c r="AM140" s="96"/>
      <c r="AN140" s="94" t="s">
        <v>141</v>
      </c>
      <c r="AO140" s="94"/>
      <c r="AP140" s="94"/>
      <c r="AQ140" s="96"/>
      <c r="AR140" s="95"/>
      <c r="AS140" s="94"/>
      <c r="AT140" s="94"/>
      <c r="AU140" s="96"/>
      <c r="AV140" s="97"/>
      <c r="AW140" s="94"/>
      <c r="AX140" s="94"/>
      <c r="AY140" s="96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5"/>
      <c r="BL140" s="94"/>
      <c r="BM140" s="94"/>
      <c r="BN140" s="94"/>
      <c r="BO140" s="94"/>
      <c r="BP140" s="96"/>
      <c r="BQ140" s="95"/>
      <c r="BR140" s="94"/>
      <c r="BS140" s="94"/>
      <c r="BT140" s="94"/>
      <c r="BU140" s="94"/>
      <c r="BV140" s="94"/>
      <c r="BW140" s="94"/>
      <c r="BX140" s="94"/>
      <c r="BY140" s="94"/>
      <c r="BZ140" s="94"/>
      <c r="CA140" s="96"/>
      <c r="CB140" s="95"/>
      <c r="CC140" s="94"/>
      <c r="CD140" s="94"/>
      <c r="CE140" s="94"/>
      <c r="CF140" s="94"/>
      <c r="CG140" s="94"/>
      <c r="CH140" s="94"/>
      <c r="CI140" s="96"/>
      <c r="CJ140" s="1" t="str">
        <f t="shared" si="59"/>
        <v>5B2Biological-treatment-of-waste---Anaerobic-digestion-at-biogas-facilities6-DWaste-Other</v>
      </c>
      <c r="CK140" s="1" t="b">
        <v>0</v>
      </c>
      <c r="CM140" s="70" t="s">
        <v>1459</v>
      </c>
      <c r="CN140" s="69"/>
      <c r="CO140" s="107" t="s">
        <v>429</v>
      </c>
      <c r="CP140" s="6" t="s">
        <v>283</v>
      </c>
      <c r="CQ140" s="166" t="s">
        <v>1463</v>
      </c>
    </row>
    <row r="141" spans="1:95" s="1" customFormat="1" ht="12" customHeight="1">
      <c r="A141" s="27" t="s">
        <v>1464</v>
      </c>
      <c r="B141" s="27" t="s">
        <v>724</v>
      </c>
      <c r="C141" s="24" t="s">
        <v>1465</v>
      </c>
      <c r="D141" s="23" t="s">
        <v>361</v>
      </c>
      <c r="E141" s="25" t="s">
        <v>1466</v>
      </c>
      <c r="F141" s="26" t="s">
        <v>1467</v>
      </c>
      <c r="G141" s="176" t="s">
        <v>1468</v>
      </c>
      <c r="H141" s="57" t="s">
        <v>1468</v>
      </c>
      <c r="I141" s="56" t="s">
        <v>265</v>
      </c>
      <c r="J141" s="81" t="s">
        <v>117</v>
      </c>
      <c r="K141" s="82" t="s">
        <v>1469</v>
      </c>
      <c r="L141" s="218"/>
      <c r="M141" s="218"/>
      <c r="N141" s="226" t="s">
        <v>757</v>
      </c>
      <c r="O141" s="226" t="str">
        <f t="shared" si="40"/>
        <v>5C_Waste-incineration</v>
      </c>
      <c r="P141" s="226" t="s">
        <v>1579</v>
      </c>
      <c r="Q141" s="226" t="s">
        <v>1579</v>
      </c>
      <c r="R141" s="236" t="s">
        <v>605</v>
      </c>
      <c r="S141" s="248" t="str">
        <f t="shared" si="58"/>
        <v/>
      </c>
      <c r="T141" s="226" t="str">
        <f t="shared" ref="T141:T150" si="62">O141</f>
        <v>5C_Waste-incineration</v>
      </c>
      <c r="U141" s="248">
        <f>IF(ISNUMBER(MATCH(O141,O$5:O140,0)),"",1)</f>
        <v>1</v>
      </c>
      <c r="V141" s="248">
        <f>IF(ISNUMBER(MATCH(T141,T$5:T140,0)),"",1)</f>
        <v>1</v>
      </c>
      <c r="W141" s="226" t="str">
        <f t="shared" si="61"/>
        <v>EDGAR: 6C_Waste incineration</v>
      </c>
      <c r="X141" s="248" t="s">
        <v>1772</v>
      </c>
      <c r="Y141" s="260" t="s">
        <v>1857</v>
      </c>
      <c r="Z141" s="90" t="s">
        <v>473</v>
      </c>
      <c r="AA141" s="65" t="s">
        <v>1470</v>
      </c>
      <c r="AB141" s="94" t="s">
        <v>118</v>
      </c>
      <c r="AC141" s="94"/>
      <c r="AD141" s="94"/>
      <c r="AE141" s="94"/>
      <c r="AF141" s="95" t="s">
        <v>119</v>
      </c>
      <c r="AG141" s="94"/>
      <c r="AH141" s="94"/>
      <c r="AI141" s="94"/>
      <c r="AJ141" s="94"/>
      <c r="AK141" s="94"/>
      <c r="AL141" s="94"/>
      <c r="AM141" s="96"/>
      <c r="AN141" s="94" t="s">
        <v>118</v>
      </c>
      <c r="AO141" s="94"/>
      <c r="AP141" s="94"/>
      <c r="AQ141" s="96"/>
      <c r="AR141" s="95" t="s">
        <v>118</v>
      </c>
      <c r="AS141" s="94"/>
      <c r="AT141" s="94"/>
      <c r="AU141" s="96"/>
      <c r="AV141" s="97" t="s">
        <v>118</v>
      </c>
      <c r="AW141" s="94"/>
      <c r="AX141" s="94"/>
      <c r="AY141" s="96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5" t="s">
        <v>118</v>
      </c>
      <c r="BL141" s="94"/>
      <c r="BM141" s="94"/>
      <c r="BN141" s="94"/>
      <c r="BO141" s="94"/>
      <c r="BP141" s="96"/>
      <c r="BQ141" s="95" t="s">
        <v>118</v>
      </c>
      <c r="BR141" s="94"/>
      <c r="BS141" s="94"/>
      <c r="BT141" s="94"/>
      <c r="BU141" s="94"/>
      <c r="BV141" s="94"/>
      <c r="BW141" s="94"/>
      <c r="BX141" s="94"/>
      <c r="BY141" s="94"/>
      <c r="BZ141" s="94"/>
      <c r="CA141" s="96"/>
      <c r="CB141" s="95" t="s">
        <v>118</v>
      </c>
      <c r="CC141" s="94"/>
      <c r="CD141" s="94"/>
      <c r="CE141" s="94"/>
      <c r="CF141" s="94"/>
      <c r="CG141" s="94"/>
      <c r="CH141" s="94"/>
      <c r="CI141" s="96"/>
      <c r="CJ141" s="1" t="str">
        <f t="shared" si="59"/>
        <v>5C1aMunicipal-waste-incineration6-CWaste-Incineration5.2Installations-for-the-incineration-of-municipal-waste-as-defined-in-Council-Directive-89/369/EEC--on-the-prevention-of-air-pollution</v>
      </c>
      <c r="CK141" s="1" t="b">
        <v>0</v>
      </c>
      <c r="CM141" s="70" t="s">
        <v>1451</v>
      </c>
      <c r="CN141" s="69"/>
      <c r="CO141" s="50" t="s">
        <v>429</v>
      </c>
      <c r="CP141" s="6" t="s">
        <v>264</v>
      </c>
      <c r="CQ141" s="166" t="s">
        <v>1471</v>
      </c>
    </row>
    <row r="142" spans="1:95" s="1" customFormat="1" ht="12" customHeight="1">
      <c r="A142" s="27" t="s">
        <v>1472</v>
      </c>
      <c r="B142" s="27" t="s">
        <v>725</v>
      </c>
      <c r="C142" s="24" t="s">
        <v>1473</v>
      </c>
      <c r="D142" s="23" t="s">
        <v>361</v>
      </c>
      <c r="E142" s="25" t="s">
        <v>1474</v>
      </c>
      <c r="F142" s="26" t="s">
        <v>1475</v>
      </c>
      <c r="G142" s="176" t="s">
        <v>1468</v>
      </c>
      <c r="H142" s="57" t="s">
        <v>1468</v>
      </c>
      <c r="I142" s="56" t="s">
        <v>265</v>
      </c>
      <c r="J142" s="81" t="s">
        <v>120</v>
      </c>
      <c r="K142" s="82" t="s">
        <v>1476</v>
      </c>
      <c r="L142" s="218"/>
      <c r="M142" s="218"/>
      <c r="N142" s="226" t="s">
        <v>757</v>
      </c>
      <c r="O142" s="226" t="str">
        <f t="shared" si="40"/>
        <v>5C_Waste-incineration</v>
      </c>
      <c r="P142" s="226" t="s">
        <v>1579</v>
      </c>
      <c r="Q142" s="226" t="s">
        <v>1579</v>
      </c>
      <c r="R142" s="236" t="s">
        <v>605</v>
      </c>
      <c r="S142" s="248" t="str">
        <f t="shared" si="58"/>
        <v/>
      </c>
      <c r="T142" s="226" t="str">
        <f t="shared" si="62"/>
        <v>5C_Waste-incineration</v>
      </c>
      <c r="U142" s="248" t="str">
        <f>IF(ISNUMBER(MATCH(O142,O$5:O141,0)),"",1)</f>
        <v/>
      </c>
      <c r="V142" s="248" t="str">
        <f>IF(ISNUMBER(MATCH(T142,T$5:T141,0)),"",1)</f>
        <v/>
      </c>
      <c r="W142" s="226" t="str">
        <f t="shared" si="61"/>
        <v>EDGAR: 6C_Waste incineration</v>
      </c>
      <c r="X142" s="248" t="s">
        <v>1772</v>
      </c>
      <c r="Y142" s="260" t="s">
        <v>1857</v>
      </c>
      <c r="Z142" s="90" t="s">
        <v>474</v>
      </c>
      <c r="AA142" s="65" t="s">
        <v>1477</v>
      </c>
      <c r="AB142" s="94"/>
      <c r="AC142" s="94"/>
      <c r="AD142" s="94"/>
      <c r="AE142" s="94"/>
      <c r="AF142" s="95" t="s">
        <v>119</v>
      </c>
      <c r="AG142" s="94"/>
      <c r="AH142" s="94"/>
      <c r="AI142" s="94"/>
      <c r="AJ142" s="94"/>
      <c r="AK142" s="94"/>
      <c r="AL142" s="94"/>
      <c r="AM142" s="96"/>
      <c r="AN142" s="94"/>
      <c r="AO142" s="94"/>
      <c r="AP142" s="94"/>
      <c r="AQ142" s="96"/>
      <c r="AR142" s="95"/>
      <c r="AS142" s="94"/>
      <c r="AT142" s="94"/>
      <c r="AU142" s="96"/>
      <c r="AV142" s="97"/>
      <c r="AW142" s="94"/>
      <c r="AX142" s="94"/>
      <c r="AY142" s="96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5"/>
      <c r="BL142" s="94"/>
      <c r="BM142" s="94"/>
      <c r="BN142" s="94"/>
      <c r="BO142" s="94"/>
      <c r="BP142" s="96"/>
      <c r="BQ142" s="95"/>
      <c r="BR142" s="94"/>
      <c r="BS142" s="94"/>
      <c r="BT142" s="94"/>
      <c r="BU142" s="94"/>
      <c r="BV142" s="94"/>
      <c r="BW142" s="94"/>
      <c r="BX142" s="94"/>
      <c r="BY142" s="94"/>
      <c r="BZ142" s="94"/>
      <c r="CA142" s="96"/>
      <c r="CB142" s="95"/>
      <c r="CC142" s="94"/>
      <c r="CD142" s="94"/>
      <c r="CE142" s="94"/>
      <c r="CF142" s="94"/>
      <c r="CG142" s="94"/>
      <c r="CH142" s="94"/>
      <c r="CI142" s="96"/>
      <c r="CJ142" s="1" t="str">
        <f t="shared" si="59"/>
        <v>5C1biIndustrial-waste-incineration6-CWaste-Incineration5.1Installations-for-the-disposal-or-recovery-of-hazardous-waste-as-defined-in-the-list-referred-to-in-Article-1-(4)-of-Directive-91/689/EEC</v>
      </c>
      <c r="CK142" s="1" t="b">
        <v>0</v>
      </c>
      <c r="CM142" s="70" t="s">
        <v>1478</v>
      </c>
      <c r="CN142" s="69"/>
      <c r="CO142" s="50" t="s">
        <v>429</v>
      </c>
      <c r="CP142" s="6" t="s">
        <v>266</v>
      </c>
      <c r="CQ142" s="166" t="s">
        <v>1479</v>
      </c>
    </row>
    <row r="143" spans="1:95" s="1" customFormat="1" ht="12" customHeight="1">
      <c r="A143" s="27" t="s">
        <v>1472</v>
      </c>
      <c r="B143" s="27" t="s">
        <v>725</v>
      </c>
      <c r="C143" s="24" t="s">
        <v>1473</v>
      </c>
      <c r="D143" s="23" t="s">
        <v>361</v>
      </c>
      <c r="E143" s="25" t="s">
        <v>1474</v>
      </c>
      <c r="F143" s="26" t="s">
        <v>1475</v>
      </c>
      <c r="G143" s="176" t="s">
        <v>1468</v>
      </c>
      <c r="H143" s="57" t="s">
        <v>1468</v>
      </c>
      <c r="I143" s="56" t="s">
        <v>265</v>
      </c>
      <c r="J143" s="163" t="s">
        <v>1480</v>
      </c>
      <c r="K143" s="162" t="s">
        <v>1481</v>
      </c>
      <c r="L143" s="219"/>
      <c r="M143" s="219"/>
      <c r="N143" s="226" t="s">
        <v>757</v>
      </c>
      <c r="O143" s="226" t="str">
        <f t="shared" ref="O143:O162" si="63">N143&amp;"_"&amp;Q143</f>
        <v>5C_Waste-incineration</v>
      </c>
      <c r="P143" s="226" t="s">
        <v>1579</v>
      </c>
      <c r="Q143" s="226" t="s">
        <v>1579</v>
      </c>
      <c r="R143" s="236" t="s">
        <v>605</v>
      </c>
      <c r="S143" s="248" t="str">
        <f t="shared" si="58"/>
        <v/>
      </c>
      <c r="T143" s="226" t="str">
        <f t="shared" si="62"/>
        <v>5C_Waste-incineration</v>
      </c>
      <c r="U143" s="248" t="str">
        <f>IF(ISNUMBER(MATCH(O143,O$5:O142,0)),"",1)</f>
        <v/>
      </c>
      <c r="V143" s="248" t="str">
        <f>IF(ISNUMBER(MATCH(T143,T$5:T142,0)),"",1)</f>
        <v/>
      </c>
      <c r="W143" s="226" t="str">
        <f t="shared" si="61"/>
        <v>EDGAR: 6C_Waste incineration</v>
      </c>
      <c r="X143" s="248" t="s">
        <v>1772</v>
      </c>
      <c r="Y143" s="260" t="s">
        <v>1857</v>
      </c>
      <c r="Z143" s="159" t="s">
        <v>1482</v>
      </c>
      <c r="AA143" s="160" t="s">
        <v>1483</v>
      </c>
      <c r="AB143" s="94"/>
      <c r="AC143" s="94"/>
      <c r="AD143" s="94"/>
      <c r="AE143" s="94"/>
      <c r="AF143" s="95" t="s">
        <v>119</v>
      </c>
      <c r="AG143" s="94"/>
      <c r="AH143" s="94"/>
      <c r="AI143" s="94"/>
      <c r="AJ143" s="94"/>
      <c r="AK143" s="94"/>
      <c r="AL143" s="94"/>
      <c r="AM143" s="96"/>
      <c r="AN143" s="94"/>
      <c r="AO143" s="94"/>
      <c r="AP143" s="94"/>
      <c r="AQ143" s="96"/>
      <c r="AR143" s="95"/>
      <c r="AS143" s="94"/>
      <c r="AT143" s="94"/>
      <c r="AU143" s="96"/>
      <c r="AV143" s="97"/>
      <c r="AW143" s="94"/>
      <c r="AX143" s="94"/>
      <c r="AY143" s="96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5"/>
      <c r="BL143" s="94"/>
      <c r="BM143" s="94"/>
      <c r="BN143" s="94"/>
      <c r="BO143" s="94"/>
      <c r="BP143" s="96"/>
      <c r="BQ143" s="95"/>
      <c r="BR143" s="94"/>
      <c r="BS143" s="94"/>
      <c r="BT143" s="94"/>
      <c r="BU143" s="94"/>
      <c r="BV143" s="94"/>
      <c r="BW143" s="94"/>
      <c r="BX143" s="94"/>
      <c r="BY143" s="94"/>
      <c r="BZ143" s="94"/>
      <c r="CA143" s="96"/>
      <c r="CB143" s="95"/>
      <c r="CC143" s="94"/>
      <c r="CD143" s="94"/>
      <c r="CE143" s="94"/>
      <c r="CF143" s="94"/>
      <c r="CG143" s="94"/>
      <c r="CH143" s="94"/>
      <c r="CI143" s="96"/>
      <c r="CJ143" s="1" t="str">
        <f t="shared" si="59"/>
        <v>5C1biIndustrial-waste-incineration6-CWaste-Incineration4.1,-4.2Production-of-organic-and-inorganic-chemicals</v>
      </c>
      <c r="CK143" s="1" t="b">
        <v>0</v>
      </c>
      <c r="CM143" s="70" t="s">
        <v>6</v>
      </c>
      <c r="CN143" s="152" t="s">
        <v>1484</v>
      </c>
      <c r="CO143" s="50" t="s">
        <v>430</v>
      </c>
      <c r="CP143" s="6" t="s">
        <v>268</v>
      </c>
      <c r="CQ143" s="166" t="s">
        <v>1485</v>
      </c>
    </row>
    <row r="144" spans="1:95" s="1" customFormat="1" ht="12" customHeight="1">
      <c r="A144" s="27" t="s">
        <v>1472</v>
      </c>
      <c r="B144" s="27" t="s">
        <v>725</v>
      </c>
      <c r="C144" s="24" t="s">
        <v>1473</v>
      </c>
      <c r="D144" s="23" t="s">
        <v>361</v>
      </c>
      <c r="E144" s="25" t="s">
        <v>1474</v>
      </c>
      <c r="F144" s="26" t="s">
        <v>1475</v>
      </c>
      <c r="G144" s="176" t="s">
        <v>1468</v>
      </c>
      <c r="H144" s="57" t="s">
        <v>1468</v>
      </c>
      <c r="I144" s="56" t="s">
        <v>265</v>
      </c>
      <c r="J144" s="81" t="s">
        <v>120</v>
      </c>
      <c r="K144" s="82" t="s">
        <v>1476</v>
      </c>
      <c r="L144" s="218"/>
      <c r="M144" s="218"/>
      <c r="N144" s="226" t="s">
        <v>757</v>
      </c>
      <c r="O144" s="226" t="str">
        <f t="shared" si="63"/>
        <v>5C_Waste-incineration</v>
      </c>
      <c r="P144" s="226" t="s">
        <v>1579</v>
      </c>
      <c r="Q144" s="226" t="s">
        <v>1579</v>
      </c>
      <c r="R144" s="236" t="s">
        <v>605</v>
      </c>
      <c r="S144" s="248" t="str">
        <f t="shared" si="58"/>
        <v/>
      </c>
      <c r="T144" s="226" t="str">
        <f t="shared" si="62"/>
        <v>5C_Waste-incineration</v>
      </c>
      <c r="U144" s="248" t="str">
        <f>IF(ISNUMBER(MATCH(O144,O$5:O143,0)),"",1)</f>
        <v/>
      </c>
      <c r="V144" s="248" t="str">
        <f>IF(ISNUMBER(MATCH(T144,T$5:T143,0)),"",1)</f>
        <v/>
      </c>
      <c r="W144" s="226" t="str">
        <f t="shared" si="61"/>
        <v>EDGAR: 6C_Waste incineration</v>
      </c>
      <c r="X144" s="248" t="s">
        <v>1772</v>
      </c>
      <c r="Y144" s="260" t="s">
        <v>1857</v>
      </c>
      <c r="Z144" s="90" t="s">
        <v>474</v>
      </c>
      <c r="AA144" s="65" t="s">
        <v>1477</v>
      </c>
      <c r="AB144" s="94"/>
      <c r="AC144" s="94"/>
      <c r="AD144" s="94"/>
      <c r="AE144" s="94"/>
      <c r="AF144" s="95" t="s">
        <v>119</v>
      </c>
      <c r="AG144" s="94"/>
      <c r="AH144" s="94"/>
      <c r="AI144" s="94"/>
      <c r="AJ144" s="94"/>
      <c r="AK144" s="94"/>
      <c r="AL144" s="94"/>
      <c r="AM144" s="96"/>
      <c r="AN144" s="94"/>
      <c r="AO144" s="94"/>
      <c r="AP144" s="94"/>
      <c r="AQ144" s="96"/>
      <c r="AR144" s="95"/>
      <c r="AS144" s="94"/>
      <c r="AT144" s="94"/>
      <c r="AU144" s="96"/>
      <c r="AV144" s="97"/>
      <c r="AW144" s="94"/>
      <c r="AX144" s="94"/>
      <c r="AY144" s="96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5"/>
      <c r="BL144" s="94"/>
      <c r="BM144" s="94"/>
      <c r="BN144" s="94"/>
      <c r="BO144" s="94"/>
      <c r="BP144" s="96"/>
      <c r="BQ144" s="95"/>
      <c r="BR144" s="94"/>
      <c r="BS144" s="94"/>
      <c r="BT144" s="94"/>
      <c r="BU144" s="94"/>
      <c r="BV144" s="94"/>
      <c r="BW144" s="94"/>
      <c r="BX144" s="94"/>
      <c r="BY144" s="94"/>
      <c r="BZ144" s="94"/>
      <c r="CA144" s="96"/>
      <c r="CB144" s="95"/>
      <c r="CC144" s="94"/>
      <c r="CD144" s="94"/>
      <c r="CE144" s="94"/>
      <c r="CF144" s="94"/>
      <c r="CG144" s="94"/>
      <c r="CH144" s="94"/>
      <c r="CI144" s="96"/>
      <c r="CJ144" s="1" t="str">
        <f t="shared" si="59"/>
        <v>5C1biIndustrial-waste-incineration6-CWaste-Incineration5.1Installations-for-the-disposal-or-recovery-of-hazardous-waste-as-defined-in-the-list-referred-to-in-Article-1-(4)-of-Directive-91/689/EEC</v>
      </c>
      <c r="CK144" s="1" t="b">
        <v>0</v>
      </c>
      <c r="CM144" s="70" t="s">
        <v>1486</v>
      </c>
      <c r="CN144" s="69"/>
      <c r="CO144" s="50" t="s">
        <v>430</v>
      </c>
      <c r="CP144" s="6" t="s">
        <v>271</v>
      </c>
      <c r="CQ144" s="166" t="s">
        <v>1487</v>
      </c>
    </row>
    <row r="145" spans="1:95" s="1" customFormat="1" ht="12" customHeight="1">
      <c r="A145" s="27" t="s">
        <v>1488</v>
      </c>
      <c r="B145" s="27" t="s">
        <v>726</v>
      </c>
      <c r="C145" s="28" t="s">
        <v>1489</v>
      </c>
      <c r="D145" s="23" t="s">
        <v>361</v>
      </c>
      <c r="E145" s="46" t="s">
        <v>181</v>
      </c>
      <c r="F145" s="26"/>
      <c r="G145" s="176"/>
      <c r="H145" s="57"/>
      <c r="I145" s="56"/>
      <c r="J145" s="163" t="s">
        <v>117</v>
      </c>
      <c r="K145" s="162" t="s">
        <v>1476</v>
      </c>
      <c r="L145" s="219"/>
      <c r="M145" s="219"/>
      <c r="N145" s="226" t="s">
        <v>757</v>
      </c>
      <c r="O145" s="226" t="str">
        <f t="shared" si="63"/>
        <v>5C_Waste-incineration</v>
      </c>
      <c r="P145" s="226" t="s">
        <v>1579</v>
      </c>
      <c r="Q145" s="226" t="s">
        <v>1579</v>
      </c>
      <c r="R145" s="236" t="s">
        <v>605</v>
      </c>
      <c r="S145" s="248" t="str">
        <f t="shared" si="58"/>
        <v/>
      </c>
      <c r="T145" s="226" t="str">
        <f t="shared" si="62"/>
        <v>5C_Waste-incineration</v>
      </c>
      <c r="U145" s="248" t="str">
        <f>IF(ISNUMBER(MATCH(O145,O$5:O144,0)),"",1)</f>
        <v/>
      </c>
      <c r="V145" s="248" t="str">
        <f>IF(ISNUMBER(MATCH(T145,T$5:T144,0)),"",1)</f>
        <v/>
      </c>
      <c r="W145" s="226" t="str">
        <f t="shared" si="61"/>
        <v>EDGAR: 6C_Waste incineration</v>
      </c>
      <c r="X145" s="248" t="s">
        <v>1772</v>
      </c>
      <c r="Y145" s="260" t="s">
        <v>1857</v>
      </c>
      <c r="Z145" s="159" t="s">
        <v>474</v>
      </c>
      <c r="AA145" s="160" t="s">
        <v>1477</v>
      </c>
      <c r="AB145" s="94"/>
      <c r="AC145" s="94"/>
      <c r="AD145" s="94"/>
      <c r="AE145" s="94"/>
      <c r="AF145" s="95"/>
      <c r="AG145" s="94"/>
      <c r="AH145" s="94"/>
      <c r="AI145" s="94"/>
      <c r="AJ145" s="94"/>
      <c r="AK145" s="94"/>
      <c r="AL145" s="94"/>
      <c r="AM145" s="96"/>
      <c r="AN145" s="94"/>
      <c r="AO145" s="94"/>
      <c r="AP145" s="94"/>
      <c r="AQ145" s="96"/>
      <c r="AR145" s="95"/>
      <c r="AS145" s="94"/>
      <c r="AT145" s="94"/>
      <c r="AU145" s="96"/>
      <c r="AV145" s="97"/>
      <c r="AW145" s="94"/>
      <c r="AX145" s="94"/>
      <c r="AY145" s="96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5"/>
      <c r="BL145" s="94"/>
      <c r="BM145" s="94"/>
      <c r="BN145" s="94"/>
      <c r="BO145" s="94"/>
      <c r="BP145" s="96"/>
      <c r="BQ145" s="95"/>
      <c r="BR145" s="94"/>
      <c r="BS145" s="94"/>
      <c r="BT145" s="94"/>
      <c r="BU145" s="94"/>
      <c r="BV145" s="94"/>
      <c r="BW145" s="94"/>
      <c r="BX145" s="94"/>
      <c r="BY145" s="94"/>
      <c r="BZ145" s="94"/>
      <c r="CA145" s="96"/>
      <c r="CB145" s="95"/>
      <c r="CC145" s="94"/>
      <c r="CD145" s="94"/>
      <c r="CE145" s="94"/>
      <c r="CF145" s="94"/>
      <c r="CG145" s="94"/>
      <c r="CH145" s="94"/>
      <c r="CI145" s="96"/>
      <c r="CJ145" s="1" t="str">
        <f t="shared" si="59"/>
        <v>5C1biiHazardous-waste-incineration5.2Installations-for-the-disposal-or-recovery-of-hazardous-waste-as-defined-in-the-list-referred-to-in-Article-1-(4)-of-Directive-91/689/EEC</v>
      </c>
      <c r="CK145" s="1" t="b">
        <v>0</v>
      </c>
      <c r="CM145" s="70"/>
      <c r="CN145" s="69"/>
      <c r="CO145" s="107" t="s">
        <v>430</v>
      </c>
      <c r="CP145" s="13" t="s">
        <v>339</v>
      </c>
      <c r="CQ145" s="172" t="s">
        <v>1489</v>
      </c>
    </row>
    <row r="146" spans="1:95" s="1" customFormat="1" ht="12" customHeight="1">
      <c r="A146" s="27" t="s">
        <v>1490</v>
      </c>
      <c r="B146" s="27" t="s">
        <v>727</v>
      </c>
      <c r="C146" s="24" t="s">
        <v>1491</v>
      </c>
      <c r="D146" s="23" t="s">
        <v>361</v>
      </c>
      <c r="E146" s="25" t="s">
        <v>1492</v>
      </c>
      <c r="F146" s="26" t="s">
        <v>1493</v>
      </c>
      <c r="G146" s="176" t="s">
        <v>1468</v>
      </c>
      <c r="H146" s="57" t="s">
        <v>1468</v>
      </c>
      <c r="I146" s="56" t="s">
        <v>265</v>
      </c>
      <c r="J146" s="81" t="s">
        <v>120</v>
      </c>
      <c r="K146" s="82" t="s">
        <v>1476</v>
      </c>
      <c r="L146" s="218"/>
      <c r="M146" s="218"/>
      <c r="N146" s="226" t="s">
        <v>757</v>
      </c>
      <c r="O146" s="226" t="str">
        <f t="shared" si="63"/>
        <v>5C_Waste-incineration</v>
      </c>
      <c r="P146" s="226" t="s">
        <v>1579</v>
      </c>
      <c r="Q146" s="226" t="s">
        <v>1579</v>
      </c>
      <c r="R146" s="236" t="s">
        <v>605</v>
      </c>
      <c r="S146" s="248" t="str">
        <f t="shared" si="58"/>
        <v/>
      </c>
      <c r="T146" s="226" t="str">
        <f t="shared" si="62"/>
        <v>5C_Waste-incineration</v>
      </c>
      <c r="U146" s="248" t="str">
        <f>IF(ISNUMBER(MATCH(O146,O$5:O145,0)),"",1)</f>
        <v/>
      </c>
      <c r="V146" s="248" t="str">
        <f>IF(ISNUMBER(MATCH(T146,T$5:T145,0)),"",1)</f>
        <v/>
      </c>
      <c r="W146" s="226" t="str">
        <f t="shared" si="61"/>
        <v>EDGAR: 6C_Waste incineration</v>
      </c>
      <c r="X146" s="248" t="s">
        <v>1772</v>
      </c>
      <c r="Y146" s="260" t="s">
        <v>1857</v>
      </c>
      <c r="Z146" s="90" t="s">
        <v>474</v>
      </c>
      <c r="AA146" s="65" t="s">
        <v>1477</v>
      </c>
      <c r="AB146" s="94"/>
      <c r="AC146" s="94"/>
      <c r="AD146" s="94"/>
      <c r="AE146" s="94"/>
      <c r="AF146" s="95" t="s">
        <v>119</v>
      </c>
      <c r="AG146" s="94"/>
      <c r="AH146" s="94"/>
      <c r="AI146" s="94"/>
      <c r="AJ146" s="94"/>
      <c r="AK146" s="94"/>
      <c r="AL146" s="94"/>
      <c r="AM146" s="96"/>
      <c r="AN146" s="94"/>
      <c r="AO146" s="94"/>
      <c r="AP146" s="94"/>
      <c r="AQ146" s="96"/>
      <c r="AR146" s="95"/>
      <c r="AS146" s="94"/>
      <c r="AT146" s="94"/>
      <c r="AU146" s="96"/>
      <c r="AV146" s="97"/>
      <c r="AW146" s="94"/>
      <c r="AX146" s="94"/>
      <c r="AY146" s="96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5"/>
      <c r="BL146" s="94"/>
      <c r="BM146" s="94"/>
      <c r="BN146" s="94"/>
      <c r="BO146" s="94"/>
      <c r="BP146" s="96"/>
      <c r="BQ146" s="95"/>
      <c r="BR146" s="94"/>
      <c r="BS146" s="94"/>
      <c r="BT146" s="94"/>
      <c r="BU146" s="94"/>
      <c r="BV146" s="94"/>
      <c r="BW146" s="94"/>
      <c r="BX146" s="94"/>
      <c r="BY146" s="94"/>
      <c r="BZ146" s="94"/>
      <c r="CA146" s="96"/>
      <c r="CB146" s="95"/>
      <c r="CC146" s="94"/>
      <c r="CD146" s="94"/>
      <c r="CE146" s="94"/>
      <c r="CF146" s="94"/>
      <c r="CG146" s="94"/>
      <c r="CH146" s="94"/>
      <c r="CI146" s="96"/>
      <c r="CJ146" s="1" t="str">
        <f t="shared" si="59"/>
        <v>5C1biiiClinical-wasteincineration6-CWaste-Incineration5.1Installations-for-the-disposal-or-recovery-of-hazardous-waste-as-defined-in-the-list-referred-to-in-Article-1-(4)-of-Directive-91/689/EEC</v>
      </c>
      <c r="CK146" s="1" t="b">
        <v>0</v>
      </c>
      <c r="CM146" s="70" t="s">
        <v>1494</v>
      </c>
      <c r="CN146" s="69"/>
      <c r="CO146" s="50" t="s">
        <v>430</v>
      </c>
      <c r="CP146" s="6" t="s">
        <v>270</v>
      </c>
      <c r="CQ146" s="166" t="s">
        <v>1495</v>
      </c>
    </row>
    <row r="147" spans="1:95" s="1" customFormat="1" ht="12" customHeight="1">
      <c r="A147" s="29" t="s">
        <v>1496</v>
      </c>
      <c r="B147" s="29" t="s">
        <v>728</v>
      </c>
      <c r="C147" s="30" t="s">
        <v>1497</v>
      </c>
      <c r="D147" s="23" t="s">
        <v>361</v>
      </c>
      <c r="E147" s="25" t="s">
        <v>1474</v>
      </c>
      <c r="F147" s="26" t="s">
        <v>1475</v>
      </c>
      <c r="G147" s="176" t="s">
        <v>1468</v>
      </c>
      <c r="H147" s="57" t="s">
        <v>1468</v>
      </c>
      <c r="I147" s="56" t="s">
        <v>265</v>
      </c>
      <c r="J147" s="163" t="s">
        <v>1498</v>
      </c>
      <c r="K147" s="162" t="s">
        <v>1499</v>
      </c>
      <c r="L147" s="219"/>
      <c r="M147" s="219"/>
      <c r="N147" s="226" t="s">
        <v>757</v>
      </c>
      <c r="O147" s="226" t="str">
        <f t="shared" si="63"/>
        <v>5C_Waste-incineration</v>
      </c>
      <c r="P147" s="226" t="s">
        <v>1579</v>
      </c>
      <c r="Q147" s="226" t="s">
        <v>1579</v>
      </c>
      <c r="R147" s="236" t="s">
        <v>605</v>
      </c>
      <c r="S147" s="248" t="str">
        <f t="shared" si="58"/>
        <v/>
      </c>
      <c r="T147" s="226" t="str">
        <f t="shared" si="62"/>
        <v>5C_Waste-incineration</v>
      </c>
      <c r="U147" s="248" t="str">
        <f>IF(ISNUMBER(MATCH(O147,O$5:O146,0)),"",1)</f>
        <v/>
      </c>
      <c r="V147" s="248" t="str">
        <f>IF(ISNUMBER(MATCH(T147,T$5:T146,0)),"",1)</f>
        <v/>
      </c>
      <c r="W147" s="226" t="str">
        <f t="shared" si="61"/>
        <v>EDGAR: 6C_Waste incineration</v>
      </c>
      <c r="X147" s="248" t="s">
        <v>1772</v>
      </c>
      <c r="Y147" s="260" t="s">
        <v>1857</v>
      </c>
      <c r="Z147" s="159" t="s">
        <v>1500</v>
      </c>
      <c r="AA147" s="160" t="s">
        <v>1501</v>
      </c>
      <c r="AB147" s="94"/>
      <c r="AC147" s="94"/>
      <c r="AD147" s="94"/>
      <c r="AE147" s="94"/>
      <c r="AF147" s="94" t="s">
        <v>119</v>
      </c>
      <c r="AG147" s="94"/>
      <c r="AH147" s="94"/>
      <c r="AI147" s="94"/>
      <c r="AJ147" s="94"/>
      <c r="AK147" s="94"/>
      <c r="AL147" s="94"/>
      <c r="AM147" s="96"/>
      <c r="AN147" s="94"/>
      <c r="AO147" s="94"/>
      <c r="AP147" s="94"/>
      <c r="AQ147" s="96"/>
      <c r="AR147" s="95"/>
      <c r="AS147" s="94"/>
      <c r="AT147" s="94"/>
      <c r="AU147" s="96"/>
      <c r="AV147" s="97"/>
      <c r="AW147" s="94"/>
      <c r="AX147" s="94"/>
      <c r="AY147" s="96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5"/>
      <c r="BL147" s="94"/>
      <c r="BM147" s="94"/>
      <c r="BN147" s="94"/>
      <c r="BO147" s="94"/>
      <c r="BP147" s="96"/>
      <c r="BQ147" s="95"/>
      <c r="BR147" s="94"/>
      <c r="BS147" s="94"/>
      <c r="BT147" s="94"/>
      <c r="BU147" s="94"/>
      <c r="BV147" s="94"/>
      <c r="BW147" s="94"/>
      <c r="BX147" s="94"/>
      <c r="BY147" s="94"/>
      <c r="BZ147" s="94"/>
      <c r="CA147" s="96"/>
      <c r="CB147" s="95"/>
      <c r="CC147" s="94"/>
      <c r="CD147" s="94"/>
      <c r="CE147" s="94"/>
      <c r="CF147" s="94"/>
      <c r="CG147" s="94"/>
      <c r="CH147" s="94"/>
      <c r="CI147" s="96"/>
      <c r="CJ147" s="1" t="str">
        <f t="shared" si="59"/>
        <v>5C1bivSewage-sludge-incineration6-CWaste-Incineration5.1,-5.2Installations-for-the-disposal-or-recovery-of-hazardous-waste-as-defined-in-the-list-referred-to-in-Article-1-(4)-of-Directive-91/689/EEC;-Disposal-or-recovery-of-waste-in-waste-incineration-plants</v>
      </c>
      <c r="CK147" s="1" t="b">
        <v>0</v>
      </c>
      <c r="CM147" s="70" t="s">
        <v>1502</v>
      </c>
      <c r="CN147" s="69"/>
      <c r="CO147" s="50" t="s">
        <v>429</v>
      </c>
      <c r="CP147" s="6" t="s">
        <v>269</v>
      </c>
      <c r="CQ147" s="166" t="s">
        <v>1503</v>
      </c>
    </row>
    <row r="148" spans="1:95" s="1" customFormat="1" ht="12" customHeight="1">
      <c r="A148" s="189" t="s">
        <v>1504</v>
      </c>
      <c r="B148" s="189" t="s">
        <v>729</v>
      </c>
      <c r="C148" s="18" t="s">
        <v>276</v>
      </c>
      <c r="D148" s="17" t="s">
        <v>361</v>
      </c>
      <c r="E148" s="25" t="s">
        <v>1505</v>
      </c>
      <c r="F148" s="26" t="s">
        <v>276</v>
      </c>
      <c r="G148" s="176" t="s">
        <v>1468</v>
      </c>
      <c r="H148" s="57" t="s">
        <v>1468</v>
      </c>
      <c r="I148" s="56" t="s">
        <v>265</v>
      </c>
      <c r="J148" s="81"/>
      <c r="K148" s="82"/>
      <c r="L148" s="218"/>
      <c r="M148" s="218"/>
      <c r="N148" s="226" t="s">
        <v>757</v>
      </c>
      <c r="O148" s="226" t="str">
        <f t="shared" si="63"/>
        <v>5C_Waste-incineration</v>
      </c>
      <c r="P148" s="226" t="s">
        <v>1579</v>
      </c>
      <c r="Q148" s="226" t="s">
        <v>1579</v>
      </c>
      <c r="R148" s="236" t="s">
        <v>605</v>
      </c>
      <c r="S148" s="248" t="str">
        <f t="shared" si="58"/>
        <v/>
      </c>
      <c r="T148" s="226" t="str">
        <f t="shared" si="62"/>
        <v>5C_Waste-incineration</v>
      </c>
      <c r="U148" s="248" t="str">
        <f>IF(ISNUMBER(MATCH(O148,O$5:O147,0)),"",1)</f>
        <v/>
      </c>
      <c r="V148" s="248" t="str">
        <f>IF(ISNUMBER(MATCH(T148,T$5:T147,0)),"",1)</f>
        <v/>
      </c>
      <c r="W148" s="226" t="str">
        <f t="shared" si="61"/>
        <v>EDGAR: 6C_Waste incineration</v>
      </c>
      <c r="X148" s="248" t="s">
        <v>1772</v>
      </c>
      <c r="Y148" s="260" t="s">
        <v>1857</v>
      </c>
      <c r="Z148" s="90"/>
      <c r="AA148" s="65"/>
      <c r="AB148" s="94"/>
      <c r="AC148" s="94"/>
      <c r="AD148" s="94"/>
      <c r="AE148" s="94"/>
      <c r="AF148" s="95" t="s">
        <v>119</v>
      </c>
      <c r="AG148" s="94"/>
      <c r="AH148" s="94"/>
      <c r="AI148" s="94"/>
      <c r="AJ148" s="94"/>
      <c r="AK148" s="94"/>
      <c r="AL148" s="94"/>
      <c r="AM148" s="96"/>
      <c r="AN148" s="94"/>
      <c r="AO148" s="94"/>
      <c r="AP148" s="94"/>
      <c r="AQ148" s="96"/>
      <c r="AR148" s="95"/>
      <c r="AS148" s="94"/>
      <c r="AT148" s="94"/>
      <c r="AU148" s="96"/>
      <c r="AV148" s="97"/>
      <c r="AW148" s="94"/>
      <c r="AX148" s="94"/>
      <c r="AY148" s="96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5"/>
      <c r="BL148" s="94"/>
      <c r="BM148" s="94"/>
      <c r="BN148" s="94"/>
      <c r="BO148" s="94"/>
      <c r="BP148" s="96"/>
      <c r="BQ148" s="95"/>
      <c r="BR148" s="94"/>
      <c r="BS148" s="94"/>
      <c r="BT148" s="94"/>
      <c r="BU148" s="94"/>
      <c r="BV148" s="94"/>
      <c r="BW148" s="94"/>
      <c r="BX148" s="94"/>
      <c r="BY148" s="94"/>
      <c r="BZ148" s="94"/>
      <c r="CA148" s="96"/>
      <c r="CB148" s="95"/>
      <c r="CC148" s="94"/>
      <c r="CD148" s="94"/>
      <c r="CE148" s="94"/>
      <c r="CF148" s="94"/>
      <c r="CG148" s="94"/>
      <c r="CH148" s="94"/>
      <c r="CI148" s="96"/>
      <c r="CJ148" s="1" t="str">
        <f t="shared" si="59"/>
        <v>5C1bvCremation6-CWaste-Incineration</v>
      </c>
      <c r="CK148" s="1" t="b">
        <v>0</v>
      </c>
      <c r="CM148" s="49"/>
      <c r="CN148" s="69"/>
      <c r="CO148" s="50"/>
      <c r="CP148" s="5" t="s">
        <v>275</v>
      </c>
      <c r="CQ148" s="168" t="s">
        <v>276</v>
      </c>
    </row>
    <row r="149" spans="1:95" s="1" customFormat="1" ht="12" customHeight="1">
      <c r="A149" s="187" t="s">
        <v>1506</v>
      </c>
      <c r="B149" s="187" t="s">
        <v>730</v>
      </c>
      <c r="C149" s="191" t="s">
        <v>1507</v>
      </c>
      <c r="D149" s="194" t="s">
        <v>361</v>
      </c>
      <c r="E149" s="195" t="s">
        <v>181</v>
      </c>
      <c r="F149" s="26"/>
      <c r="G149" s="176"/>
      <c r="H149" s="57"/>
      <c r="I149" s="56"/>
      <c r="J149" s="163"/>
      <c r="K149" s="162"/>
      <c r="L149" s="219"/>
      <c r="M149" s="219"/>
      <c r="N149" s="226" t="s">
        <v>757</v>
      </c>
      <c r="O149" s="226" t="str">
        <f t="shared" si="63"/>
        <v>5C_Waste-incineration</v>
      </c>
      <c r="P149" s="226" t="s">
        <v>1579</v>
      </c>
      <c r="Q149" s="226" t="s">
        <v>1579</v>
      </c>
      <c r="R149" s="236" t="s">
        <v>605</v>
      </c>
      <c r="S149" s="248" t="str">
        <f t="shared" si="58"/>
        <v/>
      </c>
      <c r="T149" s="226" t="str">
        <f t="shared" si="62"/>
        <v>5C_Waste-incineration</v>
      </c>
      <c r="U149" s="248" t="str">
        <f>IF(ISNUMBER(MATCH(O149,O$5:O148,0)),"",1)</f>
        <v/>
      </c>
      <c r="V149" s="248" t="str">
        <f>IF(ISNUMBER(MATCH(T149,T$5:T148,0)),"",1)</f>
        <v/>
      </c>
      <c r="W149" s="226" t="str">
        <f t="shared" si="61"/>
        <v>EDGAR: 6C_Waste incineration</v>
      </c>
      <c r="X149" s="248" t="s">
        <v>1772</v>
      </c>
      <c r="Y149" s="260" t="s">
        <v>1857</v>
      </c>
      <c r="Z149" s="159"/>
      <c r="AA149" s="160"/>
      <c r="AB149" s="94"/>
      <c r="AC149" s="94"/>
      <c r="AD149" s="94"/>
      <c r="AE149" s="94"/>
      <c r="AF149" s="95"/>
      <c r="AG149" s="94"/>
      <c r="AH149" s="94"/>
      <c r="AI149" s="94"/>
      <c r="AJ149" s="94"/>
      <c r="AK149" s="94"/>
      <c r="AL149" s="94"/>
      <c r="AM149" s="96"/>
      <c r="AN149" s="94"/>
      <c r="AO149" s="94"/>
      <c r="AP149" s="94"/>
      <c r="AQ149" s="96"/>
      <c r="AR149" s="95"/>
      <c r="AS149" s="94"/>
      <c r="AT149" s="94"/>
      <c r="AU149" s="96"/>
      <c r="AV149" s="97"/>
      <c r="AW149" s="94"/>
      <c r="AX149" s="94"/>
      <c r="AY149" s="96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5"/>
      <c r="BL149" s="94"/>
      <c r="BM149" s="94"/>
      <c r="BN149" s="94"/>
      <c r="BO149" s="94"/>
      <c r="BP149" s="96"/>
      <c r="BQ149" s="95"/>
      <c r="BR149" s="94"/>
      <c r="BS149" s="94"/>
      <c r="BT149" s="94"/>
      <c r="BU149" s="94"/>
      <c r="BV149" s="94"/>
      <c r="BW149" s="94"/>
      <c r="BX149" s="94"/>
      <c r="BY149" s="94"/>
      <c r="BZ149" s="94"/>
      <c r="CA149" s="96"/>
      <c r="CB149" s="95"/>
      <c r="CC149" s="94"/>
      <c r="CD149" s="94"/>
      <c r="CE149" s="94"/>
      <c r="CF149" s="94"/>
      <c r="CG149" s="94"/>
      <c r="CH149" s="94"/>
      <c r="CI149" s="96"/>
      <c r="CJ149" s="1" t="str">
        <f t="shared" si="59"/>
        <v>5C1bviOther-Waste-incineration-(Please-specify-in-the-IIR)</v>
      </c>
      <c r="CK149" s="1" t="b">
        <v>0</v>
      </c>
      <c r="CM149" s="70"/>
      <c r="CN149" s="69"/>
      <c r="CO149" s="191">
        <v>38.22</v>
      </c>
      <c r="CP149" s="192" t="s">
        <v>487</v>
      </c>
      <c r="CQ149" s="193" t="s">
        <v>1508</v>
      </c>
    </row>
    <row r="150" spans="1:95" s="1" customFormat="1" ht="12" customHeight="1">
      <c r="A150" s="29" t="s">
        <v>1509</v>
      </c>
      <c r="B150" s="29" t="s">
        <v>731</v>
      </c>
      <c r="C150" s="30" t="s">
        <v>1510</v>
      </c>
      <c r="D150" s="31" t="s">
        <v>361</v>
      </c>
      <c r="E150" s="25" t="s">
        <v>1511</v>
      </c>
      <c r="F150" s="26" t="s">
        <v>1512</v>
      </c>
      <c r="G150" s="167" t="s">
        <v>1468</v>
      </c>
      <c r="H150" s="57" t="s">
        <v>1468</v>
      </c>
      <c r="I150" s="56" t="s">
        <v>265</v>
      </c>
      <c r="J150" s="81"/>
      <c r="K150" s="82"/>
      <c r="L150" s="218"/>
      <c r="M150" s="218"/>
      <c r="N150" s="226" t="s">
        <v>757</v>
      </c>
      <c r="O150" s="226" t="str">
        <f t="shared" si="63"/>
        <v>5C_Waste-incineration</v>
      </c>
      <c r="P150" s="226" t="s">
        <v>1579</v>
      </c>
      <c r="Q150" s="226" t="s">
        <v>1579</v>
      </c>
      <c r="R150" s="236" t="s">
        <v>605</v>
      </c>
      <c r="S150" s="248" t="str">
        <f t="shared" si="58"/>
        <v/>
      </c>
      <c r="T150" s="226" t="str">
        <f t="shared" si="62"/>
        <v>5C_Waste-incineration</v>
      </c>
      <c r="U150" s="248" t="str">
        <f>IF(ISNUMBER(MATCH(O150,O$5:O149,0)),"",1)</f>
        <v/>
      </c>
      <c r="V150" s="248" t="str">
        <f>IF(ISNUMBER(MATCH(T150,T$5:T149,0)),"",1)</f>
        <v/>
      </c>
      <c r="W150" s="226" t="str">
        <f t="shared" si="61"/>
        <v>EDGAR: 6C_Waste incineration</v>
      </c>
      <c r="X150" s="248" t="s">
        <v>1772</v>
      </c>
      <c r="Y150" s="260" t="s">
        <v>1857</v>
      </c>
      <c r="Z150" s="90"/>
      <c r="AA150" s="65"/>
      <c r="AB150" s="94"/>
      <c r="AC150" s="94"/>
      <c r="AD150" s="94"/>
      <c r="AE150" s="94"/>
      <c r="AF150" s="95" t="s">
        <v>119</v>
      </c>
      <c r="AG150" s="94"/>
      <c r="AH150" s="94"/>
      <c r="AI150" s="94"/>
      <c r="AJ150" s="94"/>
      <c r="AK150" s="94"/>
      <c r="AL150" s="94"/>
      <c r="AM150" s="96"/>
      <c r="AN150" s="94"/>
      <c r="AO150" s="94"/>
      <c r="AP150" s="94"/>
      <c r="AQ150" s="96"/>
      <c r="AR150" s="95"/>
      <c r="AS150" s="94"/>
      <c r="AT150" s="94"/>
      <c r="AU150" s="96"/>
      <c r="AV150" s="97"/>
      <c r="AW150" s="94"/>
      <c r="AX150" s="94"/>
      <c r="AY150" s="96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5"/>
      <c r="BL150" s="94"/>
      <c r="BM150" s="94"/>
      <c r="BN150" s="94"/>
      <c r="BO150" s="94"/>
      <c r="BP150" s="96"/>
      <c r="BQ150" s="95"/>
      <c r="BR150" s="94"/>
      <c r="BS150" s="94"/>
      <c r="BT150" s="94"/>
      <c r="BU150" s="94"/>
      <c r="BV150" s="94"/>
      <c r="BW150" s="94"/>
      <c r="BX150" s="94"/>
      <c r="BY150" s="94"/>
      <c r="BZ150" s="94"/>
      <c r="CA150" s="96"/>
      <c r="CB150" s="95"/>
      <c r="CC150" s="94"/>
      <c r="CD150" s="94"/>
      <c r="CE150" s="94"/>
      <c r="CF150" s="94"/>
      <c r="CG150" s="94"/>
      <c r="CH150" s="94"/>
      <c r="CI150" s="96"/>
      <c r="CJ150" s="1" t="str">
        <f t="shared" si="59"/>
        <v>5C2Open-Burning-of-Waste6-CWaste-Incineration</v>
      </c>
      <c r="CK150" s="1" t="b">
        <v>0</v>
      </c>
      <c r="CM150" s="49"/>
      <c r="CN150" s="69"/>
      <c r="CO150" s="50"/>
      <c r="CP150" s="14" t="s">
        <v>375</v>
      </c>
      <c r="CQ150" s="174" t="s">
        <v>1510</v>
      </c>
    </row>
    <row r="151" spans="1:95" s="1" customFormat="1" ht="12" customHeight="1">
      <c r="A151" s="29"/>
      <c r="B151" s="29"/>
      <c r="C151" s="30"/>
      <c r="D151" s="31"/>
      <c r="E151" s="25"/>
      <c r="F151" s="26"/>
      <c r="G151" s="167"/>
      <c r="H151" s="57"/>
      <c r="I151" s="56"/>
      <c r="J151" s="81"/>
      <c r="K151" s="82"/>
      <c r="L151" s="218"/>
      <c r="M151" s="218"/>
      <c r="N151" s="226" t="s">
        <v>757</v>
      </c>
      <c r="O151" s="226" t="str">
        <f t="shared" ref="O151" si="64">N151&amp;"_"&amp;Q151</f>
        <v>5C_Other-open-burning</v>
      </c>
      <c r="P151" s="226" t="s">
        <v>1705</v>
      </c>
      <c r="Q151" s="226" t="s">
        <v>1705</v>
      </c>
      <c r="R151" s="236" t="s">
        <v>605</v>
      </c>
      <c r="S151" s="236" t="s">
        <v>605</v>
      </c>
      <c r="T151" s="226" t="s">
        <v>1790</v>
      </c>
      <c r="U151" s="248">
        <f>IF(ISNUMBER(MATCH(O151,O$5:O150,0)),"",1)</f>
        <v>1</v>
      </c>
      <c r="V151" s="248">
        <f>IF(ISNUMBER(MATCH(T151,T$5:T150,0)),"",1)</f>
        <v>1</v>
      </c>
      <c r="W151" s="226" t="str">
        <f t="shared" ref="W151" si="65">"Other-detailed-inventory"</f>
        <v>Other-detailed-inventory</v>
      </c>
      <c r="X151" s="248" t="s">
        <v>1802</v>
      </c>
      <c r="Y151" s="260"/>
      <c r="Z151" s="90"/>
      <c r="AA151" s="65"/>
      <c r="AB151" s="94"/>
      <c r="AC151" s="94"/>
      <c r="AD151" s="94"/>
      <c r="AE151" s="94"/>
      <c r="AF151" s="95"/>
      <c r="AG151" s="94"/>
      <c r="AH151" s="94"/>
      <c r="AI151" s="94"/>
      <c r="AJ151" s="94"/>
      <c r="AK151" s="94"/>
      <c r="AL151" s="94"/>
      <c r="AM151" s="96"/>
      <c r="AN151" s="94"/>
      <c r="AO151" s="94"/>
      <c r="AP151" s="94"/>
      <c r="AQ151" s="96"/>
      <c r="AR151" s="95"/>
      <c r="AS151" s="94"/>
      <c r="AT151" s="94"/>
      <c r="AU151" s="96"/>
      <c r="AV151" s="97"/>
      <c r="AW151" s="94"/>
      <c r="AX151" s="94"/>
      <c r="AY151" s="96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5"/>
      <c r="BL151" s="94"/>
      <c r="BM151" s="94"/>
      <c r="BN151" s="94"/>
      <c r="BO151" s="94"/>
      <c r="BP151" s="96"/>
      <c r="BQ151" s="95"/>
      <c r="BR151" s="94"/>
      <c r="BS151" s="94"/>
      <c r="BT151" s="94"/>
      <c r="BU151" s="94"/>
      <c r="BV151" s="94"/>
      <c r="BW151" s="94"/>
      <c r="BX151" s="94"/>
      <c r="BY151" s="94"/>
      <c r="BZ151" s="94"/>
      <c r="CA151" s="96"/>
      <c r="CB151" s="95"/>
      <c r="CC151" s="94"/>
      <c r="CD151" s="94"/>
      <c r="CE151" s="94"/>
      <c r="CF151" s="94"/>
      <c r="CG151" s="94"/>
      <c r="CH151" s="94"/>
      <c r="CI151" s="96"/>
      <c r="CM151" s="49"/>
      <c r="CN151" s="69"/>
      <c r="CO151" s="50"/>
      <c r="CP151" s="14"/>
      <c r="CQ151" s="174"/>
    </row>
    <row r="152" spans="1:95" s="1" customFormat="1" ht="12" customHeight="1">
      <c r="A152" s="27" t="s">
        <v>1513</v>
      </c>
      <c r="B152" s="27" t="s">
        <v>732</v>
      </c>
      <c r="C152" s="28" t="s">
        <v>1514</v>
      </c>
      <c r="D152" s="31" t="s">
        <v>361</v>
      </c>
      <c r="E152" s="25" t="s">
        <v>1515</v>
      </c>
      <c r="F152" s="26" t="s">
        <v>1516</v>
      </c>
      <c r="G152" s="176" t="s">
        <v>1517</v>
      </c>
      <c r="H152" s="57" t="s">
        <v>1517</v>
      </c>
      <c r="I152" s="56" t="s">
        <v>1518</v>
      </c>
      <c r="J152" s="81"/>
      <c r="K152" s="82"/>
      <c r="L152" s="218"/>
      <c r="M152" s="218"/>
      <c r="N152" s="226" t="s">
        <v>732</v>
      </c>
      <c r="O152" s="226" t="str">
        <f t="shared" si="63"/>
        <v>5D1_Wastewater-domestic</v>
      </c>
      <c r="P152" s="226" t="s">
        <v>1712</v>
      </c>
      <c r="Q152" s="226" t="s">
        <v>1712</v>
      </c>
      <c r="R152" s="236" t="s">
        <v>605</v>
      </c>
      <c r="S152" s="248" t="str">
        <f>IF(OR(AND($N152=$N150,$O152&lt;&gt;$O150,$B152=$B150),AND(S150="X",O152=O150)),"X","")</f>
        <v/>
      </c>
      <c r="T152" s="226" t="s">
        <v>1789</v>
      </c>
      <c r="U152" s="248">
        <f>IF(ISNUMBER(MATCH(O152,O$5:O151,0)),"",1)</f>
        <v>1</v>
      </c>
      <c r="V152" s="248">
        <f>IF(ISNUMBER(MATCH(T152,T$5:T151,0)),"",1)</f>
        <v>1</v>
      </c>
      <c r="W152" s="226" t="str">
        <f t="shared" ref="W152:W156" si="66">"EDGAR: "&amp;Y152</f>
        <v>EDGAR: 6B_Wastewater handling</v>
      </c>
      <c r="X152" s="248" t="s">
        <v>1772</v>
      </c>
      <c r="Y152" s="260" t="s">
        <v>1855</v>
      </c>
      <c r="Z152" s="90" t="s">
        <v>477</v>
      </c>
      <c r="AA152" s="65" t="s">
        <v>1519</v>
      </c>
      <c r="AB152" s="94"/>
      <c r="AC152" s="94"/>
      <c r="AD152" s="94"/>
      <c r="AE152" s="94"/>
      <c r="AF152" s="95" t="s">
        <v>119</v>
      </c>
      <c r="AG152" s="94"/>
      <c r="AH152" s="94"/>
      <c r="AI152" s="94"/>
      <c r="AJ152" s="94"/>
      <c r="AK152" s="94"/>
      <c r="AL152" s="94"/>
      <c r="AM152" s="96"/>
      <c r="AN152" s="94"/>
      <c r="AO152" s="94"/>
      <c r="AP152" s="94"/>
      <c r="AQ152" s="96"/>
      <c r="AR152" s="95"/>
      <c r="AS152" s="94"/>
      <c r="AT152" s="94"/>
      <c r="AU152" s="96"/>
      <c r="AV152" s="97"/>
      <c r="AW152" s="94"/>
      <c r="AX152" s="94"/>
      <c r="AY152" s="96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5" t="s">
        <v>138</v>
      </c>
      <c r="BL152" s="94"/>
      <c r="BM152" s="94"/>
      <c r="BN152" s="94"/>
      <c r="BO152" s="94"/>
      <c r="BP152" s="96"/>
      <c r="BQ152" s="95" t="s">
        <v>139</v>
      </c>
      <c r="BR152" s="94" t="s">
        <v>140</v>
      </c>
      <c r="BS152" s="94"/>
      <c r="BT152" s="94"/>
      <c r="BU152" s="94"/>
      <c r="BV152" s="94"/>
      <c r="BW152" s="94"/>
      <c r="BX152" s="94"/>
      <c r="BY152" s="94"/>
      <c r="BZ152" s="94"/>
      <c r="CA152" s="96"/>
      <c r="CB152" s="95"/>
      <c r="CC152" s="94"/>
      <c r="CD152" s="94"/>
      <c r="CE152" s="94"/>
      <c r="CF152" s="94"/>
      <c r="CG152" s="94"/>
      <c r="CH152" s="94"/>
      <c r="CI152" s="96"/>
      <c r="CJ152" s="1" t="str">
        <f t="shared" ref="CJ152:CJ158" si="67">B152&amp;C152&amp;H152&amp;I152&amp;J152&amp;K152</f>
        <v>5D1Domestic-wastewater-handling6-B-2Waste-Wastewater-treatment/Domestic-and-commercial</v>
      </c>
      <c r="CK152" s="1" t="b">
        <v>0</v>
      </c>
      <c r="CM152" s="70" t="s">
        <v>15</v>
      </c>
      <c r="CN152" s="69"/>
      <c r="CO152" s="107" t="s">
        <v>432</v>
      </c>
      <c r="CP152" s="6" t="s">
        <v>279</v>
      </c>
      <c r="CQ152" s="166" t="s">
        <v>1520</v>
      </c>
    </row>
    <row r="153" spans="1:95" s="1" customFormat="1" ht="12" customHeight="1">
      <c r="A153" s="27" t="s">
        <v>1521</v>
      </c>
      <c r="B153" s="27" t="s">
        <v>733</v>
      </c>
      <c r="C153" s="28" t="s">
        <v>1522</v>
      </c>
      <c r="D153" s="31" t="s">
        <v>361</v>
      </c>
      <c r="E153" s="25" t="s">
        <v>1515</v>
      </c>
      <c r="F153" s="26" t="s">
        <v>1516</v>
      </c>
      <c r="G153" s="176" t="s">
        <v>1523</v>
      </c>
      <c r="H153" s="57" t="s">
        <v>1523</v>
      </c>
      <c r="I153" s="56" t="s">
        <v>1524</v>
      </c>
      <c r="J153" s="81"/>
      <c r="K153" s="82"/>
      <c r="L153" s="218"/>
      <c r="M153" s="218"/>
      <c r="N153" s="226" t="s">
        <v>733</v>
      </c>
      <c r="O153" s="226" t="str">
        <f t="shared" si="63"/>
        <v>5D2_Wastewater-industrial</v>
      </c>
      <c r="P153" s="226" t="s">
        <v>1713</v>
      </c>
      <c r="Q153" s="226" t="s">
        <v>1713</v>
      </c>
      <c r="R153" s="236" t="s">
        <v>605</v>
      </c>
      <c r="S153" s="248" t="str">
        <f t="shared" ref="S153:S158" si="68">IF(OR(AND($N153=$N152,$O153&lt;&gt;$O152,$B153=$B152),AND(S152="X",O153=O152)),"X","")</f>
        <v/>
      </c>
      <c r="T153" s="226" t="s">
        <v>1789</v>
      </c>
      <c r="U153" s="248">
        <f>IF(ISNUMBER(MATCH(O153,O$5:O152,0)),"",1)</f>
        <v>1</v>
      </c>
      <c r="V153" s="248" t="str">
        <f>IF(ISNUMBER(MATCH(T153,T$5:T152,0)),"",1)</f>
        <v/>
      </c>
      <c r="W153" s="226" t="str">
        <f t="shared" si="66"/>
        <v>EDGAR: 6B_Wastewater handling</v>
      </c>
      <c r="X153" s="248" t="s">
        <v>1772</v>
      </c>
      <c r="Y153" s="260" t="s">
        <v>1855</v>
      </c>
      <c r="Z153" s="90" t="s">
        <v>476</v>
      </c>
      <c r="AA153" s="65" t="s">
        <v>1525</v>
      </c>
      <c r="AB153" s="94"/>
      <c r="AC153" s="94"/>
      <c r="AD153" s="94"/>
      <c r="AE153" s="94"/>
      <c r="AF153" s="95" t="s">
        <v>119</v>
      </c>
      <c r="AG153" s="94"/>
      <c r="AH153" s="94"/>
      <c r="AI153" s="94"/>
      <c r="AJ153" s="94"/>
      <c r="AK153" s="94"/>
      <c r="AL153" s="94"/>
      <c r="AM153" s="96"/>
      <c r="AN153" s="94"/>
      <c r="AO153" s="94"/>
      <c r="AP153" s="94"/>
      <c r="AQ153" s="96"/>
      <c r="AR153" s="95"/>
      <c r="AS153" s="94"/>
      <c r="AT153" s="94"/>
      <c r="AU153" s="96"/>
      <c r="AV153" s="97"/>
      <c r="AW153" s="94"/>
      <c r="AX153" s="94"/>
      <c r="AY153" s="96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5"/>
      <c r="BL153" s="94"/>
      <c r="BM153" s="94"/>
      <c r="BN153" s="94"/>
      <c r="BO153" s="94"/>
      <c r="BP153" s="96"/>
      <c r="BQ153" s="95" t="s">
        <v>135</v>
      </c>
      <c r="BR153" s="94" t="s">
        <v>136</v>
      </c>
      <c r="BS153" s="94" t="s">
        <v>137</v>
      </c>
      <c r="BT153" s="94"/>
      <c r="BU153" s="94"/>
      <c r="BV153" s="94"/>
      <c r="BW153" s="94"/>
      <c r="BX153" s="94"/>
      <c r="BY153" s="94"/>
      <c r="BZ153" s="94"/>
      <c r="CA153" s="96"/>
      <c r="CB153" s="95"/>
      <c r="CC153" s="94"/>
      <c r="CD153" s="94"/>
      <c r="CE153" s="94"/>
      <c r="CF153" s="94"/>
      <c r="CG153" s="94"/>
      <c r="CH153" s="94"/>
      <c r="CI153" s="96"/>
      <c r="CJ153" s="1" t="str">
        <f t="shared" si="67"/>
        <v>5D2Industrial-wastewater-handling6-B-1Waste-Wastewater-treatment/Industrial</v>
      </c>
      <c r="CK153" s="1" t="b">
        <v>0</v>
      </c>
      <c r="CM153" s="70" t="s">
        <v>1526</v>
      </c>
      <c r="CN153" s="69"/>
      <c r="CO153" s="107" t="s">
        <v>432</v>
      </c>
      <c r="CP153" s="6" t="s">
        <v>278</v>
      </c>
      <c r="CQ153" s="166" t="s">
        <v>1527</v>
      </c>
    </row>
    <row r="154" spans="1:95" s="1" customFormat="1" ht="12" customHeight="1">
      <c r="A154" s="27" t="s">
        <v>1528</v>
      </c>
      <c r="B154" s="27" t="s">
        <v>734</v>
      </c>
      <c r="C154" s="28" t="s">
        <v>1529</v>
      </c>
      <c r="D154" s="31" t="s">
        <v>361</v>
      </c>
      <c r="E154" s="188" t="s">
        <v>1515</v>
      </c>
      <c r="F154" s="190" t="s">
        <v>1516</v>
      </c>
      <c r="G154" s="176"/>
      <c r="H154" s="57"/>
      <c r="I154" s="56"/>
      <c r="J154" s="81"/>
      <c r="K154" s="82"/>
      <c r="L154" s="218"/>
      <c r="M154" s="218"/>
      <c r="N154" s="226" t="s">
        <v>734</v>
      </c>
      <c r="O154" s="226" t="str">
        <f t="shared" si="63"/>
        <v>5D3_Wastewater-other</v>
      </c>
      <c r="P154" s="226" t="s">
        <v>1714</v>
      </c>
      <c r="Q154" s="226" t="s">
        <v>1714</v>
      </c>
      <c r="R154" s="236" t="s">
        <v>605</v>
      </c>
      <c r="S154" s="248" t="str">
        <f t="shared" si="68"/>
        <v/>
      </c>
      <c r="T154" s="226" t="s">
        <v>1789</v>
      </c>
      <c r="U154" s="248">
        <f>IF(ISNUMBER(MATCH(O154,O$5:O153,0)),"",1)</f>
        <v>1</v>
      </c>
      <c r="V154" s="248" t="str">
        <f>IF(ISNUMBER(MATCH(T154,T$5:T153,0)),"",1)</f>
        <v/>
      </c>
      <c r="W154" s="226" t="str">
        <f t="shared" si="66"/>
        <v>EDGAR: 6B_Wastewater handling</v>
      </c>
      <c r="X154" s="248" t="s">
        <v>1772</v>
      </c>
      <c r="Y154" s="260" t="s">
        <v>1855</v>
      </c>
      <c r="Z154" s="90"/>
      <c r="AA154" s="65"/>
      <c r="AB154" s="94"/>
      <c r="AC154" s="94"/>
      <c r="AD154" s="94"/>
      <c r="AE154" s="94"/>
      <c r="AF154" s="95"/>
      <c r="AG154" s="94"/>
      <c r="AH154" s="94"/>
      <c r="AI154" s="94"/>
      <c r="AJ154" s="94"/>
      <c r="AK154" s="94"/>
      <c r="AL154" s="94"/>
      <c r="AM154" s="96"/>
      <c r="AN154" s="94"/>
      <c r="AO154" s="94"/>
      <c r="AP154" s="94"/>
      <c r="AQ154" s="96"/>
      <c r="AR154" s="95"/>
      <c r="AS154" s="94"/>
      <c r="AT154" s="94"/>
      <c r="AU154" s="96"/>
      <c r="AV154" s="97"/>
      <c r="AW154" s="94"/>
      <c r="AX154" s="94"/>
      <c r="AY154" s="96"/>
      <c r="AZ154" s="94"/>
      <c r="BA154" s="94"/>
      <c r="BB154" s="94"/>
      <c r="BC154" s="94"/>
      <c r="BD154" s="94"/>
      <c r="BE154" s="94"/>
      <c r="BF154" s="94"/>
      <c r="BG154" s="94"/>
      <c r="BH154" s="94"/>
      <c r="BI154" s="94"/>
      <c r="BJ154" s="94"/>
      <c r="BK154" s="95"/>
      <c r="BL154" s="94"/>
      <c r="BM154" s="94"/>
      <c r="BN154" s="94"/>
      <c r="BO154" s="94"/>
      <c r="BP154" s="96"/>
      <c r="BQ154" s="95"/>
      <c r="BR154" s="94"/>
      <c r="BS154" s="94"/>
      <c r="BT154" s="94"/>
      <c r="BU154" s="94"/>
      <c r="BV154" s="94"/>
      <c r="BW154" s="94"/>
      <c r="BX154" s="94"/>
      <c r="BY154" s="94"/>
      <c r="BZ154" s="94"/>
      <c r="CA154" s="96"/>
      <c r="CB154" s="95"/>
      <c r="CC154" s="94"/>
      <c r="CD154" s="94"/>
      <c r="CE154" s="94"/>
      <c r="CF154" s="94"/>
      <c r="CG154" s="94"/>
      <c r="CH154" s="94"/>
      <c r="CI154" s="96"/>
      <c r="CJ154" s="1" t="str">
        <f t="shared" si="67"/>
        <v>5D3Other-wastewater-handling</v>
      </c>
      <c r="CK154" s="1" t="b">
        <v>0</v>
      </c>
      <c r="CM154" s="70"/>
      <c r="CN154" s="69"/>
      <c r="CO154" s="107" t="s">
        <v>432</v>
      </c>
      <c r="CP154" s="13" t="s">
        <v>373</v>
      </c>
      <c r="CQ154" s="172" t="s">
        <v>1530</v>
      </c>
    </row>
    <row r="155" spans="1:95" s="1" customFormat="1" ht="12" customHeight="1">
      <c r="A155" s="23" t="s">
        <v>1531</v>
      </c>
      <c r="B155" s="23" t="s">
        <v>735</v>
      </c>
      <c r="C155" s="24" t="s">
        <v>1532</v>
      </c>
      <c r="D155" s="31" t="s">
        <v>361</v>
      </c>
      <c r="E155" s="25" t="s">
        <v>1455</v>
      </c>
      <c r="F155" s="26" t="s">
        <v>1456</v>
      </c>
      <c r="G155" s="176" t="s">
        <v>1455</v>
      </c>
      <c r="H155" s="57" t="s">
        <v>1455</v>
      </c>
      <c r="I155" s="56" t="s">
        <v>281</v>
      </c>
      <c r="J155" s="81"/>
      <c r="K155" s="82"/>
      <c r="L155" s="218"/>
      <c r="M155" s="218"/>
      <c r="N155" s="226" t="s">
        <v>735</v>
      </c>
      <c r="O155" s="226" t="str">
        <f t="shared" si="63"/>
        <v>5E_Other-waste</v>
      </c>
      <c r="P155" s="226" t="s">
        <v>1533</v>
      </c>
      <c r="Q155" s="226" t="s">
        <v>1694</v>
      </c>
      <c r="R155" s="236" t="s">
        <v>605</v>
      </c>
      <c r="S155" s="248" t="str">
        <f t="shared" si="68"/>
        <v/>
      </c>
      <c r="T155" s="226" t="s">
        <v>1788</v>
      </c>
      <c r="U155" s="248">
        <f>IF(ISNUMBER(MATCH(O155,O$5:O154,0)),"",1)</f>
        <v>1</v>
      </c>
      <c r="V155" s="248" t="str">
        <f>IF(ISNUMBER(MATCH(T155,T$5:T154,0)),"",1)</f>
        <v/>
      </c>
      <c r="W155" s="226" t="str">
        <f t="shared" si="66"/>
        <v>EDGAR: 6D_Other waste handling</v>
      </c>
      <c r="X155" s="248" t="s">
        <v>1772</v>
      </c>
      <c r="Y155" s="260" t="s">
        <v>1856</v>
      </c>
      <c r="Z155" s="90"/>
      <c r="AA155" s="65"/>
      <c r="AB155" s="94"/>
      <c r="AC155" s="94"/>
      <c r="AD155" s="94"/>
      <c r="AE155" s="94"/>
      <c r="AF155" s="95" t="s">
        <v>119</v>
      </c>
      <c r="AG155" s="94"/>
      <c r="AH155" s="94"/>
      <c r="AI155" s="94"/>
      <c r="AJ155" s="94"/>
      <c r="AK155" s="94"/>
      <c r="AL155" s="94"/>
      <c r="AM155" s="96"/>
      <c r="AN155" s="94" t="s">
        <v>141</v>
      </c>
      <c r="AO155" s="94"/>
      <c r="AP155" s="94"/>
      <c r="AQ155" s="96"/>
      <c r="AR155" s="95"/>
      <c r="AS155" s="94"/>
      <c r="AT155" s="94"/>
      <c r="AU155" s="96"/>
      <c r="AV155" s="97"/>
      <c r="AW155" s="94"/>
      <c r="AX155" s="94"/>
      <c r="AY155" s="96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5"/>
      <c r="BL155" s="94"/>
      <c r="BM155" s="94"/>
      <c r="BN155" s="94"/>
      <c r="BO155" s="94"/>
      <c r="BP155" s="96"/>
      <c r="BQ155" s="95"/>
      <c r="BR155" s="94"/>
      <c r="BS155" s="94"/>
      <c r="BT155" s="94"/>
      <c r="BU155" s="94"/>
      <c r="BV155" s="94"/>
      <c r="BW155" s="94"/>
      <c r="BX155" s="94"/>
      <c r="BY155" s="94"/>
      <c r="BZ155" s="94"/>
      <c r="CA155" s="96"/>
      <c r="CB155" s="95"/>
      <c r="CC155" s="94"/>
      <c r="CD155" s="94"/>
      <c r="CE155" s="94"/>
      <c r="CF155" s="94"/>
      <c r="CG155" s="94"/>
      <c r="CH155" s="94"/>
      <c r="CI155" s="96"/>
      <c r="CJ155" s="1" t="str">
        <f t="shared" si="67"/>
        <v>5EOther-waste-handling-(Please-specify-in-IIR)6-DWaste-Other</v>
      </c>
      <c r="CK155" s="1" t="b">
        <v>0</v>
      </c>
      <c r="CM155" s="70" t="s">
        <v>1459</v>
      </c>
      <c r="CN155" s="69"/>
      <c r="CO155" s="107" t="s">
        <v>429</v>
      </c>
      <c r="CP155" s="6" t="s">
        <v>280</v>
      </c>
      <c r="CQ155" s="166" t="s">
        <v>1534</v>
      </c>
    </row>
    <row r="156" spans="1:95" s="1" customFormat="1" ht="12" customHeight="1">
      <c r="A156" s="31" t="s">
        <v>1531</v>
      </c>
      <c r="B156" s="31" t="s">
        <v>735</v>
      </c>
      <c r="C156" s="32" t="s">
        <v>1532</v>
      </c>
      <c r="D156" s="31" t="s">
        <v>361</v>
      </c>
      <c r="E156" s="25" t="s">
        <v>1455</v>
      </c>
      <c r="F156" s="26" t="s">
        <v>1456</v>
      </c>
      <c r="G156" s="176" t="s">
        <v>1455</v>
      </c>
      <c r="H156" s="57" t="s">
        <v>1455</v>
      </c>
      <c r="I156" s="56" t="s">
        <v>1535</v>
      </c>
      <c r="J156" s="81"/>
      <c r="K156" s="82"/>
      <c r="L156" s="218"/>
      <c r="M156" s="218"/>
      <c r="N156" s="226" t="s">
        <v>735</v>
      </c>
      <c r="O156" s="226" t="str">
        <f t="shared" si="63"/>
        <v>5E_Other-waste</v>
      </c>
      <c r="P156" s="226" t="s">
        <v>1533</v>
      </c>
      <c r="Q156" s="226" t="s">
        <v>1694</v>
      </c>
      <c r="R156" s="236" t="s">
        <v>605</v>
      </c>
      <c r="S156" s="248" t="str">
        <f t="shared" si="68"/>
        <v/>
      </c>
      <c r="T156" s="226" t="s">
        <v>1788</v>
      </c>
      <c r="U156" s="248" t="str">
        <f>IF(ISNUMBER(MATCH(O156,O$5:O155,0)),"",1)</f>
        <v/>
      </c>
      <c r="V156" s="248" t="str">
        <f>IF(ISNUMBER(MATCH(T156,T$5:T155,0)),"",1)</f>
        <v/>
      </c>
      <c r="W156" s="226" t="str">
        <f t="shared" si="66"/>
        <v>EDGAR: 6D_Other waste handling</v>
      </c>
      <c r="X156" s="248" t="s">
        <v>1772</v>
      </c>
      <c r="Y156" s="260" t="s">
        <v>1856</v>
      </c>
      <c r="Z156" s="90"/>
      <c r="AA156" s="65"/>
      <c r="AB156" s="94"/>
      <c r="AC156" s="94"/>
      <c r="AD156" s="94"/>
      <c r="AE156" s="94"/>
      <c r="AF156" s="94" t="s">
        <v>119</v>
      </c>
      <c r="AG156" s="94"/>
      <c r="AH156" s="94"/>
      <c r="AI156" s="94"/>
      <c r="AJ156" s="94"/>
      <c r="AK156" s="94"/>
      <c r="AL156" s="94"/>
      <c r="AM156" s="96"/>
      <c r="AN156" s="94" t="s">
        <v>143</v>
      </c>
      <c r="AO156" s="94"/>
      <c r="AP156" s="94"/>
      <c r="AQ156" s="96"/>
      <c r="AR156" s="95"/>
      <c r="AS156" s="94"/>
      <c r="AT156" s="94"/>
      <c r="AU156" s="96"/>
      <c r="AV156" s="97"/>
      <c r="AW156" s="94"/>
      <c r="AX156" s="94"/>
      <c r="AY156" s="96"/>
      <c r="AZ156" s="94"/>
      <c r="BA156" s="94"/>
      <c r="BB156" s="94"/>
      <c r="BC156" s="94"/>
      <c r="BD156" s="94"/>
      <c r="BE156" s="94"/>
      <c r="BF156" s="94"/>
      <c r="BG156" s="94"/>
      <c r="BH156" s="94"/>
      <c r="BI156" s="94"/>
      <c r="BJ156" s="94"/>
      <c r="BK156" s="95"/>
      <c r="BL156" s="94"/>
      <c r="BM156" s="94"/>
      <c r="BN156" s="94"/>
      <c r="BO156" s="94"/>
      <c r="BP156" s="96"/>
      <c r="BQ156" s="95"/>
      <c r="BR156" s="94"/>
      <c r="BS156" s="94"/>
      <c r="BT156" s="94"/>
      <c r="BU156" s="94"/>
      <c r="BV156" s="94"/>
      <c r="BW156" s="94"/>
      <c r="BX156" s="94"/>
      <c r="BY156" s="94"/>
      <c r="BZ156" s="94"/>
      <c r="CA156" s="96"/>
      <c r="CB156" s="95"/>
      <c r="CC156" s="94"/>
      <c r="CD156" s="94"/>
      <c r="CE156" s="94"/>
      <c r="CF156" s="94"/>
      <c r="CG156" s="94"/>
      <c r="CH156" s="94"/>
      <c r="CI156" s="96"/>
      <c r="CJ156" s="1" t="str">
        <f t="shared" si="67"/>
        <v>5EOther-waste-handling-(Please-specify-in-IIR)6-DWaste--Other</v>
      </c>
      <c r="CK156" s="1" t="b">
        <v>0</v>
      </c>
      <c r="CM156" s="70" t="s">
        <v>15</v>
      </c>
      <c r="CN156" s="69"/>
      <c r="CO156" s="50" t="s">
        <v>431</v>
      </c>
      <c r="CP156" s="7" t="s">
        <v>284</v>
      </c>
      <c r="CQ156" s="166" t="s">
        <v>1536</v>
      </c>
    </row>
    <row r="157" spans="1:95" s="1" customFormat="1" ht="12" customHeight="1">
      <c r="A157" s="37" t="s">
        <v>1445</v>
      </c>
      <c r="B157" s="37" t="s">
        <v>736</v>
      </c>
      <c r="C157" s="18" t="s">
        <v>1537</v>
      </c>
      <c r="D157" s="31" t="s">
        <v>366</v>
      </c>
      <c r="E157" s="21" t="s">
        <v>1538</v>
      </c>
      <c r="F157" s="26" t="s">
        <v>1539</v>
      </c>
      <c r="G157" s="175">
        <v>7</v>
      </c>
      <c r="H157" s="61" t="s">
        <v>177</v>
      </c>
      <c r="I157" s="54" t="s">
        <v>177</v>
      </c>
      <c r="J157" s="79"/>
      <c r="K157" s="80"/>
      <c r="L157" s="221"/>
      <c r="M157" s="221"/>
      <c r="N157" s="226" t="s">
        <v>736</v>
      </c>
      <c r="O157" s="226" t="str">
        <f t="shared" si="63"/>
        <v>6A_Other-in-total</v>
      </c>
      <c r="P157" s="226" t="str">
        <f t="shared" ref="P157:P162" si="69">$C157</f>
        <v>Other-(included-in-national-total-for-entire-territory)-Please-specify-in-IIR-</v>
      </c>
      <c r="Q157" s="226" t="s">
        <v>1791</v>
      </c>
      <c r="R157" s="236" t="s">
        <v>605</v>
      </c>
      <c r="S157" s="248" t="str">
        <f t="shared" si="68"/>
        <v/>
      </c>
      <c r="T157" s="226" t="str">
        <f>O157</f>
        <v>6A_Other-in-total</v>
      </c>
      <c r="U157" s="248">
        <f>IF(ISNUMBER(MATCH(O157,O$5:O156,0)),"",1)</f>
        <v>1</v>
      </c>
      <c r="V157" s="248" t="str">
        <f>IF(ISNUMBER(MATCH(T157,T$5:T156,0)),"",1)</f>
        <v/>
      </c>
      <c r="W157" s="226" t="str">
        <f t="shared" ref="W157:W158" si="70">"Other-detailed-inventory"</f>
        <v>Other-detailed-inventory</v>
      </c>
      <c r="X157" s="248" t="s">
        <v>1802</v>
      </c>
      <c r="Y157" s="260"/>
      <c r="Z157" s="89"/>
      <c r="AA157" s="64"/>
      <c r="AB157" s="94"/>
      <c r="AC157" s="94"/>
      <c r="AD157" s="94"/>
      <c r="AE157" s="94"/>
      <c r="AF157" s="95"/>
      <c r="AG157" s="94"/>
      <c r="AH157" s="94"/>
      <c r="AI157" s="94"/>
      <c r="AJ157" s="94"/>
      <c r="AK157" s="94"/>
      <c r="AL157" s="94"/>
      <c r="AM157" s="96"/>
      <c r="AN157" s="94"/>
      <c r="AO157" s="94"/>
      <c r="AP157" s="94"/>
      <c r="AQ157" s="96"/>
      <c r="AR157" s="95"/>
      <c r="AS157" s="94"/>
      <c r="AT157" s="94"/>
      <c r="AU157" s="96"/>
      <c r="AV157" s="95"/>
      <c r="AW157" s="94"/>
      <c r="AX157" s="94"/>
      <c r="AY157" s="96"/>
      <c r="AZ157" s="94"/>
      <c r="BA157" s="94"/>
      <c r="BB157" s="94"/>
      <c r="BC157" s="94"/>
      <c r="BD157" s="94"/>
      <c r="BE157" s="94"/>
      <c r="BF157" s="94"/>
      <c r="BG157" s="94"/>
      <c r="BH157" s="94"/>
      <c r="BI157" s="94"/>
      <c r="BJ157" s="94"/>
      <c r="BK157" s="95" t="s">
        <v>157</v>
      </c>
      <c r="BL157" s="94"/>
      <c r="BM157" s="94"/>
      <c r="BN157" s="94"/>
      <c r="BO157" s="94"/>
      <c r="BP157" s="94"/>
      <c r="BQ157" s="95" t="s">
        <v>157</v>
      </c>
      <c r="BR157" s="94"/>
      <c r="BS157" s="94"/>
      <c r="BT157" s="94"/>
      <c r="BU157" s="94"/>
      <c r="BV157" s="94"/>
      <c r="BW157" s="94"/>
      <c r="BX157" s="94"/>
      <c r="BY157" s="94"/>
      <c r="BZ157" s="94"/>
      <c r="CA157" s="96"/>
      <c r="CB157" s="95"/>
      <c r="CC157" s="94"/>
      <c r="CD157" s="94"/>
      <c r="CE157" s="94"/>
      <c r="CF157" s="94"/>
      <c r="CG157" s="94"/>
      <c r="CH157" s="94"/>
      <c r="CI157" s="96"/>
      <c r="CJ157" s="1" t="str">
        <f t="shared" si="67"/>
        <v>6AOther-(included-in-national-total-for-entire-territory)-Please-specify-in-IIR-OtherOther</v>
      </c>
      <c r="CK157" s="1" t="b">
        <v>0</v>
      </c>
      <c r="CM157" s="49"/>
      <c r="CN157" s="69"/>
      <c r="CO157" s="50"/>
      <c r="CP157" s="6"/>
      <c r="CQ157" s="168"/>
    </row>
    <row r="158" spans="1:95" s="1" customFormat="1" ht="12" customHeight="1">
      <c r="A158" s="37" t="s">
        <v>1540</v>
      </c>
      <c r="B158" s="37" t="s">
        <v>737</v>
      </c>
      <c r="C158" s="32" t="s">
        <v>1541</v>
      </c>
      <c r="D158" s="19" t="s">
        <v>365</v>
      </c>
      <c r="E158" s="21" t="s">
        <v>1542</v>
      </c>
      <c r="F158" s="26" t="s">
        <v>1543</v>
      </c>
      <c r="G158" s="175">
        <v>7</v>
      </c>
      <c r="H158" s="61">
        <v>7</v>
      </c>
      <c r="I158" s="54" t="s">
        <v>177</v>
      </c>
      <c r="J158" s="79"/>
      <c r="K158" s="80"/>
      <c r="L158" s="221"/>
      <c r="M158" s="221"/>
      <c r="N158" s="226" t="s">
        <v>737</v>
      </c>
      <c r="O158" s="226" t="str">
        <f t="shared" si="63"/>
        <v>6B_Other-not-in-total</v>
      </c>
      <c r="P158" s="226" t="str">
        <f t="shared" si="69"/>
        <v>Other-not-included-in-national-total-of-th-entire-territory-(please-specify-in-the-IIR)</v>
      </c>
      <c r="Q158" s="226" t="s">
        <v>1792</v>
      </c>
      <c r="R158" s="236" t="s">
        <v>605</v>
      </c>
      <c r="S158" s="248" t="str">
        <f t="shared" si="68"/>
        <v/>
      </c>
      <c r="T158" s="226" t="str">
        <f>O158</f>
        <v>6B_Other-not-in-total</v>
      </c>
      <c r="U158" s="248">
        <f>IF(ISNUMBER(MATCH(O158,O$5:O157,0)),"",1)</f>
        <v>1</v>
      </c>
      <c r="V158" s="248">
        <f>IF(ISNUMBER(MATCH(T158,T$5:T157,0)),"",1)</f>
        <v>1</v>
      </c>
      <c r="W158" s="226" t="str">
        <f t="shared" si="70"/>
        <v>Other-detailed-inventory</v>
      </c>
      <c r="X158" s="248" t="s">
        <v>1802</v>
      </c>
      <c r="Y158" s="260"/>
      <c r="Z158" s="89"/>
      <c r="AA158" s="64"/>
      <c r="AB158" s="94"/>
      <c r="AC158" s="94"/>
      <c r="AD158" s="94"/>
      <c r="AE158" s="94"/>
      <c r="AF158" s="95"/>
      <c r="AG158" s="94"/>
      <c r="AH158" s="94"/>
      <c r="AI158" s="94"/>
      <c r="AJ158" s="94"/>
      <c r="AK158" s="94"/>
      <c r="AL158" s="94"/>
      <c r="AM158" s="96"/>
      <c r="AN158" s="94"/>
      <c r="AO158" s="94"/>
      <c r="AP158" s="94"/>
      <c r="AQ158" s="96"/>
      <c r="AR158" s="95"/>
      <c r="AS158" s="94"/>
      <c r="AT158" s="94"/>
      <c r="AU158" s="96"/>
      <c r="AV158" s="97"/>
      <c r="AW158" s="94"/>
      <c r="AX158" s="94"/>
      <c r="AY158" s="96"/>
      <c r="AZ158" s="94"/>
      <c r="BA158" s="94"/>
      <c r="BB158" s="94"/>
      <c r="BC158" s="94"/>
      <c r="BD158" s="94"/>
      <c r="BE158" s="94"/>
      <c r="BF158" s="94"/>
      <c r="BG158" s="94"/>
      <c r="BH158" s="94"/>
      <c r="BI158" s="94"/>
      <c r="BJ158" s="94"/>
      <c r="BK158" s="95" t="s">
        <v>157</v>
      </c>
      <c r="BL158" s="94"/>
      <c r="BM158" s="94"/>
      <c r="BN158" s="94"/>
      <c r="BO158" s="94"/>
      <c r="BP158" s="96"/>
      <c r="BQ158" s="95" t="s">
        <v>157</v>
      </c>
      <c r="BR158" s="94"/>
      <c r="BS158" s="94"/>
      <c r="BT158" s="94"/>
      <c r="BU158" s="94"/>
      <c r="BV158" s="94"/>
      <c r="BW158" s="94"/>
      <c r="BX158" s="94"/>
      <c r="BY158" s="94"/>
      <c r="BZ158" s="94"/>
      <c r="CA158" s="96"/>
      <c r="CB158" s="95"/>
      <c r="CC158" s="94"/>
      <c r="CD158" s="94"/>
      <c r="CE158" s="94"/>
      <c r="CF158" s="94"/>
      <c r="CG158" s="94"/>
      <c r="CH158" s="94"/>
      <c r="CI158" s="96"/>
      <c r="CJ158" s="1" t="str">
        <f t="shared" si="67"/>
        <v>6BOther-not-included-in-national-total-of-th-entire-territory-(please-specify-in-the-IIR)7Other</v>
      </c>
      <c r="CK158" s="1" t="b">
        <v>0</v>
      </c>
      <c r="CM158" s="49"/>
      <c r="CN158" s="69"/>
      <c r="CO158" s="50"/>
      <c r="CP158" s="6" t="s">
        <v>181</v>
      </c>
      <c r="CQ158" s="166" t="s">
        <v>181</v>
      </c>
    </row>
    <row r="159" spans="1:95" s="1" customFormat="1" ht="12" customHeight="1">
      <c r="A159" s="37"/>
      <c r="B159" s="37"/>
      <c r="C159" s="32"/>
      <c r="D159" s="19"/>
      <c r="E159" s="21"/>
      <c r="F159" s="26"/>
      <c r="G159" s="175"/>
      <c r="H159" s="61"/>
      <c r="I159" s="54"/>
      <c r="J159" s="79"/>
      <c r="K159" s="80"/>
      <c r="L159" s="221"/>
      <c r="M159" s="221"/>
      <c r="N159" s="226" t="s">
        <v>1794</v>
      </c>
      <c r="O159" s="226" t="str">
        <f t="shared" ref="O159" si="71">N159&amp;"_"&amp;Q159</f>
        <v>7A_Fossil-fuel-fires</v>
      </c>
      <c r="P159" s="226" t="s">
        <v>1795</v>
      </c>
      <c r="Q159" s="226" t="s">
        <v>1795</v>
      </c>
      <c r="R159" s="236" t="s">
        <v>605</v>
      </c>
      <c r="S159" s="236" t="s">
        <v>605</v>
      </c>
      <c r="T159" s="226" t="str">
        <f t="shared" ref="T159" si="72">O159</f>
        <v>7A_Fossil-fuel-fires</v>
      </c>
      <c r="U159" s="248">
        <f>IF(ISNUMBER(MATCH(O159,O$5:O158,0)),"",1)</f>
        <v>1</v>
      </c>
      <c r="V159" s="248">
        <f>IF(ISNUMBER(MATCH(T159,T$5:T158,0)),"",1)</f>
        <v>1</v>
      </c>
      <c r="W159" s="226" t="str">
        <f t="shared" ref="W159" si="73">"EDGAR: "&amp;Y159</f>
        <v>EDGAR: 7A_Fossil fuel fires</v>
      </c>
      <c r="X159" s="248" t="s">
        <v>1772</v>
      </c>
      <c r="Y159" s="260" t="s">
        <v>1858</v>
      </c>
      <c r="Z159" s="89"/>
      <c r="AA159" s="64"/>
      <c r="AB159" s="94"/>
      <c r="AC159" s="94"/>
      <c r="AD159" s="94"/>
      <c r="AE159" s="94"/>
      <c r="AF159" s="95"/>
      <c r="AG159" s="94"/>
      <c r="AH159" s="94"/>
      <c r="AI159" s="94"/>
      <c r="AJ159" s="94"/>
      <c r="AK159" s="94"/>
      <c r="AL159" s="94"/>
      <c r="AM159" s="96"/>
      <c r="AN159" s="94"/>
      <c r="AO159" s="94"/>
      <c r="AP159" s="94"/>
      <c r="AQ159" s="96"/>
      <c r="AR159" s="95"/>
      <c r="AS159" s="94"/>
      <c r="AT159" s="94"/>
      <c r="AU159" s="96"/>
      <c r="AV159" s="94"/>
      <c r="AW159" s="94"/>
      <c r="AX159" s="94"/>
      <c r="AY159" s="96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5"/>
      <c r="BL159" s="94"/>
      <c r="BM159" s="94"/>
      <c r="BN159" s="94"/>
      <c r="BO159" s="94"/>
      <c r="BP159" s="94"/>
      <c r="BQ159" s="95"/>
      <c r="BR159" s="94"/>
      <c r="BS159" s="94"/>
      <c r="BT159" s="94"/>
      <c r="BU159" s="94"/>
      <c r="BV159" s="94"/>
      <c r="BW159" s="94"/>
      <c r="BX159" s="94"/>
      <c r="BY159" s="94"/>
      <c r="BZ159" s="94"/>
      <c r="CA159" s="96"/>
      <c r="CB159" s="95"/>
      <c r="CC159" s="94"/>
      <c r="CD159" s="94"/>
      <c r="CE159" s="94"/>
      <c r="CF159" s="94"/>
      <c r="CG159" s="94"/>
      <c r="CH159" s="94"/>
      <c r="CI159" s="96"/>
      <c r="CM159" s="49"/>
      <c r="CN159" s="69"/>
      <c r="CO159" s="50"/>
      <c r="CP159" s="6"/>
      <c r="CQ159" s="166"/>
    </row>
    <row r="160" spans="1:95" s="1" customFormat="1" ht="12" customHeight="1">
      <c r="A160" s="17" t="s">
        <v>1544</v>
      </c>
      <c r="B160" s="17" t="s">
        <v>738</v>
      </c>
      <c r="C160" s="18" t="s">
        <v>2</v>
      </c>
      <c r="D160" s="31" t="s">
        <v>364</v>
      </c>
      <c r="E160" s="25" t="s">
        <v>1544</v>
      </c>
      <c r="F160" s="26" t="s">
        <v>1545</v>
      </c>
      <c r="G160" s="176" t="s">
        <v>175</v>
      </c>
      <c r="H160" s="57" t="s">
        <v>181</v>
      </c>
      <c r="I160" s="56" t="s">
        <v>1546</v>
      </c>
      <c r="J160" s="81"/>
      <c r="K160" s="82"/>
      <c r="L160" s="218"/>
      <c r="M160" s="218"/>
      <c r="N160" s="226" t="s">
        <v>738</v>
      </c>
      <c r="O160" s="226" t="str">
        <f t="shared" si="63"/>
        <v>11A_Volcanoes</v>
      </c>
      <c r="P160" s="226" t="str">
        <f t="shared" si="69"/>
        <v>Volcanoes</v>
      </c>
      <c r="Q160" s="226" t="s">
        <v>2</v>
      </c>
      <c r="R160" s="236" t="s">
        <v>605</v>
      </c>
      <c r="S160" s="248" t="str">
        <f>IF(OR(AND($N160=$N158,$O160&lt;&gt;$O158,$B160=$B158),AND(S158="X",O160=O158)),"X","")</f>
        <v/>
      </c>
      <c r="T160" s="226" t="str">
        <f>O160</f>
        <v>11A_Volcanoes</v>
      </c>
      <c r="U160" s="248">
        <f>IF(ISNUMBER(MATCH(O160,O$5:O159,0)),"",1)</f>
        <v>1</v>
      </c>
      <c r="V160" s="248">
        <f>IF(ISNUMBER(MATCH(T160,T$5:T159,0)),"",1)</f>
        <v>1</v>
      </c>
      <c r="W160" s="226"/>
      <c r="X160" s="248"/>
      <c r="Y160" s="260"/>
      <c r="Z160" s="90"/>
      <c r="AA160" s="65"/>
      <c r="AB160" s="94"/>
      <c r="AC160" s="94"/>
      <c r="AD160" s="94"/>
      <c r="AE160" s="94"/>
      <c r="AF160" s="95"/>
      <c r="AG160" s="94"/>
      <c r="AH160" s="94"/>
      <c r="AI160" s="94"/>
      <c r="AJ160" s="94"/>
      <c r="AK160" s="94"/>
      <c r="AL160" s="94"/>
      <c r="AM160" s="96"/>
      <c r="AN160" s="94"/>
      <c r="AO160" s="94"/>
      <c r="AP160" s="94"/>
      <c r="AQ160" s="96"/>
      <c r="AR160" s="95"/>
      <c r="AS160" s="94"/>
      <c r="AT160" s="94"/>
      <c r="AU160" s="96"/>
      <c r="AV160" s="95"/>
      <c r="AW160" s="94"/>
      <c r="AX160" s="94"/>
      <c r="AY160" s="96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5" t="s">
        <v>157</v>
      </c>
      <c r="BL160" s="94"/>
      <c r="BM160" s="94"/>
      <c r="BN160" s="94"/>
      <c r="BO160" s="94"/>
      <c r="BP160" s="94"/>
      <c r="BQ160" s="95" t="s">
        <v>157</v>
      </c>
      <c r="BR160" s="94"/>
      <c r="BS160" s="94"/>
      <c r="BT160" s="94"/>
      <c r="BU160" s="94"/>
      <c r="BV160" s="94"/>
      <c r="BW160" s="94"/>
      <c r="BX160" s="94"/>
      <c r="BY160" s="94"/>
      <c r="BZ160" s="94"/>
      <c r="CA160" s="96"/>
      <c r="CB160" s="95"/>
      <c r="CC160" s="94"/>
      <c r="CD160" s="94"/>
      <c r="CE160" s="94"/>
      <c r="CF160" s="94"/>
      <c r="CG160" s="94"/>
      <c r="CH160" s="94"/>
      <c r="CI160" s="96"/>
      <c r="CJ160" s="1" t="str">
        <f>B160&amp;C160&amp;H160&amp;I160&amp;J160&amp;K160</f>
        <v>11AVolcanoes-Not-allocated</v>
      </c>
      <c r="CK160" s="1" t="b">
        <v>0</v>
      </c>
      <c r="CM160" s="49"/>
      <c r="CN160" s="69"/>
      <c r="CO160" s="50"/>
      <c r="CP160" s="5" t="s">
        <v>1</v>
      </c>
      <c r="CQ160" s="168" t="s">
        <v>2</v>
      </c>
    </row>
    <row r="161" spans="1:95" s="1" customFormat="1" ht="12" customHeight="1">
      <c r="A161" s="17" t="s">
        <v>1547</v>
      </c>
      <c r="B161" s="17" t="s">
        <v>739</v>
      </c>
      <c r="C161" s="18" t="s">
        <v>1548</v>
      </c>
      <c r="D161" s="31" t="s">
        <v>364</v>
      </c>
      <c r="E161" s="25" t="s">
        <v>1547</v>
      </c>
      <c r="F161" s="26" t="s">
        <v>1549</v>
      </c>
      <c r="G161" s="176" t="s">
        <v>175</v>
      </c>
      <c r="H161" s="57" t="s">
        <v>181</v>
      </c>
      <c r="I161" s="56" t="s">
        <v>1546</v>
      </c>
      <c r="J161" s="81"/>
      <c r="K161" s="82"/>
      <c r="L161" s="218"/>
      <c r="M161" s="218"/>
      <c r="N161" s="226" t="s">
        <v>739</v>
      </c>
      <c r="O161" s="226" t="str">
        <f t="shared" si="63"/>
        <v>11B_Forest-fires</v>
      </c>
      <c r="P161" s="226" t="str">
        <f t="shared" si="69"/>
        <v>Forest-fires</v>
      </c>
      <c r="Q161" s="226" t="s">
        <v>1548</v>
      </c>
      <c r="R161" s="236" t="s">
        <v>605</v>
      </c>
      <c r="S161" s="248" t="str">
        <f>IF(OR(AND($N161=$N160,$O161&lt;&gt;$O160,$B161=$B160),AND(S160="X",O161=O160)),"X","")</f>
        <v/>
      </c>
      <c r="T161" s="226" t="str">
        <f>O161</f>
        <v>11B_Forest-fires</v>
      </c>
      <c r="U161" s="248">
        <f>IF(ISNUMBER(MATCH(O161,O$5:O160,0)),"",1)</f>
        <v>1</v>
      </c>
      <c r="V161" s="248">
        <f>IF(ISNUMBER(MATCH(T161,T$5:T160,0)),"",1)</f>
        <v>1</v>
      </c>
      <c r="W161" s="226"/>
      <c r="X161" s="248"/>
      <c r="Y161" s="260"/>
      <c r="Z161" s="90"/>
      <c r="AA161" s="65"/>
      <c r="AB161" s="94"/>
      <c r="AC161" s="94"/>
      <c r="AD161" s="94"/>
      <c r="AE161" s="94"/>
      <c r="AF161" s="95"/>
      <c r="AG161" s="94"/>
      <c r="AH161" s="94"/>
      <c r="AI161" s="94"/>
      <c r="AJ161" s="94"/>
      <c r="AK161" s="94"/>
      <c r="AL161" s="94"/>
      <c r="AM161" s="96"/>
      <c r="AN161" s="94"/>
      <c r="AO161" s="94"/>
      <c r="AP161" s="94"/>
      <c r="AQ161" s="96"/>
      <c r="AR161" s="95"/>
      <c r="AS161" s="94"/>
      <c r="AT161" s="94"/>
      <c r="AU161" s="96"/>
      <c r="AV161" s="95"/>
      <c r="AW161" s="94"/>
      <c r="AX161" s="94"/>
      <c r="AY161" s="96"/>
      <c r="AZ161" s="94"/>
      <c r="BA161" s="94"/>
      <c r="BB161" s="94"/>
      <c r="BC161" s="94"/>
      <c r="BD161" s="94"/>
      <c r="BE161" s="94"/>
      <c r="BF161" s="94"/>
      <c r="BG161" s="94"/>
      <c r="BH161" s="94"/>
      <c r="BI161" s="94"/>
      <c r="BJ161" s="94"/>
      <c r="BK161" s="95" t="s">
        <v>157</v>
      </c>
      <c r="BL161" s="94"/>
      <c r="BM161" s="94"/>
      <c r="BN161" s="94"/>
      <c r="BO161" s="94"/>
      <c r="BP161" s="96"/>
      <c r="BQ161" s="95" t="s">
        <v>157</v>
      </c>
      <c r="BR161" s="94"/>
      <c r="BS161" s="94"/>
      <c r="BT161" s="94"/>
      <c r="BU161" s="94"/>
      <c r="BV161" s="94"/>
      <c r="BW161" s="94"/>
      <c r="BX161" s="94"/>
      <c r="BY161" s="94"/>
      <c r="BZ161" s="94"/>
      <c r="CA161" s="96"/>
      <c r="CB161" s="95"/>
      <c r="CC161" s="94"/>
      <c r="CD161" s="94"/>
      <c r="CE161" s="94"/>
      <c r="CF161" s="94"/>
      <c r="CG161" s="94"/>
      <c r="CH161" s="94"/>
      <c r="CI161" s="96"/>
      <c r="CJ161" s="1" t="str">
        <f t="shared" ref="CJ161:CJ162" si="74">B161&amp;C161&amp;H161&amp;I161&amp;J161&amp;K161</f>
        <v>11BForest-fires-Not-allocated</v>
      </c>
      <c r="CK161" s="1" t="b">
        <v>0</v>
      </c>
      <c r="CM161" s="49"/>
      <c r="CN161" s="69"/>
      <c r="CO161" s="50"/>
      <c r="CP161" s="5" t="s">
        <v>0</v>
      </c>
      <c r="CQ161" s="168" t="s">
        <v>1550</v>
      </c>
    </row>
    <row r="162" spans="1:95" s="1" customFormat="1" ht="12" customHeight="1">
      <c r="A162" s="17" t="s">
        <v>1551</v>
      </c>
      <c r="B162" s="17" t="s">
        <v>740</v>
      </c>
      <c r="C162" s="38" t="s">
        <v>1552</v>
      </c>
      <c r="D162" s="31" t="s">
        <v>364</v>
      </c>
      <c r="E162" s="25" t="s">
        <v>1551</v>
      </c>
      <c r="F162" s="26" t="s">
        <v>1553</v>
      </c>
      <c r="G162" s="176"/>
      <c r="H162" s="57" t="s">
        <v>181</v>
      </c>
      <c r="I162" s="56"/>
      <c r="J162" s="81"/>
      <c r="K162" s="82"/>
      <c r="L162" s="218"/>
      <c r="M162" s="218"/>
      <c r="N162" s="226" t="s">
        <v>740</v>
      </c>
      <c r="O162" s="226" t="str">
        <f t="shared" si="63"/>
        <v>11C_Other-natural</v>
      </c>
      <c r="P162" s="226" t="str">
        <f t="shared" si="69"/>
        <v>Other-natural-emissions-(Please-specify-in-notes-and-your-IIR)</v>
      </c>
      <c r="Q162" s="226" t="s">
        <v>758</v>
      </c>
      <c r="R162" s="236" t="s">
        <v>605</v>
      </c>
      <c r="S162" s="248" t="str">
        <f>IF(OR(AND($N162=$N161,$O162&lt;&gt;$O161,$B162=$B161),AND(S161="X",O162=O161)),"X","")</f>
        <v/>
      </c>
      <c r="T162" s="226" t="str">
        <f>O162</f>
        <v>11C_Other-natural</v>
      </c>
      <c r="U162" s="248">
        <f>IF(ISNUMBER(MATCH(O162,O$5:O161,0)),"",1)</f>
        <v>1</v>
      </c>
      <c r="V162" s="248">
        <f>IF(ISNUMBER(MATCH(T162,T$5:T161,0)),"",1)</f>
        <v>1</v>
      </c>
      <c r="W162" s="226"/>
      <c r="X162" s="248"/>
      <c r="Y162" s="260"/>
      <c r="Z162" s="90"/>
      <c r="AA162" s="65"/>
      <c r="AB162" s="94"/>
      <c r="AC162" s="94"/>
      <c r="AD162" s="94"/>
      <c r="AE162" s="94"/>
      <c r="AF162" s="95"/>
      <c r="AG162" s="94"/>
      <c r="AH162" s="94"/>
      <c r="AI162" s="94"/>
      <c r="AJ162" s="94"/>
      <c r="AK162" s="94"/>
      <c r="AL162" s="94"/>
      <c r="AM162" s="96"/>
      <c r="AN162" s="94"/>
      <c r="AO162" s="94"/>
      <c r="AP162" s="94"/>
      <c r="AQ162" s="96"/>
      <c r="AR162" s="95"/>
      <c r="AS162" s="94"/>
      <c r="AT162" s="94"/>
      <c r="AU162" s="96"/>
      <c r="AV162" s="95"/>
      <c r="AW162" s="94"/>
      <c r="AX162" s="94"/>
      <c r="AY162" s="96"/>
      <c r="AZ162" s="94"/>
      <c r="BA162" s="94"/>
      <c r="BB162" s="94"/>
      <c r="BC162" s="94"/>
      <c r="BD162" s="94"/>
      <c r="BE162" s="94"/>
      <c r="BF162" s="94"/>
      <c r="BG162" s="94"/>
      <c r="BH162" s="94"/>
      <c r="BI162" s="94"/>
      <c r="BJ162" s="94"/>
      <c r="BK162" s="95" t="s">
        <v>157</v>
      </c>
      <c r="BL162" s="94"/>
      <c r="BM162" s="94"/>
      <c r="BN162" s="94"/>
      <c r="BO162" s="94"/>
      <c r="BP162" s="96"/>
      <c r="BQ162" s="95" t="s">
        <v>157</v>
      </c>
      <c r="BR162" s="94"/>
      <c r="BS162" s="94"/>
      <c r="BT162" s="94"/>
      <c r="BU162" s="94"/>
      <c r="BV162" s="94"/>
      <c r="BW162" s="94"/>
      <c r="BX162" s="94"/>
      <c r="BY162" s="94"/>
      <c r="BZ162" s="94"/>
      <c r="CA162" s="96"/>
      <c r="CB162" s="95"/>
      <c r="CC162" s="94"/>
      <c r="CD162" s="94"/>
      <c r="CE162" s="94"/>
      <c r="CF162" s="94"/>
      <c r="CG162" s="94"/>
      <c r="CH162" s="94"/>
      <c r="CI162" s="96"/>
      <c r="CJ162" s="1" t="str">
        <f t="shared" si="74"/>
        <v>11COther-natural-emissions-(Please-specify-in-notes-and-your-IIR)-</v>
      </c>
      <c r="CK162" s="1" t="b">
        <v>0</v>
      </c>
      <c r="CM162" s="49"/>
      <c r="CN162" s="69"/>
      <c r="CO162" s="50"/>
      <c r="CP162" s="5" t="s">
        <v>337</v>
      </c>
      <c r="CQ162" s="169" t="s">
        <v>1554</v>
      </c>
    </row>
    <row r="163" spans="1:95" s="1" customFormat="1">
      <c r="A163" s="17"/>
      <c r="B163" s="17"/>
      <c r="C163" s="18"/>
      <c r="D163" s="17"/>
      <c r="E163" s="19"/>
      <c r="F163" s="20"/>
      <c r="G163" s="175"/>
      <c r="H163" s="61" t="s">
        <v>1555</v>
      </c>
      <c r="I163" s="54" t="s">
        <v>1556</v>
      </c>
      <c r="J163" s="79"/>
      <c r="K163" s="80"/>
      <c r="L163" s="221"/>
      <c r="M163" s="221"/>
      <c r="N163" s="229"/>
      <c r="O163" s="229"/>
      <c r="P163" s="229"/>
      <c r="Q163" s="229"/>
      <c r="R163" s="239"/>
      <c r="S163" s="239"/>
      <c r="T163" s="229"/>
      <c r="U163" s="239"/>
      <c r="V163" s="239"/>
      <c r="W163" s="229"/>
      <c r="X163" s="239"/>
      <c r="Y163" s="261"/>
      <c r="Z163" s="89"/>
      <c r="AA163" s="64"/>
      <c r="AB163" s="94"/>
      <c r="AC163" s="94"/>
      <c r="AD163" s="94"/>
      <c r="AE163" s="94"/>
      <c r="AF163" s="95"/>
      <c r="AG163" s="94"/>
      <c r="AH163" s="94"/>
      <c r="AI163" s="94"/>
      <c r="AJ163" s="94"/>
      <c r="AK163" s="94"/>
      <c r="AL163" s="94"/>
      <c r="AM163" s="96"/>
      <c r="AN163" s="94"/>
      <c r="AO163" s="94"/>
      <c r="AP163" s="94"/>
      <c r="AQ163" s="96"/>
      <c r="AR163" s="95"/>
      <c r="AS163" s="94"/>
      <c r="AT163" s="94"/>
      <c r="AU163" s="96"/>
      <c r="AV163" s="97"/>
      <c r="AW163" s="94"/>
      <c r="AX163" s="94"/>
      <c r="AY163" s="96"/>
      <c r="AZ163" s="94"/>
      <c r="BA163" s="94"/>
      <c r="BB163" s="94"/>
      <c r="BC163" s="94"/>
      <c r="BD163" s="94"/>
      <c r="BE163" s="94"/>
      <c r="BF163" s="94"/>
      <c r="BG163" s="94"/>
      <c r="BH163" s="94"/>
      <c r="BI163" s="94"/>
      <c r="BJ163" s="94"/>
      <c r="BK163" s="95"/>
      <c r="BL163" s="94"/>
      <c r="BM163" s="94"/>
      <c r="BN163" s="94"/>
      <c r="BO163" s="94"/>
      <c r="BP163" s="96"/>
      <c r="BQ163" s="95"/>
      <c r="BR163" s="94"/>
      <c r="BS163" s="94"/>
      <c r="BT163" s="94"/>
      <c r="BU163" s="94"/>
      <c r="BV163" s="94"/>
      <c r="BW163" s="94"/>
      <c r="BX163" s="94"/>
      <c r="BY163" s="94"/>
      <c r="BZ163" s="94"/>
      <c r="CA163" s="96"/>
      <c r="CB163" s="95"/>
      <c r="CC163" s="94"/>
      <c r="CD163" s="94"/>
      <c r="CE163" s="94"/>
      <c r="CF163" s="94"/>
      <c r="CG163" s="94"/>
      <c r="CH163" s="94"/>
      <c r="CI163" s="96"/>
      <c r="CM163" s="49"/>
      <c r="CN163" s="115"/>
      <c r="CO163" s="51"/>
      <c r="CP163" s="5" t="s">
        <v>160</v>
      </c>
      <c r="CQ163" s="168" t="s">
        <v>1557</v>
      </c>
    </row>
    <row r="164" spans="1:95" s="1" customFormat="1" ht="12" customHeight="1">
      <c r="A164" s="27"/>
      <c r="B164" s="27"/>
      <c r="C164" s="28"/>
      <c r="D164" s="23"/>
      <c r="E164" s="23"/>
      <c r="F164" s="24"/>
      <c r="G164" s="167"/>
      <c r="H164" s="57"/>
      <c r="I164" s="58"/>
      <c r="J164" s="83"/>
      <c r="K164" s="84"/>
      <c r="L164" s="233"/>
      <c r="M164" s="231"/>
      <c r="N164" s="226"/>
      <c r="O164" s="226"/>
      <c r="P164" s="226"/>
      <c r="Q164" s="226"/>
      <c r="R164" s="236"/>
      <c r="S164" s="236"/>
      <c r="T164" s="226"/>
      <c r="U164" s="236"/>
      <c r="V164" s="236"/>
      <c r="W164" s="226"/>
      <c r="X164" s="236"/>
      <c r="Y164" s="262"/>
      <c r="Z164" s="90"/>
      <c r="AA164" s="65"/>
      <c r="AB164" s="94"/>
      <c r="AC164" s="94"/>
      <c r="AD164" s="94"/>
      <c r="AE164" s="94"/>
      <c r="AF164" s="94"/>
      <c r="AG164" s="94"/>
      <c r="AH164" s="96"/>
      <c r="AI164" s="94"/>
      <c r="AJ164" s="94"/>
      <c r="AK164" s="94"/>
      <c r="AL164" s="94"/>
      <c r="AM164" s="94"/>
      <c r="AN164" s="94"/>
      <c r="AO164" s="94"/>
      <c r="AP164" s="94"/>
      <c r="AQ164" s="96"/>
      <c r="AR164" s="95"/>
      <c r="AS164" s="94"/>
      <c r="AT164" s="94"/>
      <c r="AU164" s="96"/>
      <c r="AV164" s="95"/>
      <c r="AW164" s="94"/>
      <c r="AX164" s="94"/>
      <c r="AY164" s="96"/>
      <c r="AZ164" s="94"/>
      <c r="BA164" s="94"/>
      <c r="BB164" s="94"/>
      <c r="BC164" s="94"/>
      <c r="BD164" s="94"/>
      <c r="BE164" s="94"/>
      <c r="BF164" s="94"/>
      <c r="BG164" s="94"/>
      <c r="BH164" s="94"/>
      <c r="BI164" s="94"/>
      <c r="BJ164" s="94"/>
      <c r="BK164" s="95"/>
      <c r="BL164" s="94"/>
      <c r="BM164" s="94"/>
      <c r="BN164" s="94"/>
      <c r="BO164" s="94"/>
      <c r="BP164" s="96"/>
      <c r="BQ164" s="95"/>
      <c r="BR164" s="94"/>
      <c r="BS164" s="94"/>
      <c r="BT164" s="94"/>
      <c r="BU164" s="94"/>
      <c r="BV164" s="94"/>
      <c r="BW164" s="94"/>
      <c r="BX164" s="94"/>
      <c r="BY164" s="94"/>
      <c r="BZ164" s="94"/>
      <c r="CA164" s="96"/>
      <c r="CB164" s="95"/>
      <c r="CC164" s="94"/>
      <c r="CD164" s="94"/>
      <c r="CE164" s="94"/>
      <c r="CF164" s="94"/>
      <c r="CG164" s="94"/>
      <c r="CH164" s="94"/>
      <c r="CI164" s="96"/>
      <c r="CM164" s="70"/>
      <c r="CN164" s="69"/>
      <c r="CO164" s="107"/>
      <c r="CP164" s="6"/>
      <c r="CQ164" s="166"/>
    </row>
    <row r="165" spans="1:95" s="1" customFormat="1" ht="12">
      <c r="A165" s="17"/>
      <c r="B165" s="17"/>
      <c r="C165" s="18"/>
      <c r="D165" s="17"/>
      <c r="E165" s="19"/>
      <c r="F165" s="22"/>
      <c r="G165" s="177"/>
      <c r="H165" s="61"/>
      <c r="I165" s="54"/>
      <c r="J165" s="81"/>
      <c r="K165" s="82"/>
      <c r="L165" s="233"/>
      <c r="M165" s="231"/>
      <c r="N165" s="226"/>
      <c r="O165" s="226"/>
      <c r="P165" s="226"/>
      <c r="Q165" s="226"/>
      <c r="R165" s="236"/>
      <c r="S165" s="236"/>
      <c r="T165" s="226"/>
      <c r="U165" s="236"/>
      <c r="V165" s="236"/>
      <c r="W165" s="226"/>
      <c r="X165" s="236"/>
      <c r="Y165" s="262"/>
      <c r="Z165" s="89"/>
      <c r="AA165" s="64"/>
      <c r="AB165" s="94"/>
      <c r="AC165" s="94"/>
      <c r="AD165" s="94"/>
      <c r="AE165" s="94"/>
      <c r="AF165" s="95"/>
      <c r="AG165" s="94"/>
      <c r="AH165" s="94"/>
      <c r="AI165" s="94"/>
      <c r="AJ165" s="94"/>
      <c r="AK165" s="94"/>
      <c r="AL165" s="94"/>
      <c r="AM165" s="96"/>
      <c r="AN165" s="94"/>
      <c r="AO165" s="94"/>
      <c r="AP165" s="94"/>
      <c r="AQ165" s="96"/>
      <c r="AR165" s="95"/>
      <c r="AS165" s="94"/>
      <c r="AT165" s="94"/>
      <c r="AU165" s="96"/>
      <c r="AV165" s="97"/>
      <c r="AW165" s="94"/>
      <c r="AX165" s="94"/>
      <c r="AY165" s="96"/>
      <c r="AZ165" s="94"/>
      <c r="BA165" s="94"/>
      <c r="BB165" s="94"/>
      <c r="BC165" s="94"/>
      <c r="BD165" s="94"/>
      <c r="BE165" s="94"/>
      <c r="BF165" s="94"/>
      <c r="BG165" s="94"/>
      <c r="BH165" s="94"/>
      <c r="BI165" s="94"/>
      <c r="BJ165" s="94"/>
      <c r="BK165" s="95"/>
      <c r="BL165" s="94"/>
      <c r="BM165" s="94"/>
      <c r="BN165" s="94"/>
      <c r="BO165" s="94"/>
      <c r="BP165" s="96"/>
      <c r="BQ165" s="95"/>
      <c r="BR165" s="94"/>
      <c r="BS165" s="94"/>
      <c r="BT165" s="94"/>
      <c r="BU165" s="94"/>
      <c r="BV165" s="94"/>
      <c r="BW165" s="94"/>
      <c r="BX165" s="94"/>
      <c r="BY165" s="94"/>
      <c r="BZ165" s="94"/>
      <c r="CA165" s="96"/>
      <c r="CB165" s="95"/>
      <c r="CC165" s="94"/>
      <c r="CD165" s="94"/>
      <c r="CE165" s="94"/>
      <c r="CF165" s="94"/>
      <c r="CG165" s="94"/>
      <c r="CH165" s="94"/>
      <c r="CI165" s="96"/>
      <c r="CM165" s="49"/>
      <c r="CN165" s="69"/>
      <c r="CO165" s="50"/>
      <c r="CP165" s="5"/>
      <c r="CQ165" s="168"/>
    </row>
    <row r="166" spans="1:95" s="1" customFormat="1" ht="12">
      <c r="A166" s="17"/>
      <c r="B166" s="17"/>
      <c r="C166" s="18"/>
      <c r="D166" s="17"/>
      <c r="E166" s="17"/>
      <c r="F166" s="18"/>
      <c r="G166" s="175"/>
      <c r="H166" s="53"/>
      <c r="I166" s="54"/>
      <c r="J166" s="81"/>
      <c r="K166" s="82"/>
      <c r="L166" s="233"/>
      <c r="M166" s="231"/>
      <c r="N166" s="226"/>
      <c r="O166" s="226"/>
      <c r="P166" s="226"/>
      <c r="Q166" s="226"/>
      <c r="R166" s="236"/>
      <c r="S166" s="236"/>
      <c r="T166" s="226"/>
      <c r="U166" s="236"/>
      <c r="V166" s="236"/>
      <c r="W166" s="226"/>
      <c r="X166" s="236"/>
      <c r="Y166" s="262"/>
      <c r="Z166" s="89"/>
      <c r="AA166" s="64"/>
      <c r="AB166" s="94"/>
      <c r="AC166" s="94"/>
      <c r="AD166" s="94"/>
      <c r="AE166" s="94"/>
      <c r="AF166" s="95"/>
      <c r="AG166" s="94"/>
      <c r="AH166" s="94"/>
      <c r="AI166" s="94"/>
      <c r="AJ166" s="94"/>
      <c r="AK166" s="94"/>
      <c r="AL166" s="94"/>
      <c r="AM166" s="96"/>
      <c r="AN166" s="94"/>
      <c r="AO166" s="94"/>
      <c r="AP166" s="94"/>
      <c r="AQ166" s="96"/>
      <c r="AR166" s="95"/>
      <c r="AS166" s="94"/>
      <c r="AT166" s="94"/>
      <c r="AU166" s="96"/>
      <c r="AV166" s="97"/>
      <c r="AW166" s="94"/>
      <c r="AX166" s="94"/>
      <c r="AY166" s="96"/>
      <c r="AZ166" s="94"/>
      <c r="BA166" s="94"/>
      <c r="BB166" s="94"/>
      <c r="BC166" s="94"/>
      <c r="BD166" s="94"/>
      <c r="BE166" s="94"/>
      <c r="BF166" s="94"/>
      <c r="BG166" s="94"/>
      <c r="BH166" s="94"/>
      <c r="BI166" s="94"/>
      <c r="BJ166" s="94"/>
      <c r="BK166" s="95"/>
      <c r="BL166" s="94"/>
      <c r="BM166" s="94"/>
      <c r="BN166" s="94"/>
      <c r="BO166" s="94"/>
      <c r="BP166" s="96"/>
      <c r="BQ166" s="95"/>
      <c r="BR166" s="94"/>
      <c r="BS166" s="94"/>
      <c r="BT166" s="94"/>
      <c r="BU166" s="94"/>
      <c r="BV166" s="94"/>
      <c r="BW166" s="94"/>
      <c r="BX166" s="94"/>
      <c r="BY166" s="94"/>
      <c r="BZ166" s="94"/>
      <c r="CA166" s="96"/>
      <c r="CB166" s="95"/>
      <c r="CC166" s="94"/>
      <c r="CD166" s="94"/>
      <c r="CE166" s="94"/>
      <c r="CF166" s="94"/>
      <c r="CG166" s="94"/>
      <c r="CH166" s="94"/>
      <c r="CI166" s="96"/>
      <c r="CM166" s="49"/>
      <c r="CN166" s="111"/>
      <c r="CO166" s="155"/>
      <c r="CP166" s="5"/>
      <c r="CQ166" s="168"/>
    </row>
    <row r="167" spans="1:95" s="1" customFormat="1" ht="12">
      <c r="A167" s="17"/>
      <c r="B167" s="17"/>
      <c r="C167" s="18"/>
      <c r="D167" s="17"/>
      <c r="E167" s="31"/>
      <c r="F167" s="32"/>
      <c r="G167" s="167"/>
      <c r="H167" s="57"/>
      <c r="I167" s="58"/>
      <c r="J167" s="83"/>
      <c r="K167" s="84"/>
      <c r="L167" s="233"/>
      <c r="M167" s="231"/>
      <c r="N167" s="226"/>
      <c r="O167" s="226"/>
      <c r="P167" s="226"/>
      <c r="Q167" s="226"/>
      <c r="R167" s="240"/>
      <c r="S167" s="240"/>
      <c r="T167" s="226"/>
      <c r="U167" s="240"/>
      <c r="V167" s="240"/>
      <c r="W167" s="226"/>
      <c r="X167" s="240"/>
      <c r="Y167" s="263"/>
      <c r="Z167" s="91"/>
      <c r="AA167" s="66"/>
      <c r="AB167" s="94"/>
      <c r="AC167" s="94"/>
      <c r="AD167" s="94"/>
      <c r="AE167" s="94"/>
      <c r="AF167" s="95"/>
      <c r="AG167" s="94"/>
      <c r="AH167" s="94"/>
      <c r="AI167" s="94"/>
      <c r="AJ167" s="94"/>
      <c r="AK167" s="94"/>
      <c r="AL167" s="94"/>
      <c r="AM167" s="96"/>
      <c r="AN167" s="94"/>
      <c r="AO167" s="94"/>
      <c r="AP167" s="94"/>
      <c r="AQ167" s="96"/>
      <c r="AR167" s="95"/>
      <c r="AS167" s="94"/>
      <c r="AT167" s="94"/>
      <c r="AU167" s="96"/>
      <c r="AV167" s="97"/>
      <c r="AW167" s="94"/>
      <c r="AX167" s="94"/>
      <c r="AY167" s="96"/>
      <c r="AZ167" s="94"/>
      <c r="BA167" s="94"/>
      <c r="BB167" s="94"/>
      <c r="BC167" s="94"/>
      <c r="BD167" s="94"/>
      <c r="BE167" s="94"/>
      <c r="BF167" s="94"/>
      <c r="BG167" s="94"/>
      <c r="BH167" s="94"/>
      <c r="BI167" s="94"/>
      <c r="BJ167" s="94"/>
      <c r="BK167" s="95"/>
      <c r="BL167" s="94"/>
      <c r="BM167" s="94"/>
      <c r="BN167" s="94"/>
      <c r="BO167" s="94"/>
      <c r="BP167" s="96"/>
      <c r="BQ167" s="95"/>
      <c r="BR167" s="94"/>
      <c r="BS167" s="94"/>
      <c r="BT167" s="94"/>
      <c r="BU167" s="94"/>
      <c r="BV167" s="94"/>
      <c r="BW167" s="94"/>
      <c r="BX167" s="94"/>
      <c r="BY167" s="94"/>
      <c r="BZ167" s="94"/>
      <c r="CA167" s="96"/>
      <c r="CB167" s="95"/>
      <c r="CC167" s="94"/>
      <c r="CD167" s="94"/>
      <c r="CE167" s="94"/>
      <c r="CF167" s="94"/>
      <c r="CG167" s="94"/>
      <c r="CH167" s="94"/>
      <c r="CI167" s="96"/>
      <c r="CM167" s="49"/>
      <c r="CN167" s="69"/>
      <c r="CO167" s="50"/>
      <c r="CP167" s="5"/>
      <c r="CQ167" s="168"/>
    </row>
    <row r="168" spans="1:95" s="1" customFormat="1" ht="12">
      <c r="A168" s="17"/>
      <c r="B168" s="17"/>
      <c r="C168" s="18"/>
      <c r="D168" s="17"/>
      <c r="E168" s="31"/>
      <c r="F168" s="32"/>
      <c r="G168" s="175"/>
      <c r="H168" s="61"/>
      <c r="I168" s="54"/>
      <c r="J168" s="83"/>
      <c r="K168" s="84"/>
      <c r="L168" s="233"/>
      <c r="M168" s="231"/>
      <c r="N168" s="226"/>
      <c r="O168" s="226"/>
      <c r="P168" s="226"/>
      <c r="Q168" s="226"/>
      <c r="R168" s="240"/>
      <c r="S168" s="240"/>
      <c r="T168" s="226"/>
      <c r="U168" s="240"/>
      <c r="V168" s="240"/>
      <c r="W168" s="226"/>
      <c r="X168" s="240"/>
      <c r="Y168" s="263"/>
      <c r="Z168" s="89"/>
      <c r="AA168" s="64"/>
      <c r="AB168" s="94"/>
      <c r="AC168" s="94"/>
      <c r="AD168" s="94"/>
      <c r="AE168" s="94"/>
      <c r="AF168" s="95"/>
      <c r="AG168" s="94"/>
      <c r="AH168" s="94"/>
      <c r="AI168" s="94"/>
      <c r="AJ168" s="94"/>
      <c r="AK168" s="94"/>
      <c r="AL168" s="94"/>
      <c r="AM168" s="96"/>
      <c r="AN168" s="94"/>
      <c r="AO168" s="94"/>
      <c r="AP168" s="94"/>
      <c r="AQ168" s="96"/>
      <c r="AR168" s="95"/>
      <c r="AS168" s="94"/>
      <c r="AT168" s="94"/>
      <c r="AU168" s="96"/>
      <c r="AV168" s="97"/>
      <c r="AW168" s="94"/>
      <c r="AX168" s="94"/>
      <c r="AY168" s="96"/>
      <c r="AZ168" s="94"/>
      <c r="BA168" s="94"/>
      <c r="BB168" s="94"/>
      <c r="BC168" s="94"/>
      <c r="BD168" s="94"/>
      <c r="BE168" s="94"/>
      <c r="BF168" s="94"/>
      <c r="BG168" s="94"/>
      <c r="BH168" s="94"/>
      <c r="BI168" s="94"/>
      <c r="BJ168" s="94"/>
      <c r="BK168" s="95"/>
      <c r="BL168" s="94"/>
      <c r="BM168" s="94"/>
      <c r="BN168" s="94"/>
      <c r="BO168" s="94"/>
      <c r="BP168" s="96"/>
      <c r="BQ168" s="95"/>
      <c r="BR168" s="94"/>
      <c r="BS168" s="94"/>
      <c r="BT168" s="94"/>
      <c r="BU168" s="94"/>
      <c r="BV168" s="94"/>
      <c r="BW168" s="94"/>
      <c r="BX168" s="94"/>
      <c r="BY168" s="94"/>
      <c r="BZ168" s="94"/>
      <c r="CA168" s="96"/>
      <c r="CB168" s="95"/>
      <c r="CC168" s="94"/>
      <c r="CD168" s="94"/>
      <c r="CE168" s="94"/>
      <c r="CF168" s="94"/>
      <c r="CG168" s="94"/>
      <c r="CH168" s="94"/>
      <c r="CI168" s="96"/>
      <c r="CM168" s="49"/>
      <c r="CN168" s="69"/>
      <c r="CO168" s="50"/>
      <c r="CP168" s="5"/>
      <c r="CQ168" s="168"/>
    </row>
    <row r="169" spans="1:95" s="1" customFormat="1" ht="12">
      <c r="A169" s="17"/>
      <c r="B169" s="17"/>
      <c r="C169" s="18"/>
      <c r="D169" s="17"/>
      <c r="E169" s="19"/>
      <c r="F169" s="20"/>
      <c r="G169" s="175"/>
      <c r="H169" s="61"/>
      <c r="I169" s="54"/>
      <c r="J169" s="81"/>
      <c r="K169" s="82"/>
      <c r="L169" s="233"/>
      <c r="M169" s="231"/>
      <c r="N169" s="226"/>
      <c r="O169" s="226"/>
      <c r="P169" s="226"/>
      <c r="Q169" s="226"/>
      <c r="R169" s="236"/>
      <c r="S169" s="236"/>
      <c r="T169" s="226"/>
      <c r="U169" s="236"/>
      <c r="V169" s="236"/>
      <c r="W169" s="226"/>
      <c r="X169" s="236"/>
      <c r="Y169" s="262"/>
      <c r="Z169" s="89"/>
      <c r="AA169" s="64"/>
      <c r="AB169" s="94"/>
      <c r="AC169" s="94"/>
      <c r="AD169" s="94"/>
      <c r="AE169" s="94"/>
      <c r="AF169" s="95"/>
      <c r="AG169" s="94"/>
      <c r="AH169" s="94"/>
      <c r="AI169" s="94"/>
      <c r="AJ169" s="94"/>
      <c r="AK169" s="94"/>
      <c r="AL169" s="94"/>
      <c r="AM169" s="96"/>
      <c r="AN169" s="94"/>
      <c r="AO169" s="94"/>
      <c r="AP169" s="94"/>
      <c r="AQ169" s="96"/>
      <c r="AR169" s="95"/>
      <c r="AS169" s="94"/>
      <c r="AT169" s="94"/>
      <c r="AU169" s="96"/>
      <c r="AV169" s="97"/>
      <c r="AW169" s="94"/>
      <c r="AX169" s="94"/>
      <c r="AY169" s="96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5"/>
      <c r="BL169" s="94"/>
      <c r="BM169" s="94"/>
      <c r="BN169" s="94"/>
      <c r="BO169" s="94"/>
      <c r="BP169" s="96"/>
      <c r="BQ169" s="95"/>
      <c r="BR169" s="94"/>
      <c r="BS169" s="94"/>
      <c r="BT169" s="94"/>
      <c r="BU169" s="94"/>
      <c r="BV169" s="94"/>
      <c r="BW169" s="94"/>
      <c r="BX169" s="94"/>
      <c r="BY169" s="94"/>
      <c r="BZ169" s="94"/>
      <c r="CA169" s="96"/>
      <c r="CB169" s="95"/>
      <c r="CC169" s="94"/>
      <c r="CD169" s="94"/>
      <c r="CE169" s="94"/>
      <c r="CF169" s="94"/>
      <c r="CG169" s="94"/>
      <c r="CH169" s="94"/>
      <c r="CI169" s="96"/>
      <c r="CM169" s="49"/>
      <c r="CN169" s="69"/>
      <c r="CO169" s="50"/>
      <c r="CP169" s="5"/>
      <c r="CQ169" s="168"/>
    </row>
    <row r="170" spans="1:95" s="1" customFormat="1" ht="12">
      <c r="A170" s="23"/>
      <c r="B170" s="23"/>
      <c r="C170" s="24"/>
      <c r="D170" s="23"/>
      <c r="E170" s="31"/>
      <c r="F170" s="32"/>
      <c r="G170" s="175"/>
      <c r="H170" s="57"/>
      <c r="I170" s="56"/>
      <c r="J170" s="81"/>
      <c r="K170" s="82"/>
      <c r="L170" s="233"/>
      <c r="M170" s="231"/>
      <c r="N170" s="226"/>
      <c r="O170" s="226"/>
      <c r="P170" s="226"/>
      <c r="Q170" s="226"/>
      <c r="R170" s="236"/>
      <c r="S170" s="236"/>
      <c r="T170" s="226"/>
      <c r="U170" s="236"/>
      <c r="V170" s="236"/>
      <c r="W170" s="226"/>
      <c r="X170" s="236"/>
      <c r="Y170" s="262"/>
      <c r="Z170" s="89"/>
      <c r="AA170" s="64"/>
      <c r="AB170" s="94"/>
      <c r="AC170" s="94"/>
      <c r="AD170" s="94"/>
      <c r="AE170" s="94"/>
      <c r="AF170" s="95"/>
      <c r="AG170" s="94"/>
      <c r="AH170" s="94"/>
      <c r="AI170" s="94"/>
      <c r="AJ170" s="94"/>
      <c r="AK170" s="94"/>
      <c r="AL170" s="94"/>
      <c r="AM170" s="96"/>
      <c r="AN170" s="94"/>
      <c r="AO170" s="94"/>
      <c r="AP170" s="94"/>
      <c r="AQ170" s="96"/>
      <c r="AR170" s="95"/>
      <c r="AS170" s="94"/>
      <c r="AT170" s="94"/>
      <c r="AU170" s="96"/>
      <c r="AV170" s="97"/>
      <c r="AW170" s="94"/>
      <c r="AX170" s="94"/>
      <c r="AY170" s="96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5"/>
      <c r="BL170" s="94"/>
      <c r="BM170" s="94"/>
      <c r="BN170" s="94"/>
      <c r="BO170" s="94"/>
      <c r="BP170" s="96"/>
      <c r="BQ170" s="95"/>
      <c r="BR170" s="94"/>
      <c r="BS170" s="94"/>
      <c r="BT170" s="94"/>
      <c r="BU170" s="94"/>
      <c r="BV170" s="94"/>
      <c r="BW170" s="94"/>
      <c r="BX170" s="94"/>
      <c r="BY170" s="94"/>
      <c r="BZ170" s="94"/>
      <c r="CA170" s="96"/>
      <c r="CB170" s="95"/>
      <c r="CC170" s="94"/>
      <c r="CD170" s="94"/>
      <c r="CE170" s="94"/>
      <c r="CF170" s="94"/>
      <c r="CG170" s="94"/>
      <c r="CH170" s="94"/>
      <c r="CI170" s="96"/>
      <c r="CM170" s="49"/>
      <c r="CN170" s="69"/>
      <c r="CO170" s="50"/>
      <c r="CP170" s="8"/>
      <c r="CQ170" s="166"/>
    </row>
    <row r="171" spans="1:95" s="1" customFormat="1" ht="12">
      <c r="A171" s="17"/>
      <c r="B171" s="17"/>
      <c r="C171" s="18"/>
      <c r="D171" s="17"/>
      <c r="E171" s="19"/>
      <c r="F171" s="20"/>
      <c r="G171" s="175"/>
      <c r="H171" s="61"/>
      <c r="I171" s="54"/>
      <c r="J171" s="81"/>
      <c r="K171" s="82"/>
      <c r="L171" s="235"/>
      <c r="M171" s="234"/>
      <c r="N171" s="226"/>
      <c r="O171" s="226"/>
      <c r="P171" s="226"/>
      <c r="Q171" s="226"/>
      <c r="R171" s="236"/>
      <c r="S171" s="236"/>
      <c r="T171" s="226"/>
      <c r="U171" s="236"/>
      <c r="V171" s="236"/>
      <c r="W171" s="226"/>
      <c r="X171" s="236"/>
      <c r="Y171" s="262"/>
      <c r="Z171" s="89"/>
      <c r="AA171" s="64"/>
      <c r="AB171" s="94"/>
      <c r="AC171" s="94"/>
      <c r="AD171" s="94"/>
      <c r="AE171" s="94"/>
      <c r="AF171" s="95"/>
      <c r="AG171" s="94"/>
      <c r="AH171" s="94"/>
      <c r="AI171" s="94"/>
      <c r="AJ171" s="94"/>
      <c r="AK171" s="94"/>
      <c r="AL171" s="94"/>
      <c r="AM171" s="96"/>
      <c r="AN171" s="94"/>
      <c r="AO171" s="94"/>
      <c r="AP171" s="94"/>
      <c r="AQ171" s="96"/>
      <c r="AR171" s="95"/>
      <c r="AS171" s="94"/>
      <c r="AT171" s="94"/>
      <c r="AU171" s="96"/>
      <c r="AV171" s="97"/>
      <c r="AW171" s="94"/>
      <c r="AX171" s="94"/>
      <c r="AY171" s="96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5"/>
      <c r="BL171" s="94"/>
      <c r="BM171" s="94"/>
      <c r="BN171" s="94"/>
      <c r="BO171" s="94"/>
      <c r="BP171" s="96"/>
      <c r="BQ171" s="95"/>
      <c r="BR171" s="94"/>
      <c r="BS171" s="94"/>
      <c r="BT171" s="94"/>
      <c r="BU171" s="94"/>
      <c r="BV171" s="94"/>
      <c r="BW171" s="94"/>
      <c r="BX171" s="94"/>
      <c r="BY171" s="94"/>
      <c r="BZ171" s="94"/>
      <c r="CA171" s="96"/>
      <c r="CB171" s="95"/>
      <c r="CC171" s="94"/>
      <c r="CD171" s="94"/>
      <c r="CE171" s="94"/>
      <c r="CF171" s="94"/>
      <c r="CG171" s="94"/>
      <c r="CH171" s="94"/>
      <c r="CI171" s="96"/>
      <c r="CM171" s="49"/>
      <c r="CN171" s="69"/>
      <c r="CO171" s="50"/>
      <c r="CP171" s="5"/>
      <c r="CQ171" s="168"/>
    </row>
    <row r="172" spans="1:95" s="1" customFormat="1">
      <c r="A172" s="17"/>
      <c r="B172" s="17"/>
      <c r="C172" s="18"/>
      <c r="D172" s="17"/>
      <c r="E172" s="19"/>
      <c r="F172" s="20"/>
      <c r="G172" s="175"/>
      <c r="H172" s="61"/>
      <c r="I172" s="54"/>
      <c r="J172" s="81"/>
      <c r="K172" s="82"/>
      <c r="L172" s="218"/>
      <c r="M172" s="218"/>
      <c r="N172" s="226"/>
      <c r="O172" s="226"/>
      <c r="P172" s="226"/>
      <c r="Q172" s="226"/>
      <c r="R172" s="236"/>
      <c r="S172" s="236"/>
      <c r="T172" s="226"/>
      <c r="U172" s="236"/>
      <c r="V172" s="236"/>
      <c r="W172" s="226"/>
      <c r="X172" s="236"/>
      <c r="Y172" s="262"/>
      <c r="Z172" s="89"/>
      <c r="AA172" s="64"/>
      <c r="AB172" s="94"/>
      <c r="AC172" s="94"/>
      <c r="AD172" s="94"/>
      <c r="AE172" s="94"/>
      <c r="AF172" s="95"/>
      <c r="AG172" s="94"/>
      <c r="AH172" s="94"/>
      <c r="AI172" s="94"/>
      <c r="AJ172" s="94"/>
      <c r="AK172" s="94"/>
      <c r="AL172" s="94"/>
      <c r="AM172" s="96"/>
      <c r="AN172" s="94"/>
      <c r="AO172" s="94"/>
      <c r="AP172" s="94"/>
      <c r="AQ172" s="96"/>
      <c r="AR172" s="95"/>
      <c r="AS172" s="94"/>
      <c r="AT172" s="94"/>
      <c r="AU172" s="96"/>
      <c r="AV172" s="97"/>
      <c r="AW172" s="94"/>
      <c r="AX172" s="94"/>
      <c r="AY172" s="96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5"/>
      <c r="BL172" s="94"/>
      <c r="BM172" s="94"/>
      <c r="BN172" s="94"/>
      <c r="BO172" s="94"/>
      <c r="BP172" s="96"/>
      <c r="BQ172" s="95"/>
      <c r="BR172" s="94"/>
      <c r="BS172" s="94"/>
      <c r="BT172" s="94"/>
      <c r="BU172" s="94"/>
      <c r="BV172" s="94"/>
      <c r="BW172" s="94"/>
      <c r="BX172" s="94"/>
      <c r="BY172" s="94"/>
      <c r="BZ172" s="94"/>
      <c r="CA172" s="96"/>
      <c r="CB172" s="95"/>
      <c r="CC172" s="94"/>
      <c r="CD172" s="94"/>
      <c r="CE172" s="94"/>
      <c r="CF172" s="94"/>
      <c r="CG172" s="94"/>
      <c r="CH172" s="94"/>
      <c r="CI172" s="96"/>
      <c r="CM172" s="49"/>
      <c r="CN172" s="69"/>
      <c r="CO172" s="51" t="s">
        <v>393</v>
      </c>
      <c r="CP172" s="5">
        <v>40200</v>
      </c>
      <c r="CQ172" s="168" t="s">
        <v>1558</v>
      </c>
    </row>
    <row r="173" spans="1:95" s="1" customFormat="1">
      <c r="A173" s="17"/>
      <c r="B173" s="17"/>
      <c r="C173" s="18"/>
      <c r="D173" s="17"/>
      <c r="E173" s="19"/>
      <c r="F173" s="20"/>
      <c r="G173" s="175"/>
      <c r="H173" s="61"/>
      <c r="I173" s="54"/>
      <c r="J173" s="79"/>
      <c r="K173" s="80"/>
      <c r="L173" s="221"/>
      <c r="M173" s="221"/>
      <c r="N173" s="229"/>
      <c r="O173" s="229"/>
      <c r="P173" s="229"/>
      <c r="Q173" s="229"/>
      <c r="R173" s="239"/>
      <c r="S173" s="239"/>
      <c r="T173" s="229"/>
      <c r="U173" s="239"/>
      <c r="V173" s="239"/>
      <c r="W173" s="229"/>
      <c r="X173" s="239"/>
      <c r="Y173" s="261"/>
      <c r="Z173" s="89"/>
      <c r="AA173" s="64"/>
      <c r="AB173" s="94"/>
      <c r="AC173" s="94"/>
      <c r="AD173" s="94"/>
      <c r="AE173" s="94"/>
      <c r="AF173" s="95"/>
      <c r="AG173" s="94"/>
      <c r="AH173" s="94"/>
      <c r="AI173" s="94"/>
      <c r="AJ173" s="94"/>
      <c r="AK173" s="94"/>
      <c r="AL173" s="94"/>
      <c r="AM173" s="96"/>
      <c r="AN173" s="94"/>
      <c r="AO173" s="94"/>
      <c r="AP173" s="94"/>
      <c r="AQ173" s="96"/>
      <c r="AR173" s="95"/>
      <c r="AS173" s="94"/>
      <c r="AT173" s="94"/>
      <c r="AU173" s="96"/>
      <c r="AV173" s="97"/>
      <c r="AW173" s="94"/>
      <c r="AX173" s="94"/>
      <c r="AY173" s="96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5"/>
      <c r="BL173" s="94"/>
      <c r="BM173" s="94"/>
      <c r="BN173" s="94"/>
      <c r="BO173" s="94"/>
      <c r="BP173" s="96"/>
      <c r="BQ173" s="95"/>
      <c r="BR173" s="94"/>
      <c r="BS173" s="94"/>
      <c r="BT173" s="94"/>
      <c r="BU173" s="94"/>
      <c r="BV173" s="94"/>
      <c r="BW173" s="94"/>
      <c r="BX173" s="94"/>
      <c r="BY173" s="94"/>
      <c r="BZ173" s="94"/>
      <c r="CA173" s="96"/>
      <c r="CB173" s="95"/>
      <c r="CC173" s="94"/>
      <c r="CD173" s="94"/>
      <c r="CE173" s="94"/>
      <c r="CF173" s="94"/>
      <c r="CG173" s="94"/>
      <c r="CH173" s="94"/>
      <c r="CI173" s="96"/>
      <c r="CM173" s="49"/>
      <c r="CN173" s="69"/>
      <c r="CO173" s="51" t="s">
        <v>393</v>
      </c>
      <c r="CP173" s="5" t="s">
        <v>182</v>
      </c>
      <c r="CQ173" s="168" t="s">
        <v>1559</v>
      </c>
    </row>
    <row r="174" spans="1:95" s="1" customFormat="1">
      <c r="A174" s="23"/>
      <c r="B174" s="23"/>
      <c r="C174" s="24"/>
      <c r="D174" s="23"/>
      <c r="E174" s="31" t="s">
        <v>181</v>
      </c>
      <c r="F174" s="32" t="s">
        <v>181</v>
      </c>
      <c r="G174" s="176" t="s">
        <v>175</v>
      </c>
      <c r="H174" s="57" t="s">
        <v>1560</v>
      </c>
      <c r="I174" s="56" t="s">
        <v>1561</v>
      </c>
      <c r="J174" s="79"/>
      <c r="K174" s="80"/>
      <c r="L174" s="221"/>
      <c r="M174" s="221"/>
      <c r="N174" s="229"/>
      <c r="O174" s="229"/>
      <c r="P174" s="229"/>
      <c r="Q174" s="229"/>
      <c r="R174" s="239"/>
      <c r="S174" s="239"/>
      <c r="T174" s="229"/>
      <c r="U174" s="239"/>
      <c r="V174" s="239"/>
      <c r="W174" s="229"/>
      <c r="X174" s="239"/>
      <c r="Y174" s="261"/>
      <c r="Z174" s="89"/>
      <c r="AA174" s="64"/>
      <c r="AB174" s="94" t="s">
        <v>69</v>
      </c>
      <c r="AC174" s="94"/>
      <c r="AD174" s="94"/>
      <c r="AE174" s="94"/>
      <c r="AF174" s="95" t="s">
        <v>70</v>
      </c>
      <c r="AG174" s="94"/>
      <c r="AH174" s="94"/>
      <c r="AI174" s="94"/>
      <c r="AJ174" s="94"/>
      <c r="AK174" s="94"/>
      <c r="AL174" s="94"/>
      <c r="AM174" s="96"/>
      <c r="AN174" s="94"/>
      <c r="AO174" s="94"/>
      <c r="AP174" s="94"/>
      <c r="AQ174" s="96"/>
      <c r="AR174" s="95"/>
      <c r="AS174" s="94"/>
      <c r="AT174" s="94"/>
      <c r="AU174" s="96"/>
      <c r="AV174" s="97"/>
      <c r="AW174" s="94"/>
      <c r="AX174" s="94"/>
      <c r="AY174" s="96"/>
      <c r="AZ174" s="94" t="s">
        <v>74</v>
      </c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5" t="s">
        <v>66</v>
      </c>
      <c r="BL174" s="94"/>
      <c r="BM174" s="94"/>
      <c r="BN174" s="94"/>
      <c r="BO174" s="94"/>
      <c r="BP174" s="96"/>
      <c r="BQ174" s="95" t="s">
        <v>67</v>
      </c>
      <c r="BR174" s="94"/>
      <c r="BS174" s="94"/>
      <c r="BT174" s="94"/>
      <c r="BU174" s="94"/>
      <c r="BV174" s="94"/>
      <c r="BW174" s="94"/>
      <c r="BX174" s="94"/>
      <c r="BY174" s="94"/>
      <c r="BZ174" s="94"/>
      <c r="CA174" s="96"/>
      <c r="CB174" s="95" t="s">
        <v>68</v>
      </c>
      <c r="CC174" s="94"/>
      <c r="CD174" s="94"/>
      <c r="CE174" s="94"/>
      <c r="CF174" s="94"/>
      <c r="CG174" s="94"/>
      <c r="CH174" s="94"/>
      <c r="CI174" s="96"/>
      <c r="CM174" s="49"/>
      <c r="CN174" s="69"/>
      <c r="CO174" s="107" t="s">
        <v>403</v>
      </c>
      <c r="CP174" s="8" t="s">
        <v>181</v>
      </c>
      <c r="CQ174" s="166" t="s">
        <v>1562</v>
      </c>
    </row>
    <row r="175" spans="1:95" s="1" customFormat="1">
      <c r="A175" s="17"/>
      <c r="B175" s="17"/>
      <c r="C175" s="18"/>
      <c r="D175" s="17"/>
      <c r="E175" s="19"/>
      <c r="F175" s="20"/>
      <c r="G175" s="175"/>
      <c r="H175" s="61"/>
      <c r="I175" s="54"/>
      <c r="J175" s="79"/>
      <c r="K175" s="80"/>
      <c r="L175" s="221"/>
      <c r="M175" s="221"/>
      <c r="N175" s="229"/>
      <c r="O175" s="229"/>
      <c r="P175" s="229"/>
      <c r="Q175" s="229"/>
      <c r="R175" s="239"/>
      <c r="S175" s="239"/>
      <c r="T175" s="229"/>
      <c r="U175" s="239"/>
      <c r="V175" s="239"/>
      <c r="W175" s="229"/>
      <c r="X175" s="239"/>
      <c r="Y175" s="261"/>
      <c r="Z175" s="89"/>
      <c r="AA175" s="64"/>
      <c r="AB175" s="94"/>
      <c r="AC175" s="94"/>
      <c r="AD175" s="94"/>
      <c r="AE175" s="94"/>
      <c r="AF175" s="95"/>
      <c r="AG175" s="94"/>
      <c r="AH175" s="94"/>
      <c r="AI175" s="94"/>
      <c r="AJ175" s="94"/>
      <c r="AK175" s="94"/>
      <c r="AL175" s="94"/>
      <c r="AM175" s="96"/>
      <c r="AN175" s="94"/>
      <c r="AO175" s="94"/>
      <c r="AP175" s="94"/>
      <c r="AQ175" s="96"/>
      <c r="AR175" s="95"/>
      <c r="AS175" s="94"/>
      <c r="AT175" s="94"/>
      <c r="AU175" s="96"/>
      <c r="AV175" s="97"/>
      <c r="AW175" s="94"/>
      <c r="AX175" s="94"/>
      <c r="AY175" s="96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5"/>
      <c r="BL175" s="94"/>
      <c r="BM175" s="94"/>
      <c r="BN175" s="94"/>
      <c r="BO175" s="94"/>
      <c r="BP175" s="96"/>
      <c r="BQ175" s="95"/>
      <c r="BR175" s="94"/>
      <c r="BS175" s="94"/>
      <c r="BT175" s="94"/>
      <c r="BU175" s="94"/>
      <c r="BV175" s="94"/>
      <c r="BW175" s="94"/>
      <c r="BX175" s="94"/>
      <c r="BY175" s="94"/>
      <c r="BZ175" s="94"/>
      <c r="CA175" s="96"/>
      <c r="CB175" s="95"/>
      <c r="CC175" s="94"/>
      <c r="CD175" s="94"/>
      <c r="CE175" s="94"/>
      <c r="CF175" s="94"/>
      <c r="CG175" s="94"/>
      <c r="CH175" s="94"/>
      <c r="CI175" s="96"/>
      <c r="CM175" s="49"/>
      <c r="CN175" s="69"/>
      <c r="CO175" s="51" t="s">
        <v>404</v>
      </c>
      <c r="CP175" s="5" t="s">
        <v>188</v>
      </c>
      <c r="CQ175" s="168" t="s">
        <v>1563</v>
      </c>
    </row>
    <row r="176" spans="1:95" s="1" customFormat="1">
      <c r="A176" s="17"/>
      <c r="B176" s="17"/>
      <c r="C176" s="18"/>
      <c r="D176" s="17"/>
      <c r="E176" s="19"/>
      <c r="F176" s="20"/>
      <c r="G176" s="175"/>
      <c r="H176" s="61"/>
      <c r="I176" s="54"/>
      <c r="J176" s="79"/>
      <c r="K176" s="80"/>
      <c r="L176" s="221"/>
      <c r="M176" s="221"/>
      <c r="N176" s="229"/>
      <c r="O176" s="229"/>
      <c r="P176" s="229"/>
      <c r="Q176" s="229"/>
      <c r="R176" s="239"/>
      <c r="S176" s="239"/>
      <c r="T176" s="229"/>
      <c r="U176" s="239"/>
      <c r="V176" s="239"/>
      <c r="W176" s="229"/>
      <c r="X176" s="239"/>
      <c r="Y176" s="261"/>
      <c r="Z176" s="89"/>
      <c r="AA176" s="64"/>
      <c r="AB176" s="94"/>
      <c r="AC176" s="94"/>
      <c r="AD176" s="94"/>
      <c r="AE176" s="94"/>
      <c r="AF176" s="95"/>
      <c r="AG176" s="94"/>
      <c r="AH176" s="94"/>
      <c r="AI176" s="94"/>
      <c r="AJ176" s="94"/>
      <c r="AK176" s="94"/>
      <c r="AL176" s="94"/>
      <c r="AM176" s="96"/>
      <c r="AN176" s="94"/>
      <c r="AO176" s="94"/>
      <c r="AP176" s="94"/>
      <c r="AQ176" s="96"/>
      <c r="AR176" s="95"/>
      <c r="AS176" s="94"/>
      <c r="AT176" s="94"/>
      <c r="AU176" s="96"/>
      <c r="AV176" s="97"/>
      <c r="AW176" s="94"/>
      <c r="AX176" s="94"/>
      <c r="AY176" s="96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5"/>
      <c r="BL176" s="94"/>
      <c r="BM176" s="94"/>
      <c r="BN176" s="94"/>
      <c r="BO176" s="94"/>
      <c r="BP176" s="96"/>
      <c r="BQ176" s="95"/>
      <c r="BR176" s="94"/>
      <c r="BS176" s="94"/>
      <c r="BT176" s="94"/>
      <c r="BU176" s="94"/>
      <c r="BV176" s="94"/>
      <c r="BW176" s="94"/>
      <c r="BX176" s="94"/>
      <c r="BY176" s="94"/>
      <c r="BZ176" s="94"/>
      <c r="CA176" s="96"/>
      <c r="CB176" s="95"/>
      <c r="CC176" s="94"/>
      <c r="CD176" s="94"/>
      <c r="CE176" s="94"/>
      <c r="CF176" s="94"/>
      <c r="CG176" s="94"/>
      <c r="CH176" s="94"/>
      <c r="CI176" s="96"/>
      <c r="CM176" s="49"/>
      <c r="CN176" s="69"/>
      <c r="CO176" s="51" t="s">
        <v>404</v>
      </c>
      <c r="CP176" s="5" t="s">
        <v>195</v>
      </c>
      <c r="CQ176" s="168" t="s">
        <v>1564</v>
      </c>
    </row>
    <row r="177" spans="1:95" s="1" customFormat="1">
      <c r="A177" s="17"/>
      <c r="B177" s="17"/>
      <c r="C177" s="18"/>
      <c r="D177" s="17"/>
      <c r="E177" s="19"/>
      <c r="F177" s="20"/>
      <c r="G177" s="175"/>
      <c r="H177" s="61"/>
      <c r="I177" s="54"/>
      <c r="J177" s="79"/>
      <c r="K177" s="80"/>
      <c r="L177" s="221"/>
      <c r="M177" s="221"/>
      <c r="N177" s="229"/>
      <c r="O177" s="229"/>
      <c r="P177" s="229"/>
      <c r="Q177" s="229"/>
      <c r="R177" s="239"/>
      <c r="S177" s="239"/>
      <c r="T177" s="229"/>
      <c r="U177" s="239"/>
      <c r="V177" s="239"/>
      <c r="W177" s="229"/>
      <c r="X177" s="239"/>
      <c r="Y177" s="261"/>
      <c r="Z177" s="89"/>
      <c r="AA177" s="64"/>
      <c r="AB177" s="94"/>
      <c r="AC177" s="94"/>
      <c r="AD177" s="94"/>
      <c r="AE177" s="94"/>
      <c r="AF177" s="95"/>
      <c r="AG177" s="94"/>
      <c r="AH177" s="94"/>
      <c r="AI177" s="94"/>
      <c r="AJ177" s="94"/>
      <c r="AK177" s="94"/>
      <c r="AL177" s="94"/>
      <c r="AM177" s="96"/>
      <c r="AN177" s="94"/>
      <c r="AO177" s="94"/>
      <c r="AP177" s="94"/>
      <c r="AQ177" s="96"/>
      <c r="AR177" s="95"/>
      <c r="AS177" s="94"/>
      <c r="AT177" s="94"/>
      <c r="AU177" s="96"/>
      <c r="AV177" s="97"/>
      <c r="AW177" s="94"/>
      <c r="AX177" s="94"/>
      <c r="AY177" s="96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5"/>
      <c r="BL177" s="94"/>
      <c r="BM177" s="94"/>
      <c r="BN177" s="94"/>
      <c r="BO177" s="94"/>
      <c r="BP177" s="96"/>
      <c r="BQ177" s="95"/>
      <c r="BR177" s="94"/>
      <c r="BS177" s="94"/>
      <c r="BT177" s="94"/>
      <c r="BU177" s="94"/>
      <c r="BV177" s="94"/>
      <c r="BW177" s="94"/>
      <c r="BX177" s="94"/>
      <c r="BY177" s="94"/>
      <c r="BZ177" s="94"/>
      <c r="CA177" s="96"/>
      <c r="CB177" s="95"/>
      <c r="CC177" s="94"/>
      <c r="CD177" s="94"/>
      <c r="CE177" s="94"/>
      <c r="CF177" s="94"/>
      <c r="CG177" s="94"/>
      <c r="CH177" s="94"/>
      <c r="CI177" s="96"/>
      <c r="CM177" s="49"/>
      <c r="CN177" s="69"/>
      <c r="CO177" s="50"/>
      <c r="CP177" s="5" t="s">
        <v>198</v>
      </c>
      <c r="CQ177" s="168" t="s">
        <v>1565</v>
      </c>
    </row>
    <row r="178" spans="1:95" s="1" customFormat="1">
      <c r="A178" s="17"/>
      <c r="B178" s="17"/>
      <c r="C178" s="18"/>
      <c r="D178" s="17"/>
      <c r="E178" s="19"/>
      <c r="F178" s="20"/>
      <c r="G178" s="175"/>
      <c r="H178" s="77"/>
      <c r="I178" s="54"/>
      <c r="J178" s="79"/>
      <c r="K178" s="80"/>
      <c r="L178" s="221"/>
      <c r="M178" s="221"/>
      <c r="N178" s="229"/>
      <c r="O178" s="229"/>
      <c r="P178" s="229"/>
      <c r="Q178" s="229"/>
      <c r="R178" s="239"/>
      <c r="S178" s="239"/>
      <c r="T178" s="229"/>
      <c r="U178" s="239"/>
      <c r="V178" s="239"/>
      <c r="W178" s="229"/>
      <c r="X178" s="239"/>
      <c r="Y178" s="261"/>
      <c r="Z178" s="89"/>
      <c r="AA178" s="64"/>
      <c r="AB178" s="94"/>
      <c r="AC178" s="94"/>
      <c r="AD178" s="94"/>
      <c r="AE178" s="94"/>
      <c r="AF178" s="95"/>
      <c r="AG178" s="94"/>
      <c r="AH178" s="94"/>
      <c r="AI178" s="94"/>
      <c r="AJ178" s="94"/>
      <c r="AK178" s="94"/>
      <c r="AL178" s="94"/>
      <c r="AM178" s="96"/>
      <c r="AN178" s="94"/>
      <c r="AO178" s="94"/>
      <c r="AP178" s="94"/>
      <c r="AQ178" s="96"/>
      <c r="AR178" s="95"/>
      <c r="AS178" s="94"/>
      <c r="AT178" s="94"/>
      <c r="AU178" s="96"/>
      <c r="AV178" s="97"/>
      <c r="AW178" s="94"/>
      <c r="AX178" s="94"/>
      <c r="AY178" s="96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5"/>
      <c r="BL178" s="94"/>
      <c r="BM178" s="94"/>
      <c r="BN178" s="94"/>
      <c r="BO178" s="94"/>
      <c r="BP178" s="96"/>
      <c r="BQ178" s="95"/>
      <c r="BR178" s="94"/>
      <c r="BS178" s="94"/>
      <c r="BT178" s="94"/>
      <c r="BU178" s="94"/>
      <c r="BV178" s="94"/>
      <c r="BW178" s="94"/>
      <c r="BX178" s="94"/>
      <c r="BY178" s="94"/>
      <c r="BZ178" s="94"/>
      <c r="CA178" s="96"/>
      <c r="CB178" s="95"/>
      <c r="CC178" s="94"/>
      <c r="CD178" s="94"/>
      <c r="CE178" s="94"/>
      <c r="CF178" s="94"/>
      <c r="CG178" s="94"/>
      <c r="CH178" s="94"/>
      <c r="CI178" s="96"/>
      <c r="CM178" s="49"/>
      <c r="CN178" s="69"/>
      <c r="CO178" s="51" t="s">
        <v>404</v>
      </c>
      <c r="CP178" s="5" t="s">
        <v>213</v>
      </c>
      <c r="CQ178" s="168" t="s">
        <v>1566</v>
      </c>
    </row>
    <row r="179" spans="1:95" s="1" customFormat="1">
      <c r="A179" s="23"/>
      <c r="B179" s="23"/>
      <c r="C179" s="24"/>
      <c r="D179" s="23"/>
      <c r="E179" s="31"/>
      <c r="F179" s="32"/>
      <c r="G179" s="176"/>
      <c r="H179" s="57"/>
      <c r="I179" s="56"/>
      <c r="J179" s="81"/>
      <c r="K179" s="82"/>
      <c r="L179" s="218"/>
      <c r="M179" s="218"/>
      <c r="N179" s="226"/>
      <c r="O179" s="226"/>
      <c r="P179" s="226"/>
      <c r="Q179" s="226"/>
      <c r="R179" s="236"/>
      <c r="S179" s="236"/>
      <c r="T179" s="226"/>
      <c r="U179" s="236"/>
      <c r="V179" s="236"/>
      <c r="W179" s="226"/>
      <c r="X179" s="236"/>
      <c r="Y179" s="262"/>
      <c r="Z179" s="90"/>
      <c r="AA179" s="65"/>
      <c r="AB179" s="94"/>
      <c r="AC179" s="94"/>
      <c r="AD179" s="94"/>
      <c r="AE179" s="94"/>
      <c r="AF179" s="95"/>
      <c r="AG179" s="94"/>
      <c r="AH179" s="94"/>
      <c r="AI179" s="94"/>
      <c r="AJ179" s="94"/>
      <c r="AK179" s="94"/>
      <c r="AL179" s="94"/>
      <c r="AM179" s="96"/>
      <c r="AN179" s="94"/>
      <c r="AO179" s="94"/>
      <c r="AP179" s="94"/>
      <c r="AQ179" s="96"/>
      <c r="AR179" s="95"/>
      <c r="AS179" s="94"/>
      <c r="AT179" s="94"/>
      <c r="AU179" s="96"/>
      <c r="AV179" s="97"/>
      <c r="AW179" s="94"/>
      <c r="AX179" s="94"/>
      <c r="AY179" s="96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5"/>
      <c r="BL179" s="94"/>
      <c r="BM179" s="94"/>
      <c r="BN179" s="94"/>
      <c r="BO179" s="94"/>
      <c r="BP179" s="96"/>
      <c r="BQ179" s="95"/>
      <c r="BR179" s="94"/>
      <c r="BS179" s="94"/>
      <c r="BT179" s="94"/>
      <c r="BU179" s="94"/>
      <c r="BV179" s="94"/>
      <c r="BW179" s="94"/>
      <c r="BX179" s="94"/>
      <c r="BY179" s="94"/>
      <c r="BZ179" s="94"/>
      <c r="CA179" s="96"/>
      <c r="CB179" s="95"/>
      <c r="CC179" s="94"/>
      <c r="CD179" s="94"/>
      <c r="CE179" s="94"/>
      <c r="CF179" s="94"/>
      <c r="CG179" s="94"/>
      <c r="CH179" s="94"/>
      <c r="CI179" s="96"/>
      <c r="CM179" s="49"/>
      <c r="CN179" s="69"/>
      <c r="CO179" s="50"/>
      <c r="CP179" s="5" t="s">
        <v>216</v>
      </c>
      <c r="CQ179" s="169" t="s">
        <v>1567</v>
      </c>
    </row>
    <row r="180" spans="1:95" s="1" customFormat="1">
      <c r="A180" s="17"/>
      <c r="B180" s="17"/>
      <c r="C180" s="18"/>
      <c r="D180" s="17"/>
      <c r="E180" s="120" t="s">
        <v>1247</v>
      </c>
      <c r="F180" s="20" t="s">
        <v>1568</v>
      </c>
      <c r="G180" s="179" t="s">
        <v>1247</v>
      </c>
      <c r="H180" s="122" t="s">
        <v>1247</v>
      </c>
      <c r="I180" s="54" t="s">
        <v>1568</v>
      </c>
      <c r="J180" s="79"/>
      <c r="K180" s="80"/>
      <c r="L180" s="221"/>
      <c r="M180" s="221"/>
      <c r="N180" s="229"/>
      <c r="O180" s="229"/>
      <c r="P180" s="229"/>
      <c r="Q180" s="229"/>
      <c r="R180" s="239"/>
      <c r="S180" s="239"/>
      <c r="T180" s="229"/>
      <c r="U180" s="239"/>
      <c r="V180" s="239"/>
      <c r="W180" s="229"/>
      <c r="X180" s="239"/>
      <c r="Y180" s="239"/>
      <c r="Z180" s="89"/>
      <c r="AA180" s="64"/>
      <c r="AB180" s="94"/>
      <c r="AC180" s="94"/>
      <c r="AD180" s="94"/>
      <c r="AE180" s="94"/>
      <c r="AF180" s="95"/>
      <c r="AG180" s="94"/>
      <c r="AH180" s="94"/>
      <c r="AI180" s="94"/>
      <c r="AJ180" s="94"/>
      <c r="AK180" s="94"/>
      <c r="AL180" s="94"/>
      <c r="AM180" s="96"/>
      <c r="AN180" s="94"/>
      <c r="AO180" s="94"/>
      <c r="AP180" s="94"/>
      <c r="AQ180" s="96"/>
      <c r="AR180" s="95"/>
      <c r="AS180" s="94"/>
      <c r="AT180" s="94"/>
      <c r="AU180" s="96"/>
      <c r="AV180" s="97"/>
      <c r="AW180" s="94"/>
      <c r="AX180" s="94"/>
      <c r="AY180" s="96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5"/>
      <c r="BL180" s="94"/>
      <c r="BM180" s="94"/>
      <c r="BN180" s="94"/>
      <c r="BO180" s="94"/>
      <c r="BP180" s="96"/>
      <c r="BQ180" s="95"/>
      <c r="BR180" s="94"/>
      <c r="BS180" s="94"/>
      <c r="BT180" s="94"/>
      <c r="BU180" s="94"/>
      <c r="BV180" s="94"/>
      <c r="BW180" s="94"/>
      <c r="BX180" s="94"/>
      <c r="BY180" s="94"/>
      <c r="BZ180" s="94"/>
      <c r="CA180" s="96"/>
      <c r="CB180" s="95"/>
      <c r="CC180" s="94"/>
      <c r="CD180" s="94"/>
      <c r="CE180" s="94"/>
      <c r="CF180" s="94"/>
      <c r="CG180" s="94"/>
      <c r="CH180" s="94"/>
      <c r="CI180" s="96"/>
      <c r="CM180" s="49"/>
      <c r="CN180" s="69"/>
      <c r="CO180" s="50"/>
      <c r="CP180" s="5" t="s">
        <v>222</v>
      </c>
      <c r="CQ180" s="168" t="s">
        <v>1568</v>
      </c>
    </row>
    <row r="181" spans="1:95" s="1" customFormat="1">
      <c r="A181" s="17"/>
      <c r="B181" s="17"/>
      <c r="C181" s="18"/>
      <c r="D181" s="17" t="s">
        <v>181</v>
      </c>
      <c r="E181" s="121" t="s">
        <v>1247</v>
      </c>
      <c r="F181" s="20" t="s">
        <v>1248</v>
      </c>
      <c r="G181" s="179" t="s">
        <v>1247</v>
      </c>
      <c r="H181" s="122" t="s">
        <v>1247</v>
      </c>
      <c r="I181" s="54" t="s">
        <v>1248</v>
      </c>
      <c r="J181" s="79"/>
      <c r="K181" s="80"/>
      <c r="L181" s="221"/>
      <c r="M181" s="221"/>
      <c r="N181" s="229"/>
      <c r="O181" s="229"/>
      <c r="P181" s="229"/>
      <c r="Q181" s="229"/>
      <c r="R181" s="239"/>
      <c r="S181" s="239"/>
      <c r="T181" s="229"/>
      <c r="U181" s="239"/>
      <c r="V181" s="239"/>
      <c r="W181" s="229"/>
      <c r="X181" s="239"/>
      <c r="Y181" s="239"/>
      <c r="Z181" s="89"/>
      <c r="AA181" s="64"/>
      <c r="AB181" s="94"/>
      <c r="AC181" s="94"/>
      <c r="AD181" s="94"/>
      <c r="AE181" s="94"/>
      <c r="AF181" s="95"/>
      <c r="AG181" s="94"/>
      <c r="AH181" s="94"/>
      <c r="AI181" s="94"/>
      <c r="AJ181" s="94"/>
      <c r="AK181" s="94"/>
      <c r="AL181" s="94"/>
      <c r="AM181" s="96"/>
      <c r="AN181" s="94"/>
      <c r="AO181" s="94"/>
      <c r="AP181" s="94"/>
      <c r="AQ181" s="96"/>
      <c r="AR181" s="95"/>
      <c r="AS181" s="94"/>
      <c r="AT181" s="94"/>
      <c r="AU181" s="96"/>
      <c r="AV181" s="97"/>
      <c r="AW181" s="94"/>
      <c r="AX181" s="94"/>
      <c r="AY181" s="96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5"/>
      <c r="BL181" s="94"/>
      <c r="BM181" s="94"/>
      <c r="BN181" s="94"/>
      <c r="BO181" s="94"/>
      <c r="BP181" s="96"/>
      <c r="BQ181" s="95"/>
      <c r="BR181" s="94"/>
      <c r="BS181" s="94"/>
      <c r="BT181" s="94"/>
      <c r="BU181" s="94"/>
      <c r="BV181" s="94"/>
      <c r="BW181" s="94"/>
      <c r="BX181" s="94"/>
      <c r="BY181" s="94"/>
      <c r="BZ181" s="94"/>
      <c r="CA181" s="96"/>
      <c r="CB181" s="95"/>
      <c r="CC181" s="94"/>
      <c r="CD181" s="94"/>
      <c r="CE181" s="94"/>
      <c r="CF181" s="94"/>
      <c r="CG181" s="94"/>
      <c r="CH181" s="94"/>
      <c r="CI181" s="96"/>
      <c r="CM181" s="49"/>
      <c r="CN181" s="69"/>
      <c r="CO181" s="157"/>
      <c r="CP181" s="5" t="s">
        <v>223</v>
      </c>
      <c r="CQ181" s="168" t="s">
        <v>1569</v>
      </c>
    </row>
    <row r="182" spans="1:95" s="1" customFormat="1">
      <c r="A182" s="17"/>
      <c r="B182" s="17"/>
      <c r="C182" s="18"/>
      <c r="D182" s="17"/>
      <c r="E182" s="19"/>
      <c r="F182" s="20"/>
      <c r="G182" s="179" t="s">
        <v>1256</v>
      </c>
      <c r="H182" s="122" t="s">
        <v>1256</v>
      </c>
      <c r="I182" s="54" t="s">
        <v>1257</v>
      </c>
      <c r="J182" s="79"/>
      <c r="K182" s="80"/>
      <c r="L182" s="221"/>
      <c r="M182" s="221"/>
      <c r="N182" s="229"/>
      <c r="O182" s="229"/>
      <c r="P182" s="229"/>
      <c r="Q182" s="229"/>
      <c r="R182" s="239"/>
      <c r="S182" s="239"/>
      <c r="T182" s="229"/>
      <c r="U182" s="239"/>
      <c r="V182" s="239"/>
      <c r="W182" s="229"/>
      <c r="X182" s="239"/>
      <c r="Y182" s="239"/>
      <c r="Z182" s="89"/>
      <c r="AA182" s="64"/>
      <c r="AB182" s="94"/>
      <c r="AC182" s="94"/>
      <c r="AD182" s="94"/>
      <c r="AE182" s="94"/>
      <c r="AF182" s="95"/>
      <c r="AG182" s="94"/>
      <c r="AH182" s="94"/>
      <c r="AI182" s="94"/>
      <c r="AJ182" s="94"/>
      <c r="AK182" s="94"/>
      <c r="AL182" s="94"/>
      <c r="AM182" s="96"/>
      <c r="AN182" s="94"/>
      <c r="AO182" s="94"/>
      <c r="AP182" s="94"/>
      <c r="AQ182" s="96"/>
      <c r="AR182" s="95"/>
      <c r="AS182" s="94"/>
      <c r="AT182" s="94"/>
      <c r="AU182" s="96"/>
      <c r="AV182" s="97"/>
      <c r="AW182" s="94"/>
      <c r="AX182" s="94"/>
      <c r="AY182" s="96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5"/>
      <c r="BL182" s="94"/>
      <c r="BM182" s="94"/>
      <c r="BN182" s="94"/>
      <c r="BO182" s="94"/>
      <c r="BP182" s="96"/>
      <c r="BQ182" s="95"/>
      <c r="BR182" s="94"/>
      <c r="BS182" s="94"/>
      <c r="BT182" s="94"/>
      <c r="BU182" s="94"/>
      <c r="BV182" s="94"/>
      <c r="BW182" s="94"/>
      <c r="BX182" s="94"/>
      <c r="BY182" s="94"/>
      <c r="BZ182" s="94"/>
      <c r="CA182" s="96"/>
      <c r="CB182" s="95"/>
      <c r="CC182" s="94"/>
      <c r="CD182" s="94"/>
      <c r="CE182" s="94"/>
      <c r="CF182" s="94"/>
      <c r="CG182" s="94"/>
      <c r="CH182" s="94"/>
      <c r="CI182" s="96"/>
      <c r="CM182" s="49"/>
      <c r="CN182" s="69"/>
      <c r="CO182" s="50"/>
      <c r="CP182" s="5" t="s">
        <v>225</v>
      </c>
      <c r="CQ182" s="168" t="s">
        <v>1570</v>
      </c>
    </row>
    <row r="183" spans="1:95" s="1" customFormat="1">
      <c r="A183" s="17"/>
      <c r="B183" s="17"/>
      <c r="C183" s="18"/>
      <c r="D183" s="17"/>
      <c r="E183" s="31"/>
      <c r="F183" s="32"/>
      <c r="G183" s="176"/>
      <c r="H183" s="57"/>
      <c r="I183" s="56"/>
      <c r="J183" s="81"/>
      <c r="K183" s="82"/>
      <c r="L183" s="218"/>
      <c r="M183" s="218"/>
      <c r="N183" s="226"/>
      <c r="O183" s="226"/>
      <c r="P183" s="226"/>
      <c r="Q183" s="226"/>
      <c r="R183" s="236"/>
      <c r="S183" s="236"/>
      <c r="T183" s="226"/>
      <c r="U183" s="236"/>
      <c r="V183" s="236"/>
      <c r="W183" s="226"/>
      <c r="X183" s="236"/>
      <c r="Y183" s="236"/>
      <c r="Z183" s="90"/>
      <c r="AA183" s="65"/>
      <c r="AB183" s="94"/>
      <c r="AC183" s="94"/>
      <c r="AD183" s="94"/>
      <c r="AE183" s="94"/>
      <c r="AF183" s="95"/>
      <c r="AG183" s="98"/>
      <c r="AH183" s="94"/>
      <c r="AI183" s="94"/>
      <c r="AJ183" s="94"/>
      <c r="AK183" s="94"/>
      <c r="AL183" s="94"/>
      <c r="AM183" s="96"/>
      <c r="AN183" s="94"/>
      <c r="AO183" s="94"/>
      <c r="AP183" s="94"/>
      <c r="AQ183" s="96"/>
      <c r="AR183" s="95"/>
      <c r="AS183" s="94"/>
      <c r="AT183" s="94"/>
      <c r="AU183" s="96"/>
      <c r="AV183" s="97"/>
      <c r="AW183" s="94"/>
      <c r="AX183" s="94"/>
      <c r="AY183" s="96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5"/>
      <c r="BL183" s="94"/>
      <c r="BM183" s="94"/>
      <c r="BN183" s="94"/>
      <c r="BO183" s="94"/>
      <c r="BP183" s="96"/>
      <c r="BQ183" s="95"/>
      <c r="BR183" s="94"/>
      <c r="BS183" s="94"/>
      <c r="BT183" s="94"/>
      <c r="BU183" s="94"/>
      <c r="BV183" s="94"/>
      <c r="BW183" s="94"/>
      <c r="BX183" s="94"/>
      <c r="BY183" s="94"/>
      <c r="BZ183" s="94"/>
      <c r="CA183" s="96"/>
      <c r="CB183" s="95"/>
      <c r="CC183" s="94"/>
      <c r="CD183" s="94"/>
      <c r="CE183" s="94"/>
      <c r="CF183" s="94"/>
      <c r="CG183" s="94"/>
      <c r="CH183" s="94"/>
      <c r="CI183" s="96"/>
      <c r="CM183" s="49"/>
      <c r="CN183" s="69"/>
      <c r="CO183" s="50"/>
      <c r="CP183" s="5" t="s">
        <v>235</v>
      </c>
      <c r="CQ183" s="168" t="s">
        <v>1571</v>
      </c>
    </row>
    <row r="184" spans="1:95" s="1" customFormat="1">
      <c r="A184" s="23"/>
      <c r="B184" s="23"/>
      <c r="C184" s="24"/>
      <c r="D184" s="23"/>
      <c r="E184" s="25"/>
      <c r="F184" s="26"/>
      <c r="G184" s="176"/>
      <c r="H184" s="57" t="s">
        <v>1572</v>
      </c>
      <c r="I184" s="56" t="s">
        <v>1573</v>
      </c>
      <c r="J184" s="81"/>
      <c r="K184" s="82"/>
      <c r="L184" s="218"/>
      <c r="M184" s="218"/>
      <c r="N184" s="226"/>
      <c r="O184" s="226"/>
      <c r="P184" s="226"/>
      <c r="Q184" s="226"/>
      <c r="R184" s="236"/>
      <c r="S184" s="236"/>
      <c r="T184" s="226"/>
      <c r="U184" s="236"/>
      <c r="V184" s="236"/>
      <c r="W184" s="226"/>
      <c r="X184" s="236"/>
      <c r="Y184" s="236"/>
      <c r="Z184" s="90"/>
      <c r="AA184" s="65"/>
      <c r="AB184" s="94"/>
      <c r="AC184" s="94"/>
      <c r="AD184" s="94"/>
      <c r="AE184" s="94"/>
      <c r="AF184" s="95"/>
      <c r="AG184" s="94"/>
      <c r="AH184" s="94"/>
      <c r="AI184" s="94"/>
      <c r="AJ184" s="94"/>
      <c r="AK184" s="94"/>
      <c r="AL184" s="94"/>
      <c r="AM184" s="96"/>
      <c r="AN184" s="94"/>
      <c r="AO184" s="94"/>
      <c r="AP184" s="94"/>
      <c r="AQ184" s="96"/>
      <c r="AR184" s="95"/>
      <c r="AS184" s="94"/>
      <c r="AT184" s="94"/>
      <c r="AU184" s="96"/>
      <c r="AV184" s="97"/>
      <c r="AW184" s="94"/>
      <c r="AX184" s="94"/>
      <c r="AY184" s="96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5"/>
      <c r="BL184" s="94"/>
      <c r="BM184" s="94"/>
      <c r="BN184" s="94"/>
      <c r="BO184" s="94"/>
      <c r="BP184" s="96"/>
      <c r="BQ184" s="95"/>
      <c r="BR184" s="94"/>
      <c r="BS184" s="94"/>
      <c r="BT184" s="94"/>
      <c r="BU184" s="94"/>
      <c r="BV184" s="94"/>
      <c r="BW184" s="94"/>
      <c r="BX184" s="94"/>
      <c r="BY184" s="94"/>
      <c r="BZ184" s="94"/>
      <c r="CA184" s="96"/>
      <c r="CB184" s="95"/>
      <c r="CC184" s="94"/>
      <c r="CD184" s="94"/>
      <c r="CE184" s="94"/>
      <c r="CF184" s="94"/>
      <c r="CG184" s="94"/>
      <c r="CH184" s="94"/>
      <c r="CI184" s="96"/>
      <c r="CM184" s="70" t="s">
        <v>988</v>
      </c>
      <c r="CN184" s="69"/>
      <c r="CO184" s="50"/>
      <c r="CP184" s="6" t="s">
        <v>181</v>
      </c>
      <c r="CQ184" s="166" t="s">
        <v>181</v>
      </c>
    </row>
    <row r="185" spans="1:95" s="1" customFormat="1">
      <c r="A185" s="23"/>
      <c r="B185" s="23"/>
      <c r="C185" s="24"/>
      <c r="D185" s="23"/>
      <c r="E185" s="25"/>
      <c r="F185" s="26"/>
      <c r="G185" s="176"/>
      <c r="H185" s="57" t="s">
        <v>1309</v>
      </c>
      <c r="I185" s="56" t="s">
        <v>1310</v>
      </c>
      <c r="J185" s="81"/>
      <c r="K185" s="82"/>
      <c r="L185" s="218"/>
      <c r="M185" s="218"/>
      <c r="N185" s="226"/>
      <c r="O185" s="226"/>
      <c r="P185" s="226"/>
      <c r="Q185" s="226"/>
      <c r="R185" s="236"/>
      <c r="S185" s="236"/>
      <c r="T185" s="226"/>
      <c r="U185" s="236"/>
      <c r="V185" s="236"/>
      <c r="W185" s="226"/>
      <c r="X185" s="236"/>
      <c r="Y185" s="236"/>
      <c r="Z185" s="90"/>
      <c r="AA185" s="65"/>
      <c r="AB185" s="94"/>
      <c r="AC185" s="94"/>
      <c r="AD185" s="94"/>
      <c r="AE185" s="94"/>
      <c r="AF185" s="95"/>
      <c r="AG185" s="94"/>
      <c r="AH185" s="94"/>
      <c r="AI185" s="94"/>
      <c r="AJ185" s="94"/>
      <c r="AK185" s="94"/>
      <c r="AL185" s="94"/>
      <c r="AM185" s="96"/>
      <c r="AN185" s="94"/>
      <c r="AO185" s="94"/>
      <c r="AP185" s="94"/>
      <c r="AQ185" s="96"/>
      <c r="AR185" s="95"/>
      <c r="AS185" s="94"/>
      <c r="AT185" s="94"/>
      <c r="AU185" s="96"/>
      <c r="AV185" s="97"/>
      <c r="AW185" s="94"/>
      <c r="AX185" s="94"/>
      <c r="AY185" s="96"/>
      <c r="AZ185" s="94" t="s">
        <v>111</v>
      </c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5"/>
      <c r="BL185" s="94"/>
      <c r="BM185" s="94"/>
      <c r="BN185" s="94"/>
      <c r="BO185" s="94"/>
      <c r="BP185" s="96"/>
      <c r="BQ185" s="95"/>
      <c r="BR185" s="94"/>
      <c r="BS185" s="94"/>
      <c r="BT185" s="94"/>
      <c r="BU185" s="94"/>
      <c r="BV185" s="94"/>
      <c r="BW185" s="94"/>
      <c r="BX185" s="94"/>
      <c r="BY185" s="94"/>
      <c r="BZ185" s="94"/>
      <c r="CA185" s="96"/>
      <c r="CB185" s="95"/>
      <c r="CC185" s="94"/>
      <c r="CD185" s="94"/>
      <c r="CE185" s="94"/>
      <c r="CF185" s="94"/>
      <c r="CG185" s="94"/>
      <c r="CH185" s="94"/>
      <c r="CI185" s="96"/>
      <c r="CM185" s="70" t="s">
        <v>988</v>
      </c>
      <c r="CN185" s="69"/>
      <c r="CO185" s="50"/>
      <c r="CP185" s="6" t="s">
        <v>181</v>
      </c>
      <c r="CQ185" s="166" t="s">
        <v>181</v>
      </c>
    </row>
    <row r="186" spans="1:95" s="1" customFormat="1">
      <c r="A186" s="17"/>
      <c r="B186" s="17"/>
      <c r="C186" s="24"/>
      <c r="D186" s="17"/>
      <c r="E186" s="19"/>
      <c r="F186" s="20"/>
      <c r="G186" s="175"/>
      <c r="H186" s="61"/>
      <c r="I186" s="54"/>
      <c r="J186" s="79"/>
      <c r="K186" s="80"/>
      <c r="L186" s="221"/>
      <c r="M186" s="221"/>
      <c r="N186" s="229"/>
      <c r="O186" s="229"/>
      <c r="P186" s="229"/>
      <c r="Q186" s="229"/>
      <c r="R186" s="239"/>
      <c r="S186" s="239"/>
      <c r="T186" s="229"/>
      <c r="U186" s="239"/>
      <c r="V186" s="239"/>
      <c r="W186" s="229"/>
      <c r="X186" s="239"/>
      <c r="Y186" s="239"/>
      <c r="Z186" s="89"/>
      <c r="AA186" s="64"/>
      <c r="AB186" s="94"/>
      <c r="AC186" s="94"/>
      <c r="AD186" s="94"/>
      <c r="AE186" s="94"/>
      <c r="AF186" s="95"/>
      <c r="AG186" s="94"/>
      <c r="AH186" s="94"/>
      <c r="AI186" s="94"/>
      <c r="AJ186" s="94"/>
      <c r="AK186" s="94"/>
      <c r="AL186" s="94"/>
      <c r="AM186" s="96"/>
      <c r="AN186" s="94"/>
      <c r="AO186" s="94"/>
      <c r="AP186" s="94"/>
      <c r="AQ186" s="96"/>
      <c r="AR186" s="95"/>
      <c r="AS186" s="94"/>
      <c r="AT186" s="94"/>
      <c r="AU186" s="96"/>
      <c r="AV186" s="97"/>
      <c r="AW186" s="94"/>
      <c r="AX186" s="94"/>
      <c r="AY186" s="96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5"/>
      <c r="BL186" s="94"/>
      <c r="BM186" s="94"/>
      <c r="BN186" s="94"/>
      <c r="BO186" s="94"/>
      <c r="BP186" s="96"/>
      <c r="BQ186" s="95"/>
      <c r="BR186" s="94"/>
      <c r="BS186" s="94"/>
      <c r="BT186" s="94"/>
      <c r="BU186" s="94"/>
      <c r="BV186" s="94"/>
      <c r="BW186" s="94"/>
      <c r="BX186" s="94"/>
      <c r="BY186" s="94"/>
      <c r="BZ186" s="94"/>
      <c r="CA186" s="96"/>
      <c r="CB186" s="95"/>
      <c r="CC186" s="94"/>
      <c r="CD186" s="94"/>
      <c r="CE186" s="94"/>
      <c r="CF186" s="94"/>
      <c r="CG186" s="94"/>
      <c r="CH186" s="94"/>
      <c r="CI186" s="96"/>
      <c r="CM186" s="49"/>
      <c r="CN186" s="69"/>
      <c r="CO186" s="51" t="s">
        <v>420</v>
      </c>
      <c r="CP186" s="5" t="s">
        <v>236</v>
      </c>
      <c r="CQ186" s="168" t="s">
        <v>1574</v>
      </c>
    </row>
    <row r="187" spans="1:95" s="1" customFormat="1">
      <c r="A187" s="23"/>
      <c r="B187" s="23"/>
      <c r="C187" s="24"/>
      <c r="D187" s="23"/>
      <c r="E187" s="31"/>
      <c r="F187" s="32"/>
      <c r="G187" s="176"/>
      <c r="H187" s="57"/>
      <c r="I187" s="56"/>
      <c r="J187" s="81"/>
      <c r="K187" s="82"/>
      <c r="L187" s="218"/>
      <c r="M187" s="218"/>
      <c r="N187" s="226"/>
      <c r="O187" s="226"/>
      <c r="P187" s="226"/>
      <c r="Q187" s="226"/>
      <c r="R187" s="236"/>
      <c r="S187" s="236"/>
      <c r="T187" s="226"/>
      <c r="U187" s="236"/>
      <c r="V187" s="236"/>
      <c r="W187" s="226"/>
      <c r="X187" s="236"/>
      <c r="Y187" s="236"/>
      <c r="Z187" s="90"/>
      <c r="AA187" s="65"/>
      <c r="AB187" s="94"/>
      <c r="AC187" s="94"/>
      <c r="AD187" s="94"/>
      <c r="AE187" s="94"/>
      <c r="AF187" s="95"/>
      <c r="AG187" s="94"/>
      <c r="AH187" s="94"/>
      <c r="AI187" s="94"/>
      <c r="AJ187" s="94"/>
      <c r="AK187" s="94"/>
      <c r="AL187" s="94"/>
      <c r="AM187" s="96"/>
      <c r="AN187" s="94"/>
      <c r="AO187" s="94"/>
      <c r="AP187" s="94"/>
      <c r="AQ187" s="96"/>
      <c r="AR187" s="95"/>
      <c r="AS187" s="94"/>
      <c r="AT187" s="94"/>
      <c r="AU187" s="96"/>
      <c r="AV187" s="97"/>
      <c r="AW187" s="94"/>
      <c r="AX187" s="94"/>
      <c r="AY187" s="96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5"/>
      <c r="BL187" s="94"/>
      <c r="BM187" s="94"/>
      <c r="BN187" s="94"/>
      <c r="BO187" s="94"/>
      <c r="BP187" s="96"/>
      <c r="BQ187" s="95"/>
      <c r="BR187" s="94"/>
      <c r="BS187" s="94"/>
      <c r="BT187" s="94"/>
      <c r="BU187" s="94"/>
      <c r="BV187" s="94"/>
      <c r="BW187" s="94"/>
      <c r="BX187" s="94"/>
      <c r="BY187" s="94"/>
      <c r="BZ187" s="94"/>
      <c r="CA187" s="96"/>
      <c r="CB187" s="95"/>
      <c r="CC187" s="94"/>
      <c r="CD187" s="94"/>
      <c r="CE187" s="94"/>
      <c r="CF187" s="94"/>
      <c r="CG187" s="94"/>
      <c r="CH187" s="94"/>
      <c r="CI187" s="96"/>
      <c r="CM187" s="49"/>
      <c r="CN187" s="69"/>
      <c r="CO187" s="50"/>
      <c r="CP187" s="5" t="s">
        <v>243</v>
      </c>
      <c r="CQ187" s="169" t="s">
        <v>1575</v>
      </c>
    </row>
    <row r="188" spans="1:95" s="1" customFormat="1">
      <c r="A188" s="17"/>
      <c r="B188" s="17"/>
      <c r="C188" s="18"/>
      <c r="D188" s="17"/>
      <c r="E188" s="31"/>
      <c r="F188" s="32"/>
      <c r="G188" s="176"/>
      <c r="H188" s="57"/>
      <c r="I188" s="56"/>
      <c r="J188" s="81"/>
      <c r="K188" s="82"/>
      <c r="L188" s="218"/>
      <c r="M188" s="218"/>
      <c r="N188" s="226"/>
      <c r="O188" s="226"/>
      <c r="P188" s="226"/>
      <c r="Q188" s="226"/>
      <c r="R188" s="236"/>
      <c r="S188" s="236"/>
      <c r="T188" s="226"/>
      <c r="U188" s="236"/>
      <c r="V188" s="236"/>
      <c r="W188" s="226"/>
      <c r="X188" s="236"/>
      <c r="Y188" s="236"/>
      <c r="Z188" s="90"/>
      <c r="AA188" s="65"/>
      <c r="AB188" s="94"/>
      <c r="AC188" s="94"/>
      <c r="AD188" s="94"/>
      <c r="AE188" s="94"/>
      <c r="AF188" s="95"/>
      <c r="AG188" s="94"/>
      <c r="AH188" s="94"/>
      <c r="AI188" s="94"/>
      <c r="AJ188" s="94"/>
      <c r="AK188" s="94"/>
      <c r="AL188" s="94"/>
      <c r="AM188" s="96"/>
      <c r="AN188" s="94"/>
      <c r="AO188" s="94"/>
      <c r="AP188" s="94"/>
      <c r="AQ188" s="96"/>
      <c r="AR188" s="95"/>
      <c r="AS188" s="94"/>
      <c r="AT188" s="94"/>
      <c r="AU188" s="96"/>
      <c r="AV188" s="97"/>
      <c r="AW188" s="94"/>
      <c r="AX188" s="94"/>
      <c r="AY188" s="96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5"/>
      <c r="BL188" s="94"/>
      <c r="BM188" s="94"/>
      <c r="BN188" s="94"/>
      <c r="BO188" s="94"/>
      <c r="BP188" s="96"/>
      <c r="BQ188" s="95"/>
      <c r="BR188" s="94"/>
      <c r="BS188" s="94"/>
      <c r="BT188" s="94"/>
      <c r="BU188" s="94"/>
      <c r="BV188" s="94"/>
      <c r="BW188" s="94"/>
      <c r="BX188" s="94"/>
      <c r="BY188" s="94"/>
      <c r="BZ188" s="94"/>
      <c r="CA188" s="96"/>
      <c r="CB188" s="95"/>
      <c r="CC188" s="94"/>
      <c r="CD188" s="94"/>
      <c r="CE188" s="94"/>
      <c r="CF188" s="94"/>
      <c r="CG188" s="94"/>
      <c r="CH188" s="94"/>
      <c r="CI188" s="96"/>
      <c r="CM188" s="49"/>
      <c r="CN188" s="69"/>
      <c r="CO188" s="114" t="s">
        <v>424</v>
      </c>
      <c r="CP188" s="5" t="s">
        <v>250</v>
      </c>
      <c r="CQ188" s="168" t="s">
        <v>1576</v>
      </c>
    </row>
    <row r="189" spans="1:95" s="1" customFormat="1">
      <c r="A189" s="17"/>
      <c r="B189" s="17"/>
      <c r="C189" s="18"/>
      <c r="D189" s="17"/>
      <c r="E189" s="31"/>
      <c r="F189" s="32"/>
      <c r="G189" s="176"/>
      <c r="H189" s="57"/>
      <c r="I189" s="56"/>
      <c r="J189" s="81"/>
      <c r="K189" s="82"/>
      <c r="L189" s="218"/>
      <c r="M189" s="218"/>
      <c r="N189" s="226"/>
      <c r="O189" s="226"/>
      <c r="P189" s="226"/>
      <c r="Q189" s="226"/>
      <c r="R189" s="236"/>
      <c r="S189" s="236"/>
      <c r="T189" s="226"/>
      <c r="U189" s="236"/>
      <c r="V189" s="236"/>
      <c r="W189" s="226"/>
      <c r="X189" s="236"/>
      <c r="Y189" s="236"/>
      <c r="Z189" s="90"/>
      <c r="AA189" s="65"/>
      <c r="AB189" s="94"/>
      <c r="AC189" s="94"/>
      <c r="AD189" s="94"/>
      <c r="AE189" s="94"/>
      <c r="AF189" s="95"/>
      <c r="AG189" s="94"/>
      <c r="AH189" s="94"/>
      <c r="AI189" s="94"/>
      <c r="AJ189" s="94"/>
      <c r="AK189" s="94"/>
      <c r="AL189" s="94"/>
      <c r="AM189" s="96"/>
      <c r="AN189" s="94"/>
      <c r="AO189" s="94"/>
      <c r="AP189" s="94"/>
      <c r="AQ189" s="96"/>
      <c r="AR189" s="95"/>
      <c r="AS189" s="94"/>
      <c r="AT189" s="94"/>
      <c r="AU189" s="96"/>
      <c r="AV189" s="97"/>
      <c r="AW189" s="94"/>
      <c r="AX189" s="94"/>
      <c r="AY189" s="96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5"/>
      <c r="BL189" s="94"/>
      <c r="BM189" s="94"/>
      <c r="BN189" s="94"/>
      <c r="BO189" s="94"/>
      <c r="BP189" s="96"/>
      <c r="BQ189" s="95"/>
      <c r="BR189" s="94"/>
      <c r="BS189" s="94"/>
      <c r="BT189" s="94"/>
      <c r="BU189" s="94"/>
      <c r="BV189" s="94"/>
      <c r="BW189" s="94"/>
      <c r="BX189" s="94"/>
      <c r="BY189" s="94"/>
      <c r="BZ189" s="94"/>
      <c r="CA189" s="96"/>
      <c r="CB189" s="95"/>
      <c r="CC189" s="94"/>
      <c r="CD189" s="94"/>
      <c r="CE189" s="94"/>
      <c r="CF189" s="94"/>
      <c r="CG189" s="94"/>
      <c r="CH189" s="94"/>
      <c r="CI189" s="96"/>
      <c r="CM189" s="49"/>
      <c r="CN189" s="69"/>
      <c r="CO189" s="114" t="s">
        <v>426</v>
      </c>
      <c r="CP189" s="5" t="s">
        <v>253</v>
      </c>
      <c r="CQ189" s="168" t="s">
        <v>1577</v>
      </c>
    </row>
    <row r="190" spans="1:95" s="1" customFormat="1">
      <c r="A190" s="17"/>
      <c r="B190" s="17"/>
      <c r="C190" s="18"/>
      <c r="D190" s="17"/>
      <c r="E190" s="25"/>
      <c r="F190" s="26"/>
      <c r="G190" s="176"/>
      <c r="H190" s="57"/>
      <c r="I190" s="56"/>
      <c r="J190" s="81"/>
      <c r="K190" s="82"/>
      <c r="L190" s="218"/>
      <c r="M190" s="218"/>
      <c r="N190" s="226"/>
      <c r="O190" s="226"/>
      <c r="P190" s="226"/>
      <c r="Q190" s="226"/>
      <c r="R190" s="236"/>
      <c r="S190" s="236"/>
      <c r="T190" s="226"/>
      <c r="U190" s="236"/>
      <c r="V190" s="236"/>
      <c r="W190" s="226"/>
      <c r="X190" s="236"/>
      <c r="Y190" s="236"/>
      <c r="Z190" s="90"/>
      <c r="AA190" s="65"/>
      <c r="AB190" s="94"/>
      <c r="AC190" s="94"/>
      <c r="AD190" s="94"/>
      <c r="AE190" s="94"/>
      <c r="AF190" s="95"/>
      <c r="AG190" s="94"/>
      <c r="AH190" s="94"/>
      <c r="AI190" s="94"/>
      <c r="AJ190" s="94"/>
      <c r="AK190" s="94"/>
      <c r="AL190" s="94"/>
      <c r="AM190" s="96"/>
      <c r="AN190" s="94"/>
      <c r="AO190" s="94"/>
      <c r="AP190" s="94"/>
      <c r="AQ190" s="96"/>
      <c r="AR190" s="95"/>
      <c r="AS190" s="94"/>
      <c r="AT190" s="94"/>
      <c r="AU190" s="96"/>
      <c r="AV190" s="97"/>
      <c r="AW190" s="94"/>
      <c r="AX190" s="94"/>
      <c r="AY190" s="96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5"/>
      <c r="BL190" s="94"/>
      <c r="BM190" s="94"/>
      <c r="BN190" s="94"/>
      <c r="BO190" s="94"/>
      <c r="BP190" s="96"/>
      <c r="BQ190" s="95"/>
      <c r="BR190" s="94"/>
      <c r="BS190" s="94"/>
      <c r="BT190" s="94"/>
      <c r="BU190" s="94"/>
      <c r="BV190" s="94"/>
      <c r="BW190" s="94"/>
      <c r="BX190" s="94"/>
      <c r="BY190" s="94"/>
      <c r="BZ190" s="94"/>
      <c r="CA190" s="96"/>
      <c r="CB190" s="95"/>
      <c r="CC190" s="94"/>
      <c r="CD190" s="94"/>
      <c r="CE190" s="94"/>
      <c r="CF190" s="94"/>
      <c r="CG190" s="94"/>
      <c r="CH190" s="94"/>
      <c r="CI190" s="96"/>
      <c r="CM190" s="49"/>
      <c r="CN190" s="69"/>
      <c r="CO190" s="51" t="s">
        <v>428</v>
      </c>
      <c r="CP190" s="104" t="s">
        <v>376</v>
      </c>
      <c r="CQ190" s="168" t="s">
        <v>1578</v>
      </c>
    </row>
    <row r="191" spans="1:95" s="1" customFormat="1">
      <c r="A191" s="17"/>
      <c r="B191" s="17"/>
      <c r="C191" s="18"/>
      <c r="D191" s="17"/>
      <c r="E191" s="31"/>
      <c r="F191" s="32"/>
      <c r="G191" s="176"/>
      <c r="H191" s="57"/>
      <c r="I191" s="56"/>
      <c r="J191" s="81"/>
      <c r="K191" s="82"/>
      <c r="L191" s="218"/>
      <c r="M191" s="218"/>
      <c r="N191" s="226"/>
      <c r="O191" s="226"/>
      <c r="P191" s="226"/>
      <c r="Q191" s="226"/>
      <c r="R191" s="236"/>
      <c r="S191" s="236"/>
      <c r="T191" s="226"/>
      <c r="U191" s="236"/>
      <c r="V191" s="236"/>
      <c r="W191" s="226"/>
      <c r="X191" s="236"/>
      <c r="Y191" s="236"/>
      <c r="Z191" s="90"/>
      <c r="AA191" s="65"/>
      <c r="AB191" s="94"/>
      <c r="AC191" s="94"/>
      <c r="AD191" s="94"/>
      <c r="AE191" s="94"/>
      <c r="AF191" s="95"/>
      <c r="AG191" s="94"/>
      <c r="AH191" s="94"/>
      <c r="AI191" s="94"/>
      <c r="AJ191" s="94"/>
      <c r="AK191" s="94"/>
      <c r="AL191" s="94"/>
      <c r="AM191" s="96"/>
      <c r="AN191" s="94"/>
      <c r="AO191" s="94"/>
      <c r="AP191" s="94"/>
      <c r="AQ191" s="96"/>
      <c r="AR191" s="95"/>
      <c r="AS191" s="94"/>
      <c r="AT191" s="94"/>
      <c r="AU191" s="96"/>
      <c r="AV191" s="97"/>
      <c r="AW191" s="94"/>
      <c r="AX191" s="94"/>
      <c r="AY191" s="96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5"/>
      <c r="BL191" s="94"/>
      <c r="BM191" s="94"/>
      <c r="BN191" s="94"/>
      <c r="BO191" s="94"/>
      <c r="BP191" s="96"/>
      <c r="BQ191" s="95"/>
      <c r="BR191" s="94"/>
      <c r="BS191" s="94"/>
      <c r="BT191" s="94"/>
      <c r="BU191" s="94"/>
      <c r="BV191" s="94"/>
      <c r="BW191" s="94"/>
      <c r="BX191" s="94"/>
      <c r="BY191" s="94"/>
      <c r="BZ191" s="94"/>
      <c r="CA191" s="96"/>
      <c r="CB191" s="95"/>
      <c r="CC191" s="94"/>
      <c r="CD191" s="94"/>
      <c r="CE191" s="94"/>
      <c r="CF191" s="94"/>
      <c r="CG191" s="94"/>
      <c r="CH191" s="94"/>
      <c r="CI191" s="96"/>
      <c r="CM191" s="49"/>
      <c r="CN191" s="69"/>
      <c r="CO191" s="50"/>
      <c r="CP191" s="5" t="s">
        <v>263</v>
      </c>
      <c r="CQ191" s="168" t="s">
        <v>1579</v>
      </c>
    </row>
    <row r="192" spans="1:95" s="1" customFormat="1">
      <c r="A192" s="17"/>
      <c r="B192" s="17"/>
      <c r="C192" s="18"/>
      <c r="D192" s="17"/>
      <c r="E192" s="31"/>
      <c r="F192" s="32"/>
      <c r="G192" s="176"/>
      <c r="H192" s="57"/>
      <c r="I192" s="56"/>
      <c r="J192" s="81"/>
      <c r="K192" s="82"/>
      <c r="L192" s="218"/>
      <c r="M192" s="218"/>
      <c r="N192" s="226"/>
      <c r="O192" s="226"/>
      <c r="P192" s="226"/>
      <c r="Q192" s="226"/>
      <c r="R192" s="236"/>
      <c r="S192" s="236"/>
      <c r="T192" s="226"/>
      <c r="U192" s="236"/>
      <c r="V192" s="236"/>
      <c r="W192" s="226"/>
      <c r="X192" s="236"/>
      <c r="Y192" s="236"/>
      <c r="Z192" s="90"/>
      <c r="AA192" s="65"/>
      <c r="AB192" s="94"/>
      <c r="AC192" s="94"/>
      <c r="AD192" s="94"/>
      <c r="AE192" s="94"/>
      <c r="AF192" s="95"/>
      <c r="AG192" s="94"/>
      <c r="AH192" s="94"/>
      <c r="AI192" s="94"/>
      <c r="AJ192" s="94"/>
      <c r="AK192" s="94"/>
      <c r="AL192" s="94"/>
      <c r="AM192" s="96"/>
      <c r="AN192" s="94"/>
      <c r="AO192" s="94"/>
      <c r="AP192" s="94"/>
      <c r="AQ192" s="96"/>
      <c r="AR192" s="95"/>
      <c r="AS192" s="94"/>
      <c r="AT192" s="94"/>
      <c r="AU192" s="96"/>
      <c r="AV192" s="97"/>
      <c r="AW192" s="94"/>
      <c r="AX192" s="94"/>
      <c r="AY192" s="96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5"/>
      <c r="BL192" s="94"/>
      <c r="BM192" s="94"/>
      <c r="BN192" s="94"/>
      <c r="BO192" s="94"/>
      <c r="BP192" s="96"/>
      <c r="BQ192" s="95"/>
      <c r="BR192" s="94"/>
      <c r="BS192" s="94"/>
      <c r="BT192" s="94"/>
      <c r="BU192" s="94"/>
      <c r="BV192" s="94"/>
      <c r="BW192" s="94"/>
      <c r="BX192" s="94"/>
      <c r="BY192" s="94"/>
      <c r="BZ192" s="94"/>
      <c r="CA192" s="96"/>
      <c r="CB192" s="95"/>
      <c r="CC192" s="94"/>
      <c r="CD192" s="94"/>
      <c r="CE192" s="94"/>
      <c r="CF192" s="94"/>
      <c r="CG192" s="94"/>
      <c r="CH192" s="94"/>
      <c r="CI192" s="96"/>
      <c r="CM192" s="49"/>
      <c r="CN192" s="69"/>
      <c r="CO192" s="50"/>
      <c r="CP192" s="5" t="s">
        <v>272</v>
      </c>
      <c r="CQ192" s="168" t="s">
        <v>1580</v>
      </c>
    </row>
    <row r="193" spans="1:95" s="1" customFormat="1">
      <c r="A193" s="17"/>
      <c r="B193" s="17"/>
      <c r="C193" s="18"/>
      <c r="D193" s="17" t="s">
        <v>361</v>
      </c>
      <c r="E193" s="31"/>
      <c r="F193" s="32"/>
      <c r="G193" s="176" t="s">
        <v>1468</v>
      </c>
      <c r="H193" s="57" t="s">
        <v>1468</v>
      </c>
      <c r="I193" s="56" t="s">
        <v>265</v>
      </c>
      <c r="J193" s="81"/>
      <c r="K193" s="82"/>
      <c r="L193" s="218"/>
      <c r="M193" s="218"/>
      <c r="N193" s="226"/>
      <c r="O193" s="226"/>
      <c r="P193" s="226"/>
      <c r="Q193" s="226"/>
      <c r="R193" s="236"/>
      <c r="S193" s="236"/>
      <c r="T193" s="226"/>
      <c r="U193" s="236"/>
      <c r="V193" s="236"/>
      <c r="W193" s="226"/>
      <c r="X193" s="236"/>
      <c r="Y193" s="236"/>
      <c r="Z193" s="90"/>
      <c r="AA193" s="65"/>
      <c r="AB193" s="94"/>
      <c r="AC193" s="94"/>
      <c r="AD193" s="94"/>
      <c r="AE193" s="94"/>
      <c r="AF193" s="95" t="s">
        <v>119</v>
      </c>
      <c r="AG193" s="94"/>
      <c r="AH193" s="94"/>
      <c r="AI193" s="94"/>
      <c r="AJ193" s="94"/>
      <c r="AK193" s="94"/>
      <c r="AL193" s="94"/>
      <c r="AM193" s="96"/>
      <c r="AN193" s="94"/>
      <c r="AO193" s="94"/>
      <c r="AP193" s="94"/>
      <c r="AQ193" s="96"/>
      <c r="AR193" s="95"/>
      <c r="AS193" s="94"/>
      <c r="AT193" s="94"/>
      <c r="AU193" s="96"/>
      <c r="AV193" s="97"/>
      <c r="AW193" s="94"/>
      <c r="AX193" s="94"/>
      <c r="AY193" s="96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5"/>
      <c r="BL193" s="94"/>
      <c r="BM193" s="94"/>
      <c r="BN193" s="94"/>
      <c r="BO193" s="94"/>
      <c r="BP193" s="96"/>
      <c r="BQ193" s="95"/>
      <c r="BR193" s="94"/>
      <c r="BS193" s="94"/>
      <c r="BT193" s="94"/>
      <c r="BU193" s="94"/>
      <c r="BV193" s="94"/>
      <c r="BW193" s="94"/>
      <c r="BX193" s="94"/>
      <c r="BY193" s="94"/>
      <c r="BZ193" s="94"/>
      <c r="CA193" s="96"/>
      <c r="CB193" s="95"/>
      <c r="CC193" s="94"/>
      <c r="CD193" s="94"/>
      <c r="CE193" s="94"/>
      <c r="CF193" s="94"/>
      <c r="CG193" s="94"/>
      <c r="CH193" s="94"/>
      <c r="CI193" s="96"/>
      <c r="CM193" s="70" t="s">
        <v>13</v>
      </c>
      <c r="CN193" s="69"/>
      <c r="CO193" s="50">
        <v>1630</v>
      </c>
      <c r="CP193" s="5" t="s">
        <v>274</v>
      </c>
      <c r="CQ193" s="168" t="s">
        <v>1581</v>
      </c>
    </row>
    <row r="194" spans="1:95" s="1" customFormat="1">
      <c r="A194" s="17"/>
      <c r="B194" s="17"/>
      <c r="C194" s="18"/>
      <c r="D194" s="19"/>
      <c r="E194" s="31"/>
      <c r="F194" s="32"/>
      <c r="G194" s="167"/>
      <c r="H194" s="57"/>
      <c r="I194" s="58"/>
      <c r="J194" s="83"/>
      <c r="K194" s="84"/>
      <c r="L194" s="220"/>
      <c r="M194" s="220"/>
      <c r="N194" s="228"/>
      <c r="O194" s="228"/>
      <c r="P194" s="228"/>
      <c r="Q194" s="228"/>
      <c r="R194" s="240"/>
      <c r="S194" s="240"/>
      <c r="T194" s="228"/>
      <c r="U194" s="240"/>
      <c r="V194" s="240"/>
      <c r="W194" s="228"/>
      <c r="X194" s="240"/>
      <c r="Y194" s="240"/>
      <c r="Z194" s="91"/>
      <c r="AA194" s="66"/>
      <c r="AB194" s="94"/>
      <c r="AC194" s="94"/>
      <c r="AD194" s="94"/>
      <c r="AE194" s="94"/>
      <c r="AF194" s="95"/>
      <c r="AG194" s="94"/>
      <c r="AH194" s="94"/>
      <c r="AI194" s="94"/>
      <c r="AJ194" s="94"/>
      <c r="AK194" s="94"/>
      <c r="AL194" s="94"/>
      <c r="AM194" s="96"/>
      <c r="AN194" s="94"/>
      <c r="AO194" s="94"/>
      <c r="AP194" s="94"/>
      <c r="AQ194" s="96"/>
      <c r="AR194" s="95"/>
      <c r="AS194" s="94"/>
      <c r="AT194" s="94"/>
      <c r="AU194" s="96"/>
      <c r="AV194" s="97"/>
      <c r="AW194" s="94"/>
      <c r="AX194" s="94"/>
      <c r="AY194" s="96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5"/>
      <c r="BL194" s="94"/>
      <c r="BM194" s="94"/>
      <c r="BN194" s="94"/>
      <c r="BO194" s="94"/>
      <c r="BP194" s="96"/>
      <c r="BQ194" s="95"/>
      <c r="BR194" s="94"/>
      <c r="BS194" s="94"/>
      <c r="BT194" s="94"/>
      <c r="BU194" s="94"/>
      <c r="BV194" s="94"/>
      <c r="BW194" s="94"/>
      <c r="BX194" s="94"/>
      <c r="BY194" s="94"/>
      <c r="BZ194" s="94"/>
      <c r="CA194" s="96"/>
      <c r="CB194" s="95"/>
      <c r="CC194" s="94"/>
      <c r="CD194" s="94"/>
      <c r="CE194" s="94"/>
      <c r="CF194" s="94"/>
      <c r="CG194" s="94"/>
      <c r="CH194" s="94"/>
      <c r="CI194" s="96"/>
      <c r="CM194" s="49"/>
      <c r="CN194" s="69"/>
      <c r="CO194" s="50"/>
      <c r="CP194" s="5" t="s">
        <v>277</v>
      </c>
      <c r="CQ194" s="168" t="s">
        <v>1582</v>
      </c>
    </row>
    <row r="195" spans="1:95" s="1" customFormat="1">
      <c r="A195" s="31"/>
      <c r="B195" s="31"/>
      <c r="C195" s="32"/>
      <c r="D195" s="31"/>
      <c r="E195" s="25"/>
      <c r="F195" s="26"/>
      <c r="G195" s="176"/>
      <c r="H195" s="57"/>
      <c r="I195" s="56"/>
      <c r="J195" s="81"/>
      <c r="K195" s="82"/>
      <c r="L195" s="218"/>
      <c r="M195" s="218"/>
      <c r="N195" s="226"/>
      <c r="O195" s="226"/>
      <c r="P195" s="226"/>
      <c r="Q195" s="226"/>
      <c r="R195" s="236"/>
      <c r="S195" s="236"/>
      <c r="T195" s="226"/>
      <c r="U195" s="236"/>
      <c r="V195" s="236"/>
      <c r="W195" s="226"/>
      <c r="X195" s="236"/>
      <c r="Y195" s="236"/>
      <c r="Z195" s="90"/>
      <c r="AA195" s="65"/>
      <c r="AB195" s="94"/>
      <c r="AC195" s="94"/>
      <c r="AD195" s="94"/>
      <c r="AE195" s="94"/>
      <c r="AF195" s="95"/>
      <c r="AG195" s="94"/>
      <c r="AH195" s="94"/>
      <c r="AI195" s="94"/>
      <c r="AJ195" s="94"/>
      <c r="AK195" s="94"/>
      <c r="AL195" s="94"/>
      <c r="AM195" s="96"/>
      <c r="AN195" s="94"/>
      <c r="AO195" s="94"/>
      <c r="AP195" s="94"/>
      <c r="AQ195" s="96"/>
      <c r="AR195" s="95"/>
      <c r="AS195" s="94"/>
      <c r="AT195" s="94"/>
      <c r="AU195" s="96"/>
      <c r="AV195" s="97"/>
      <c r="AW195" s="94"/>
      <c r="AX195" s="94"/>
      <c r="AY195" s="96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5"/>
      <c r="BL195" s="94"/>
      <c r="BM195" s="94"/>
      <c r="BN195" s="94"/>
      <c r="BO195" s="94"/>
      <c r="BP195" s="96"/>
      <c r="BQ195" s="95"/>
      <c r="BR195" s="94"/>
      <c r="BS195" s="94"/>
      <c r="BT195" s="94"/>
      <c r="BU195" s="94"/>
      <c r="BV195" s="94"/>
      <c r="BW195" s="94"/>
      <c r="BX195" s="94"/>
      <c r="BY195" s="94"/>
      <c r="BZ195" s="94"/>
      <c r="CA195" s="96"/>
      <c r="CB195" s="95"/>
      <c r="CC195" s="94"/>
      <c r="CD195" s="94"/>
      <c r="CE195" s="94"/>
      <c r="CF195" s="94"/>
      <c r="CG195" s="94"/>
      <c r="CH195" s="94"/>
      <c r="CI195" s="96"/>
      <c r="CM195" s="70"/>
      <c r="CN195" s="69"/>
      <c r="CO195" s="50"/>
      <c r="CP195" s="15" t="s">
        <v>374</v>
      </c>
      <c r="CQ195" s="170" t="s">
        <v>1583</v>
      </c>
    </row>
    <row r="196" spans="1:95" s="1" customFormat="1">
      <c r="A196" s="17"/>
      <c r="B196" s="17"/>
      <c r="C196" s="18"/>
      <c r="D196" s="17"/>
      <c r="E196" s="31"/>
      <c r="F196" s="32"/>
      <c r="G196" s="176"/>
      <c r="H196" s="57"/>
      <c r="I196" s="56"/>
      <c r="J196" s="81"/>
      <c r="K196" s="82"/>
      <c r="L196" s="218"/>
      <c r="M196" s="218"/>
      <c r="N196" s="226"/>
      <c r="O196" s="226"/>
      <c r="P196" s="226"/>
      <c r="Q196" s="226"/>
      <c r="R196" s="236"/>
      <c r="S196" s="236"/>
      <c r="T196" s="226"/>
      <c r="U196" s="236"/>
      <c r="V196" s="236"/>
      <c r="W196" s="226"/>
      <c r="X196" s="236"/>
      <c r="Y196" s="236"/>
      <c r="Z196" s="90"/>
      <c r="AA196" s="65"/>
      <c r="AB196" s="94"/>
      <c r="AC196" s="94"/>
      <c r="AD196" s="94"/>
      <c r="AE196" s="94"/>
      <c r="AF196" s="95"/>
      <c r="AG196" s="94"/>
      <c r="AH196" s="94"/>
      <c r="AI196" s="94"/>
      <c r="AJ196" s="94"/>
      <c r="AK196" s="94"/>
      <c r="AL196" s="94"/>
      <c r="AM196" s="96"/>
      <c r="AN196" s="94"/>
      <c r="AO196" s="94"/>
      <c r="AP196" s="94"/>
      <c r="AQ196" s="96"/>
      <c r="AR196" s="95"/>
      <c r="AS196" s="94"/>
      <c r="AT196" s="94"/>
      <c r="AU196" s="96"/>
      <c r="AV196" s="97"/>
      <c r="AW196" s="94"/>
      <c r="AX196" s="94"/>
      <c r="AY196" s="96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5"/>
      <c r="BL196" s="94"/>
      <c r="BM196" s="94"/>
      <c r="BN196" s="94"/>
      <c r="BO196" s="94"/>
      <c r="BP196" s="96"/>
      <c r="BQ196" s="95"/>
      <c r="BR196" s="94"/>
      <c r="BS196" s="94"/>
      <c r="BT196" s="94"/>
      <c r="BU196" s="94"/>
      <c r="BV196" s="94"/>
      <c r="BW196" s="94"/>
      <c r="BX196" s="94"/>
      <c r="BY196" s="94"/>
      <c r="BZ196" s="94"/>
      <c r="CA196" s="96"/>
      <c r="CB196" s="95"/>
      <c r="CC196" s="94"/>
      <c r="CD196" s="94"/>
      <c r="CE196" s="94"/>
      <c r="CF196" s="94"/>
      <c r="CG196" s="94"/>
      <c r="CH196" s="94"/>
      <c r="CI196" s="96"/>
      <c r="CM196" s="49"/>
      <c r="CN196" s="69"/>
      <c r="CO196" s="72" t="s">
        <v>427</v>
      </c>
      <c r="CP196" s="5" t="s">
        <v>285</v>
      </c>
      <c r="CQ196" s="168" t="s">
        <v>1584</v>
      </c>
    </row>
    <row r="197" spans="1:95" s="1" customFormat="1">
      <c r="A197" s="17"/>
      <c r="B197" s="17"/>
      <c r="C197" s="18"/>
      <c r="D197" s="17"/>
      <c r="E197" s="31"/>
      <c r="F197" s="32"/>
      <c r="G197" s="176"/>
      <c r="H197" s="57"/>
      <c r="I197" s="56"/>
      <c r="J197" s="81"/>
      <c r="K197" s="82"/>
      <c r="L197" s="218"/>
      <c r="M197" s="218"/>
      <c r="N197" s="226"/>
      <c r="O197" s="226"/>
      <c r="P197" s="226"/>
      <c r="Q197" s="226"/>
      <c r="R197" s="236"/>
      <c r="S197" s="236"/>
      <c r="T197" s="226"/>
      <c r="U197" s="236"/>
      <c r="V197" s="236"/>
      <c r="W197" s="226"/>
      <c r="X197" s="236"/>
      <c r="Y197" s="236"/>
      <c r="Z197" s="90"/>
      <c r="AA197" s="65"/>
      <c r="AB197" s="94"/>
      <c r="AC197" s="94"/>
      <c r="AD197" s="94"/>
      <c r="AE197" s="94"/>
      <c r="AF197" s="95"/>
      <c r="AG197" s="94"/>
      <c r="AH197" s="94"/>
      <c r="AI197" s="94"/>
      <c r="AJ197" s="94"/>
      <c r="AK197" s="94"/>
      <c r="AL197" s="94"/>
      <c r="AM197" s="96"/>
      <c r="AN197" s="94"/>
      <c r="AO197" s="94"/>
      <c r="AP197" s="94"/>
      <c r="AQ197" s="96"/>
      <c r="AR197" s="95"/>
      <c r="AS197" s="94"/>
      <c r="AT197" s="94"/>
      <c r="AU197" s="96"/>
      <c r="AV197" s="97"/>
      <c r="AW197" s="94"/>
      <c r="AX197" s="94"/>
      <c r="AY197" s="96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5"/>
      <c r="BL197" s="94"/>
      <c r="BM197" s="94"/>
      <c r="BN197" s="94"/>
      <c r="BO197" s="94"/>
      <c r="BP197" s="96"/>
      <c r="BQ197" s="95"/>
      <c r="BR197" s="94"/>
      <c r="BS197" s="94"/>
      <c r="BT197" s="94"/>
      <c r="BU197" s="94"/>
      <c r="BV197" s="94"/>
      <c r="BW197" s="94"/>
      <c r="BX197" s="94"/>
      <c r="BY197" s="94"/>
      <c r="BZ197" s="94"/>
      <c r="CA197" s="96"/>
      <c r="CB197" s="95"/>
      <c r="CC197" s="94"/>
      <c r="CD197" s="94"/>
      <c r="CE197" s="94"/>
      <c r="CF197" s="94"/>
      <c r="CG197" s="94"/>
      <c r="CH197" s="94"/>
      <c r="CI197" s="96"/>
      <c r="CM197" s="49"/>
      <c r="CN197" s="69"/>
      <c r="CO197" s="50"/>
      <c r="CP197" s="5" t="s">
        <v>286</v>
      </c>
      <c r="CQ197" s="168" t="s">
        <v>1585</v>
      </c>
    </row>
    <row r="198" spans="1:95" s="1" customFormat="1">
      <c r="A198" s="27"/>
      <c r="B198" s="27"/>
      <c r="C198" s="28"/>
      <c r="D198" s="31"/>
      <c r="E198" s="25"/>
      <c r="F198" s="26"/>
      <c r="G198" s="176"/>
      <c r="H198" s="57"/>
      <c r="I198" s="56"/>
      <c r="J198" s="81"/>
      <c r="K198" s="82"/>
      <c r="L198" s="218"/>
      <c r="M198" s="218"/>
      <c r="N198" s="226"/>
      <c r="O198" s="226"/>
      <c r="P198" s="226"/>
      <c r="Q198" s="226"/>
      <c r="R198" s="236"/>
      <c r="S198" s="236"/>
      <c r="T198" s="226"/>
      <c r="U198" s="236"/>
      <c r="V198" s="236"/>
      <c r="W198" s="226"/>
      <c r="X198" s="236"/>
      <c r="Y198" s="236"/>
      <c r="Z198" s="90"/>
      <c r="AA198" s="65"/>
      <c r="AB198" s="94"/>
      <c r="AC198" s="94"/>
      <c r="AD198" s="94"/>
      <c r="AE198" s="94"/>
      <c r="AF198" s="95"/>
      <c r="AG198" s="94"/>
      <c r="AH198" s="94"/>
      <c r="AI198" s="94"/>
      <c r="AJ198" s="94"/>
      <c r="AK198" s="94"/>
      <c r="AL198" s="94"/>
      <c r="AM198" s="96"/>
      <c r="AN198" s="94"/>
      <c r="AO198" s="94"/>
      <c r="AP198" s="94"/>
      <c r="AQ198" s="96"/>
      <c r="AR198" s="95"/>
      <c r="AS198" s="94"/>
      <c r="AT198" s="94"/>
      <c r="AU198" s="96"/>
      <c r="AV198" s="97"/>
      <c r="AW198" s="94"/>
      <c r="AX198" s="94"/>
      <c r="AY198" s="96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5"/>
      <c r="BL198" s="94"/>
      <c r="BM198" s="94"/>
      <c r="BN198" s="94"/>
      <c r="BO198" s="94"/>
      <c r="BP198" s="96"/>
      <c r="BQ198" s="95"/>
      <c r="BR198" s="94"/>
      <c r="BS198" s="94"/>
      <c r="BT198" s="94"/>
      <c r="BU198" s="94"/>
      <c r="BV198" s="94"/>
      <c r="BW198" s="94"/>
      <c r="BX198" s="94"/>
      <c r="BY198" s="94"/>
      <c r="BZ198" s="94"/>
      <c r="CA198" s="96"/>
      <c r="CB198" s="95"/>
      <c r="CC198" s="94"/>
      <c r="CD198" s="94"/>
      <c r="CE198" s="94"/>
      <c r="CF198" s="94"/>
      <c r="CG198" s="94"/>
      <c r="CH198" s="94"/>
      <c r="CI198" s="96"/>
      <c r="CM198" s="49"/>
      <c r="CN198" s="69"/>
      <c r="CO198" s="50"/>
      <c r="CP198" s="5" t="s">
        <v>288</v>
      </c>
      <c r="CQ198" s="168" t="s">
        <v>1586</v>
      </c>
    </row>
    <row r="199" spans="1:95" s="1" customFormat="1">
      <c r="A199" s="17"/>
      <c r="B199" s="17"/>
      <c r="C199" s="18"/>
      <c r="D199" s="17"/>
      <c r="E199" s="31"/>
      <c r="F199" s="32"/>
      <c r="G199" s="176" t="s">
        <v>1587</v>
      </c>
      <c r="H199" s="75" t="s">
        <v>1587</v>
      </c>
      <c r="I199" s="56" t="s">
        <v>1588</v>
      </c>
      <c r="J199" s="81"/>
      <c r="K199" s="82"/>
      <c r="L199" s="218"/>
      <c r="M199" s="218"/>
      <c r="N199" s="226"/>
      <c r="O199" s="226"/>
      <c r="P199" s="226"/>
      <c r="Q199" s="226"/>
      <c r="R199" s="236"/>
      <c r="S199" s="236"/>
      <c r="T199" s="226"/>
      <c r="U199" s="236"/>
      <c r="V199" s="236"/>
      <c r="W199" s="226"/>
      <c r="X199" s="236"/>
      <c r="Y199" s="236"/>
      <c r="Z199" s="90"/>
      <c r="AA199" s="65"/>
      <c r="AB199" s="94" t="s">
        <v>149</v>
      </c>
      <c r="AC199" s="94"/>
      <c r="AD199" s="94"/>
      <c r="AE199" s="94"/>
      <c r="AF199" s="95" t="s">
        <v>149</v>
      </c>
      <c r="AG199" s="94"/>
      <c r="AH199" s="94"/>
      <c r="AI199" s="94"/>
      <c r="AJ199" s="94"/>
      <c r="AK199" s="94"/>
      <c r="AL199" s="94"/>
      <c r="AM199" s="96"/>
      <c r="AN199" s="94" t="s">
        <v>149</v>
      </c>
      <c r="AO199" s="94"/>
      <c r="AP199" s="94"/>
      <c r="AQ199" s="96"/>
      <c r="AR199" s="95" t="s">
        <v>149</v>
      </c>
      <c r="AS199" s="94"/>
      <c r="AT199" s="94"/>
      <c r="AU199" s="96"/>
      <c r="AV199" s="97" t="s">
        <v>149</v>
      </c>
      <c r="AW199" s="94"/>
      <c r="AX199" s="94"/>
      <c r="AY199" s="96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5"/>
      <c r="BL199" s="94"/>
      <c r="BM199" s="94"/>
      <c r="BN199" s="94"/>
      <c r="BO199" s="94"/>
      <c r="BP199" s="96"/>
      <c r="BQ199" s="95" t="s">
        <v>149</v>
      </c>
      <c r="BR199" s="94"/>
      <c r="BS199" s="94"/>
      <c r="BT199" s="94"/>
      <c r="BU199" s="94"/>
      <c r="BV199" s="94"/>
      <c r="BW199" s="94"/>
      <c r="BX199" s="94"/>
      <c r="BY199" s="94"/>
      <c r="BZ199" s="94"/>
      <c r="CA199" s="96"/>
      <c r="CB199" s="95"/>
      <c r="CC199" s="94"/>
      <c r="CD199" s="94"/>
      <c r="CE199" s="94"/>
      <c r="CF199" s="94"/>
      <c r="CG199" s="94"/>
      <c r="CH199" s="94"/>
      <c r="CI199" s="96"/>
      <c r="CM199" s="49"/>
      <c r="CN199" s="69"/>
      <c r="CO199" s="71"/>
      <c r="CP199" s="5" t="s">
        <v>290</v>
      </c>
      <c r="CQ199" s="168" t="s">
        <v>1589</v>
      </c>
    </row>
    <row r="200" spans="1:95" s="1" customFormat="1">
      <c r="A200" s="17"/>
      <c r="B200" s="17"/>
      <c r="C200" s="18"/>
      <c r="D200" s="17"/>
      <c r="E200" s="31" t="s">
        <v>181</v>
      </c>
      <c r="F200" s="32" t="s">
        <v>181</v>
      </c>
      <c r="G200" s="176"/>
      <c r="H200" s="119" t="s">
        <v>1590</v>
      </c>
      <c r="I200" s="56" t="s">
        <v>1591</v>
      </c>
      <c r="J200" s="81"/>
      <c r="K200" s="82"/>
      <c r="L200" s="218"/>
      <c r="M200" s="218"/>
      <c r="N200" s="226"/>
      <c r="O200" s="226"/>
      <c r="P200" s="226"/>
      <c r="Q200" s="226"/>
      <c r="R200" s="236"/>
      <c r="S200" s="236"/>
      <c r="T200" s="226"/>
      <c r="U200" s="236"/>
      <c r="V200" s="236"/>
      <c r="W200" s="226"/>
      <c r="X200" s="236"/>
      <c r="Y200" s="236"/>
      <c r="Z200" s="90"/>
      <c r="AA200" s="65"/>
      <c r="AB200" s="94"/>
      <c r="AC200" s="94"/>
      <c r="AD200" s="94"/>
      <c r="AE200" s="94"/>
      <c r="AF200" s="95"/>
      <c r="AG200" s="94"/>
      <c r="AH200" s="94"/>
      <c r="AI200" s="94"/>
      <c r="AJ200" s="94"/>
      <c r="AK200" s="94"/>
      <c r="AL200" s="94"/>
      <c r="AM200" s="96"/>
      <c r="AN200" s="94"/>
      <c r="AO200" s="94"/>
      <c r="AP200" s="94"/>
      <c r="AQ200" s="96"/>
      <c r="AR200" s="95"/>
      <c r="AS200" s="94"/>
      <c r="AT200" s="94"/>
      <c r="AU200" s="96"/>
      <c r="AV200" s="97"/>
      <c r="AW200" s="94"/>
      <c r="AX200" s="94"/>
      <c r="AY200" s="96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5"/>
      <c r="BL200" s="94"/>
      <c r="BM200" s="94"/>
      <c r="BN200" s="94"/>
      <c r="BO200" s="94"/>
      <c r="BP200" s="96"/>
      <c r="BQ200" s="95"/>
      <c r="BR200" s="94"/>
      <c r="BS200" s="94"/>
      <c r="BT200" s="94"/>
      <c r="BU200" s="94"/>
      <c r="BV200" s="94"/>
      <c r="BW200" s="94"/>
      <c r="BX200" s="94"/>
      <c r="BY200" s="94"/>
      <c r="BZ200" s="94"/>
      <c r="CA200" s="96"/>
      <c r="CB200" s="95"/>
      <c r="CC200" s="94"/>
      <c r="CD200" s="94"/>
      <c r="CE200" s="94"/>
      <c r="CF200" s="94"/>
      <c r="CG200" s="94"/>
      <c r="CH200" s="94"/>
      <c r="CI200" s="96"/>
      <c r="CM200" s="70"/>
      <c r="CN200" s="69"/>
      <c r="CO200" s="50"/>
      <c r="CP200" s="5" t="s">
        <v>292</v>
      </c>
      <c r="CQ200" s="168" t="s">
        <v>1592</v>
      </c>
    </row>
    <row r="201" spans="1:95" s="1" customFormat="1">
      <c r="A201" s="23"/>
      <c r="B201" s="23"/>
      <c r="C201" s="24"/>
      <c r="D201" s="23"/>
      <c r="E201" s="31" t="s">
        <v>181</v>
      </c>
      <c r="F201" s="32" t="s">
        <v>181</v>
      </c>
      <c r="G201" s="176" t="s">
        <v>175</v>
      </c>
      <c r="H201" s="57" t="s">
        <v>1593</v>
      </c>
      <c r="I201" s="56" t="s">
        <v>1594</v>
      </c>
      <c r="J201" s="81"/>
      <c r="K201" s="82"/>
      <c r="L201" s="218"/>
      <c r="M201" s="218"/>
      <c r="N201" s="226"/>
      <c r="O201" s="226"/>
      <c r="P201" s="226"/>
      <c r="Q201" s="226"/>
      <c r="R201" s="236"/>
      <c r="S201" s="236"/>
      <c r="T201" s="226"/>
      <c r="U201" s="236"/>
      <c r="V201" s="236"/>
      <c r="W201" s="226"/>
      <c r="X201" s="236"/>
      <c r="Y201" s="236"/>
      <c r="Z201" s="90"/>
      <c r="AA201" s="65"/>
      <c r="AB201" s="94"/>
      <c r="AC201" s="94"/>
      <c r="AD201" s="94"/>
      <c r="AE201" s="94"/>
      <c r="AF201" s="95"/>
      <c r="AG201" s="94"/>
      <c r="AH201" s="94"/>
      <c r="AI201" s="94"/>
      <c r="AJ201" s="94"/>
      <c r="AK201" s="94"/>
      <c r="AL201" s="94"/>
      <c r="AM201" s="96"/>
      <c r="AN201" s="94"/>
      <c r="AO201" s="94"/>
      <c r="AP201" s="94"/>
      <c r="AQ201" s="96"/>
      <c r="AR201" s="95"/>
      <c r="AS201" s="94"/>
      <c r="AT201" s="94"/>
      <c r="AU201" s="96"/>
      <c r="AV201" s="97"/>
      <c r="AW201" s="94"/>
      <c r="AX201" s="94"/>
      <c r="AY201" s="96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5"/>
      <c r="BL201" s="94"/>
      <c r="BM201" s="94"/>
      <c r="BN201" s="94"/>
      <c r="BO201" s="94"/>
      <c r="BP201" s="96"/>
      <c r="BQ201" s="95" t="s">
        <v>150</v>
      </c>
      <c r="BR201" s="94" t="s">
        <v>151</v>
      </c>
      <c r="BS201" s="94"/>
      <c r="BT201" s="94"/>
      <c r="BU201" s="94"/>
      <c r="BV201" s="94"/>
      <c r="BW201" s="94"/>
      <c r="BX201" s="94"/>
      <c r="BY201" s="94"/>
      <c r="BZ201" s="94"/>
      <c r="CA201" s="96"/>
      <c r="CB201" s="95"/>
      <c r="CC201" s="94"/>
      <c r="CD201" s="94"/>
      <c r="CE201" s="94"/>
      <c r="CF201" s="94"/>
      <c r="CG201" s="94"/>
      <c r="CH201" s="94"/>
      <c r="CI201" s="96"/>
      <c r="CM201" s="70" t="s">
        <v>13</v>
      </c>
      <c r="CN201" s="69"/>
      <c r="CO201" s="71" t="s">
        <v>433</v>
      </c>
      <c r="CP201" s="6" t="s">
        <v>293</v>
      </c>
      <c r="CQ201" s="166" t="s">
        <v>1325</v>
      </c>
    </row>
    <row r="202" spans="1:95" s="1" customFormat="1">
      <c r="A202" s="23"/>
      <c r="B202" s="23"/>
      <c r="C202" s="24"/>
      <c r="D202" s="23"/>
      <c r="E202" s="31" t="s">
        <v>181</v>
      </c>
      <c r="F202" s="32" t="s">
        <v>181</v>
      </c>
      <c r="G202" s="176" t="s">
        <v>175</v>
      </c>
      <c r="H202" s="57" t="s">
        <v>1595</v>
      </c>
      <c r="I202" s="56" t="s">
        <v>1596</v>
      </c>
      <c r="J202" s="81"/>
      <c r="K202" s="82"/>
      <c r="L202" s="218"/>
      <c r="M202" s="218"/>
      <c r="N202" s="226"/>
      <c r="O202" s="226"/>
      <c r="P202" s="226"/>
      <c r="Q202" s="226"/>
      <c r="R202" s="236"/>
      <c r="S202" s="236"/>
      <c r="T202" s="226"/>
      <c r="U202" s="236"/>
      <c r="V202" s="236"/>
      <c r="W202" s="226"/>
      <c r="X202" s="236"/>
      <c r="Y202" s="236"/>
      <c r="Z202" s="90"/>
      <c r="AA202" s="65"/>
      <c r="AB202" s="94"/>
      <c r="AC202" s="94"/>
      <c r="AD202" s="94"/>
      <c r="AE202" s="94"/>
      <c r="AF202" s="95"/>
      <c r="AG202" s="94"/>
      <c r="AH202" s="94"/>
      <c r="AI202" s="94"/>
      <c r="AJ202" s="94"/>
      <c r="AK202" s="94"/>
      <c r="AL202" s="94"/>
      <c r="AM202" s="96"/>
      <c r="AN202" s="94"/>
      <c r="AO202" s="94"/>
      <c r="AP202" s="94"/>
      <c r="AQ202" s="96"/>
      <c r="AR202" s="95"/>
      <c r="AS202" s="94"/>
      <c r="AT202" s="94"/>
      <c r="AU202" s="96"/>
      <c r="AV202" s="97"/>
      <c r="AW202" s="94"/>
      <c r="AX202" s="94"/>
      <c r="AY202" s="96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5"/>
      <c r="BL202" s="94"/>
      <c r="BM202" s="94"/>
      <c r="BN202" s="94"/>
      <c r="BO202" s="94"/>
      <c r="BP202" s="96"/>
      <c r="BQ202" s="95" t="s">
        <v>152</v>
      </c>
      <c r="BR202" s="94"/>
      <c r="BS202" s="94"/>
      <c r="BT202" s="94"/>
      <c r="BU202" s="94"/>
      <c r="BV202" s="94"/>
      <c r="BW202" s="94"/>
      <c r="BX202" s="94"/>
      <c r="BY202" s="94"/>
      <c r="BZ202" s="94"/>
      <c r="CA202" s="96"/>
      <c r="CB202" s="95"/>
      <c r="CC202" s="94"/>
      <c r="CD202" s="94"/>
      <c r="CE202" s="94"/>
      <c r="CF202" s="94"/>
      <c r="CG202" s="94"/>
      <c r="CH202" s="94"/>
      <c r="CI202" s="96"/>
      <c r="CM202" s="70" t="s">
        <v>13</v>
      </c>
      <c r="CN202" s="69"/>
      <c r="CO202" s="71" t="s">
        <v>434</v>
      </c>
      <c r="CP202" s="6" t="s">
        <v>294</v>
      </c>
      <c r="CQ202" s="166" t="s">
        <v>1332</v>
      </c>
    </row>
    <row r="203" spans="1:95" s="1" customFormat="1">
      <c r="A203" s="23"/>
      <c r="B203" s="23"/>
      <c r="C203" s="24"/>
      <c r="D203" s="23"/>
      <c r="E203" s="31" t="s">
        <v>181</v>
      </c>
      <c r="F203" s="32" t="s">
        <v>181</v>
      </c>
      <c r="G203" s="176" t="s">
        <v>175</v>
      </c>
      <c r="H203" s="57" t="s">
        <v>1597</v>
      </c>
      <c r="I203" s="56" t="s">
        <v>1598</v>
      </c>
      <c r="J203" s="81"/>
      <c r="K203" s="82"/>
      <c r="L203" s="218"/>
      <c r="M203" s="218"/>
      <c r="N203" s="226"/>
      <c r="O203" s="226"/>
      <c r="P203" s="226"/>
      <c r="Q203" s="226"/>
      <c r="R203" s="236"/>
      <c r="S203" s="236"/>
      <c r="T203" s="226"/>
      <c r="U203" s="236"/>
      <c r="V203" s="236"/>
      <c r="W203" s="226"/>
      <c r="X203" s="236"/>
      <c r="Y203" s="236"/>
      <c r="Z203" s="90"/>
      <c r="AA203" s="65"/>
      <c r="AB203" s="94"/>
      <c r="AC203" s="94"/>
      <c r="AD203" s="94"/>
      <c r="AE203" s="94"/>
      <c r="AF203" s="95"/>
      <c r="AG203" s="94"/>
      <c r="AH203" s="94"/>
      <c r="AI203" s="94"/>
      <c r="AJ203" s="94"/>
      <c r="AK203" s="94"/>
      <c r="AL203" s="94"/>
      <c r="AM203" s="96"/>
      <c r="AN203" s="94"/>
      <c r="AO203" s="94"/>
      <c r="AP203" s="94"/>
      <c r="AQ203" s="96"/>
      <c r="AR203" s="95"/>
      <c r="AS203" s="94"/>
      <c r="AT203" s="94"/>
      <c r="AU203" s="96"/>
      <c r="AV203" s="97"/>
      <c r="AW203" s="94"/>
      <c r="AX203" s="94"/>
      <c r="AY203" s="96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5"/>
      <c r="BL203" s="94"/>
      <c r="BM203" s="94"/>
      <c r="BN203" s="94"/>
      <c r="BO203" s="94"/>
      <c r="BP203" s="96"/>
      <c r="BQ203" s="95" t="s">
        <v>153</v>
      </c>
      <c r="BR203" s="94"/>
      <c r="BS203" s="94"/>
      <c r="BT203" s="94"/>
      <c r="BU203" s="94"/>
      <c r="BV203" s="94"/>
      <c r="BW203" s="94"/>
      <c r="BX203" s="94"/>
      <c r="BY203" s="94"/>
      <c r="BZ203" s="94"/>
      <c r="CA203" s="96"/>
      <c r="CB203" s="95"/>
      <c r="CC203" s="94"/>
      <c r="CD203" s="94"/>
      <c r="CE203" s="94"/>
      <c r="CF203" s="94"/>
      <c r="CG203" s="94"/>
      <c r="CH203" s="94"/>
      <c r="CI203" s="96"/>
      <c r="CM203" s="70" t="s">
        <v>13</v>
      </c>
      <c r="CN203" s="69"/>
      <c r="CO203" s="71" t="s">
        <v>435</v>
      </c>
      <c r="CP203" s="6" t="s">
        <v>295</v>
      </c>
      <c r="CQ203" s="166" t="s">
        <v>296</v>
      </c>
    </row>
    <row r="204" spans="1:95" s="1" customFormat="1">
      <c r="A204" s="23"/>
      <c r="B204" s="23"/>
      <c r="C204" s="24"/>
      <c r="D204" s="23"/>
      <c r="E204" s="31" t="s">
        <v>181</v>
      </c>
      <c r="F204" s="32" t="s">
        <v>181</v>
      </c>
      <c r="G204" s="176" t="s">
        <v>175</v>
      </c>
      <c r="H204" s="57" t="s">
        <v>1599</v>
      </c>
      <c r="I204" s="56" t="s">
        <v>1600</v>
      </c>
      <c r="J204" s="81" t="s">
        <v>478</v>
      </c>
      <c r="K204" s="82" t="s">
        <v>1343</v>
      </c>
      <c r="L204" s="218"/>
      <c r="M204" s="218"/>
      <c r="N204" s="226"/>
      <c r="O204" s="226"/>
      <c r="P204" s="226"/>
      <c r="Q204" s="226"/>
      <c r="R204" s="236"/>
      <c r="S204" s="236"/>
      <c r="T204" s="226"/>
      <c r="U204" s="236"/>
      <c r="V204" s="236"/>
      <c r="W204" s="226"/>
      <c r="X204" s="236"/>
      <c r="Y204" s="236"/>
      <c r="Z204" s="159" t="s">
        <v>480</v>
      </c>
      <c r="AA204" s="160" t="s">
        <v>1344</v>
      </c>
      <c r="AB204" s="94"/>
      <c r="AC204" s="94"/>
      <c r="AD204" s="94"/>
      <c r="AE204" s="94"/>
      <c r="AF204" s="95"/>
      <c r="AG204" s="94"/>
      <c r="AH204" s="94"/>
      <c r="AI204" s="94"/>
      <c r="AJ204" s="94"/>
      <c r="AK204" s="94"/>
      <c r="AL204" s="94"/>
      <c r="AM204" s="96"/>
      <c r="AN204" s="94"/>
      <c r="AO204" s="94"/>
      <c r="AP204" s="94"/>
      <c r="AQ204" s="96"/>
      <c r="AR204" s="95"/>
      <c r="AS204" s="94"/>
      <c r="AT204" s="94"/>
      <c r="AU204" s="96"/>
      <c r="AV204" s="97"/>
      <c r="AW204" s="94"/>
      <c r="AX204" s="94"/>
      <c r="AY204" s="96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5"/>
      <c r="BL204" s="94"/>
      <c r="BM204" s="94"/>
      <c r="BN204" s="94"/>
      <c r="BO204" s="94"/>
      <c r="BP204" s="96"/>
      <c r="BQ204" s="95" t="s">
        <v>154</v>
      </c>
      <c r="BR204" s="94"/>
      <c r="BS204" s="94"/>
      <c r="BT204" s="94"/>
      <c r="BU204" s="94"/>
      <c r="BV204" s="94"/>
      <c r="BW204" s="94"/>
      <c r="BX204" s="94"/>
      <c r="BY204" s="94"/>
      <c r="BZ204" s="94"/>
      <c r="CA204" s="96"/>
      <c r="CB204" s="95"/>
      <c r="CC204" s="94"/>
      <c r="CD204" s="94"/>
      <c r="CE204" s="94"/>
      <c r="CF204" s="94"/>
      <c r="CG204" s="94"/>
      <c r="CH204" s="94"/>
      <c r="CI204" s="96"/>
      <c r="CM204" s="70" t="s">
        <v>13</v>
      </c>
      <c r="CN204" s="69"/>
      <c r="CO204" s="71" t="s">
        <v>436</v>
      </c>
      <c r="CP204" s="6" t="s">
        <v>297</v>
      </c>
      <c r="CQ204" s="166" t="s">
        <v>1345</v>
      </c>
    </row>
    <row r="205" spans="1:95" s="1" customFormat="1">
      <c r="A205" s="23"/>
      <c r="B205" s="23"/>
      <c r="C205" s="24"/>
      <c r="D205" s="23"/>
      <c r="E205" s="31" t="s">
        <v>181</v>
      </c>
      <c r="F205" s="32" t="s">
        <v>181</v>
      </c>
      <c r="G205" s="176" t="s">
        <v>175</v>
      </c>
      <c r="H205" s="57" t="s">
        <v>1601</v>
      </c>
      <c r="I205" s="56" t="s">
        <v>1602</v>
      </c>
      <c r="J205" s="81"/>
      <c r="K205" s="82"/>
      <c r="L205" s="218"/>
      <c r="M205" s="218"/>
      <c r="N205" s="226"/>
      <c r="O205" s="226"/>
      <c r="P205" s="226"/>
      <c r="Q205" s="226"/>
      <c r="R205" s="236"/>
      <c r="S205" s="236"/>
      <c r="T205" s="226"/>
      <c r="U205" s="236"/>
      <c r="V205" s="236"/>
      <c r="W205" s="226"/>
      <c r="X205" s="236"/>
      <c r="Y205" s="236"/>
      <c r="Z205" s="90"/>
      <c r="AA205" s="65"/>
      <c r="AB205" s="94"/>
      <c r="AC205" s="94"/>
      <c r="AD205" s="94"/>
      <c r="AE205" s="94"/>
      <c r="AF205" s="95"/>
      <c r="AG205" s="94"/>
      <c r="AH205" s="94"/>
      <c r="AI205" s="94"/>
      <c r="AJ205" s="94"/>
      <c r="AK205" s="94"/>
      <c r="AL205" s="94"/>
      <c r="AM205" s="96"/>
      <c r="AN205" s="94"/>
      <c r="AO205" s="94"/>
      <c r="AP205" s="94"/>
      <c r="AQ205" s="96"/>
      <c r="AR205" s="95"/>
      <c r="AS205" s="94"/>
      <c r="AT205" s="94"/>
      <c r="AU205" s="96"/>
      <c r="AV205" s="97"/>
      <c r="AW205" s="94"/>
      <c r="AX205" s="94"/>
      <c r="AY205" s="96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5"/>
      <c r="BL205" s="94"/>
      <c r="BM205" s="94"/>
      <c r="BN205" s="94"/>
      <c r="BO205" s="94"/>
      <c r="BP205" s="96"/>
      <c r="BQ205" s="95" t="s">
        <v>153</v>
      </c>
      <c r="BR205" s="94"/>
      <c r="BS205" s="94"/>
      <c r="BT205" s="94"/>
      <c r="BU205" s="94"/>
      <c r="BV205" s="94"/>
      <c r="BW205" s="94"/>
      <c r="BX205" s="94"/>
      <c r="BY205" s="94"/>
      <c r="BZ205" s="94"/>
      <c r="CA205" s="96"/>
      <c r="CB205" s="95"/>
      <c r="CC205" s="94"/>
      <c r="CD205" s="94"/>
      <c r="CE205" s="94"/>
      <c r="CF205" s="94"/>
      <c r="CG205" s="94"/>
      <c r="CH205" s="94"/>
      <c r="CI205" s="96"/>
      <c r="CM205" s="70" t="s">
        <v>13</v>
      </c>
      <c r="CN205" s="69"/>
      <c r="CO205" s="71" t="s">
        <v>437</v>
      </c>
      <c r="CP205" s="6" t="s">
        <v>298</v>
      </c>
      <c r="CQ205" s="166" t="s">
        <v>299</v>
      </c>
    </row>
    <row r="206" spans="1:95" s="1" customFormat="1">
      <c r="A206" s="23"/>
      <c r="B206" s="23"/>
      <c r="C206" s="24"/>
      <c r="D206" s="23"/>
      <c r="E206" s="31" t="s">
        <v>181</v>
      </c>
      <c r="F206" s="32" t="s">
        <v>181</v>
      </c>
      <c r="G206" s="176" t="s">
        <v>175</v>
      </c>
      <c r="H206" s="57" t="s">
        <v>1603</v>
      </c>
      <c r="I206" s="56" t="s">
        <v>1604</v>
      </c>
      <c r="J206" s="81"/>
      <c r="K206" s="82"/>
      <c r="L206" s="218"/>
      <c r="M206" s="218"/>
      <c r="N206" s="226"/>
      <c r="O206" s="226"/>
      <c r="P206" s="226"/>
      <c r="Q206" s="226"/>
      <c r="R206" s="236"/>
      <c r="S206" s="236"/>
      <c r="T206" s="226"/>
      <c r="U206" s="236"/>
      <c r="V206" s="236"/>
      <c r="W206" s="226"/>
      <c r="X206" s="236"/>
      <c r="Y206" s="236"/>
      <c r="Z206" s="90"/>
      <c r="AA206" s="65"/>
      <c r="AB206" s="94"/>
      <c r="AC206" s="94"/>
      <c r="AD206" s="94"/>
      <c r="AE206" s="94"/>
      <c r="AF206" s="95"/>
      <c r="AG206" s="94"/>
      <c r="AH206" s="94"/>
      <c r="AI206" s="94"/>
      <c r="AJ206" s="94"/>
      <c r="AK206" s="94"/>
      <c r="AL206" s="94"/>
      <c r="AM206" s="96"/>
      <c r="AN206" s="94"/>
      <c r="AO206" s="94"/>
      <c r="AP206" s="94"/>
      <c r="AQ206" s="96"/>
      <c r="AR206" s="95"/>
      <c r="AS206" s="94"/>
      <c r="AT206" s="94"/>
      <c r="AU206" s="96"/>
      <c r="AV206" s="97"/>
      <c r="AW206" s="94"/>
      <c r="AX206" s="94"/>
      <c r="AY206" s="96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5"/>
      <c r="BL206" s="94"/>
      <c r="BM206" s="94"/>
      <c r="BN206" s="94"/>
      <c r="BO206" s="94"/>
      <c r="BP206" s="96"/>
      <c r="BQ206" s="95" t="s">
        <v>153</v>
      </c>
      <c r="BR206" s="94"/>
      <c r="BS206" s="94"/>
      <c r="BT206" s="94"/>
      <c r="BU206" s="94"/>
      <c r="BV206" s="94"/>
      <c r="BW206" s="94"/>
      <c r="BX206" s="94"/>
      <c r="BY206" s="94"/>
      <c r="BZ206" s="94"/>
      <c r="CA206" s="96"/>
      <c r="CB206" s="95"/>
      <c r="CC206" s="94"/>
      <c r="CD206" s="94"/>
      <c r="CE206" s="94"/>
      <c r="CF206" s="94"/>
      <c r="CG206" s="94"/>
      <c r="CH206" s="94"/>
      <c r="CI206" s="96"/>
      <c r="CM206" s="70" t="s">
        <v>13</v>
      </c>
      <c r="CN206" s="69"/>
      <c r="CO206" s="71" t="s">
        <v>437</v>
      </c>
      <c r="CP206" s="6" t="s">
        <v>300</v>
      </c>
      <c r="CQ206" s="166" t="s">
        <v>1363</v>
      </c>
    </row>
    <row r="207" spans="1:95" s="1" customFormat="1">
      <c r="A207" s="23"/>
      <c r="B207" s="23"/>
      <c r="C207" s="24"/>
      <c r="D207" s="23"/>
      <c r="E207" s="31" t="s">
        <v>181</v>
      </c>
      <c r="F207" s="32" t="s">
        <v>181</v>
      </c>
      <c r="G207" s="176" t="s">
        <v>175</v>
      </c>
      <c r="H207" s="57" t="s">
        <v>1605</v>
      </c>
      <c r="I207" s="56" t="s">
        <v>1606</v>
      </c>
      <c r="J207" s="81"/>
      <c r="K207" s="82"/>
      <c r="L207" s="218"/>
      <c r="M207" s="218"/>
      <c r="N207" s="226"/>
      <c r="O207" s="226"/>
      <c r="P207" s="226"/>
      <c r="Q207" s="226"/>
      <c r="R207" s="236"/>
      <c r="S207" s="236"/>
      <c r="T207" s="226"/>
      <c r="U207" s="236"/>
      <c r="V207" s="236"/>
      <c r="W207" s="226"/>
      <c r="X207" s="236"/>
      <c r="Y207" s="236"/>
      <c r="Z207" s="90"/>
      <c r="AA207" s="65"/>
      <c r="AB207" s="94"/>
      <c r="AC207" s="94"/>
      <c r="AD207" s="94"/>
      <c r="AE207" s="94"/>
      <c r="AF207" s="95"/>
      <c r="AG207" s="94"/>
      <c r="AH207" s="94"/>
      <c r="AI207" s="94"/>
      <c r="AJ207" s="94"/>
      <c r="AK207" s="94"/>
      <c r="AL207" s="94"/>
      <c r="AM207" s="96"/>
      <c r="AN207" s="94"/>
      <c r="AO207" s="94"/>
      <c r="AP207" s="94"/>
      <c r="AQ207" s="96"/>
      <c r="AR207" s="95"/>
      <c r="AS207" s="94"/>
      <c r="AT207" s="94"/>
      <c r="AU207" s="96"/>
      <c r="AV207" s="97"/>
      <c r="AW207" s="94"/>
      <c r="AX207" s="94"/>
      <c r="AY207" s="96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5"/>
      <c r="BL207" s="94"/>
      <c r="BM207" s="94"/>
      <c r="BN207" s="94"/>
      <c r="BO207" s="94"/>
      <c r="BP207" s="96"/>
      <c r="BQ207" s="95" t="s">
        <v>153</v>
      </c>
      <c r="BR207" s="94"/>
      <c r="BS207" s="94"/>
      <c r="BT207" s="94"/>
      <c r="BU207" s="94"/>
      <c r="BV207" s="94"/>
      <c r="BW207" s="94"/>
      <c r="BX207" s="94"/>
      <c r="BY207" s="94"/>
      <c r="BZ207" s="94"/>
      <c r="CA207" s="96"/>
      <c r="CB207" s="95"/>
      <c r="CC207" s="94"/>
      <c r="CD207" s="94"/>
      <c r="CE207" s="94"/>
      <c r="CF207" s="94"/>
      <c r="CG207" s="94"/>
      <c r="CH207" s="94"/>
      <c r="CI207" s="96"/>
      <c r="CM207" s="70" t="s">
        <v>13</v>
      </c>
      <c r="CN207" s="69"/>
      <c r="CO207" s="71" t="s">
        <v>435</v>
      </c>
      <c r="CP207" s="6" t="s">
        <v>301</v>
      </c>
      <c r="CQ207" s="166" t="s">
        <v>302</v>
      </c>
    </row>
    <row r="208" spans="1:95" s="1" customFormat="1">
      <c r="A208" s="23"/>
      <c r="B208" s="23"/>
      <c r="C208" s="24"/>
      <c r="D208" s="23"/>
      <c r="E208" s="31" t="s">
        <v>181</v>
      </c>
      <c r="F208" s="32" t="s">
        <v>181</v>
      </c>
      <c r="G208" s="176" t="s">
        <v>175</v>
      </c>
      <c r="H208" s="57" t="s">
        <v>1607</v>
      </c>
      <c r="I208" s="56" t="s">
        <v>1608</v>
      </c>
      <c r="J208" s="81" t="s">
        <v>479</v>
      </c>
      <c r="K208" s="82" t="s">
        <v>1372</v>
      </c>
      <c r="L208" s="218"/>
      <c r="M208" s="218"/>
      <c r="N208" s="226"/>
      <c r="O208" s="226"/>
      <c r="P208" s="226"/>
      <c r="Q208" s="226"/>
      <c r="R208" s="236"/>
      <c r="S208" s="236"/>
      <c r="T208" s="226"/>
      <c r="U208" s="236"/>
      <c r="V208" s="236"/>
      <c r="W208" s="226"/>
      <c r="X208" s="236"/>
      <c r="Y208" s="236"/>
      <c r="Z208" s="159" t="s">
        <v>481</v>
      </c>
      <c r="AA208" s="160" t="s">
        <v>1373</v>
      </c>
      <c r="AB208" s="94"/>
      <c r="AC208" s="94"/>
      <c r="AD208" s="94"/>
      <c r="AE208" s="94"/>
      <c r="AF208" s="95"/>
      <c r="AG208" s="94"/>
      <c r="AH208" s="94"/>
      <c r="AI208" s="94"/>
      <c r="AJ208" s="94"/>
      <c r="AK208" s="94"/>
      <c r="AL208" s="94"/>
      <c r="AM208" s="96"/>
      <c r="AN208" s="94"/>
      <c r="AO208" s="94"/>
      <c r="AP208" s="94"/>
      <c r="AQ208" s="96"/>
      <c r="AR208" s="95"/>
      <c r="AS208" s="94"/>
      <c r="AT208" s="94"/>
      <c r="AU208" s="96"/>
      <c r="AV208" s="97"/>
      <c r="AW208" s="94"/>
      <c r="AX208" s="94"/>
      <c r="AY208" s="96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5"/>
      <c r="BL208" s="94"/>
      <c r="BM208" s="94"/>
      <c r="BN208" s="94"/>
      <c r="BO208" s="94"/>
      <c r="BP208" s="96"/>
      <c r="BQ208" s="95" t="s">
        <v>155</v>
      </c>
      <c r="BR208" s="94"/>
      <c r="BS208" s="94"/>
      <c r="BT208" s="94"/>
      <c r="BU208" s="94"/>
      <c r="BV208" s="94"/>
      <c r="BW208" s="94"/>
      <c r="BX208" s="94"/>
      <c r="BY208" s="94"/>
      <c r="BZ208" s="94"/>
      <c r="CA208" s="96"/>
      <c r="CB208" s="95"/>
      <c r="CC208" s="94"/>
      <c r="CD208" s="94"/>
      <c r="CE208" s="94"/>
      <c r="CF208" s="94"/>
      <c r="CG208" s="94"/>
      <c r="CH208" s="94"/>
      <c r="CI208" s="96"/>
      <c r="CM208" s="70" t="s">
        <v>13</v>
      </c>
      <c r="CN208" s="69"/>
      <c r="CO208" s="71" t="s">
        <v>438</v>
      </c>
      <c r="CP208" s="6" t="s">
        <v>303</v>
      </c>
      <c r="CQ208" s="166" t="s">
        <v>1369</v>
      </c>
    </row>
    <row r="209" spans="1:95" s="1" customFormat="1">
      <c r="A209" s="23"/>
      <c r="B209" s="23"/>
      <c r="C209" s="24"/>
      <c r="D209" s="23"/>
      <c r="E209" s="31" t="s">
        <v>181</v>
      </c>
      <c r="F209" s="32" t="s">
        <v>181</v>
      </c>
      <c r="G209" s="176" t="s">
        <v>175</v>
      </c>
      <c r="H209" s="57" t="s">
        <v>1607</v>
      </c>
      <c r="I209" s="56" t="s">
        <v>1608</v>
      </c>
      <c r="J209" s="81" t="s">
        <v>479</v>
      </c>
      <c r="K209" s="82" t="s">
        <v>1372</v>
      </c>
      <c r="L209" s="218"/>
      <c r="M209" s="218"/>
      <c r="N209" s="226"/>
      <c r="O209" s="226"/>
      <c r="P209" s="226"/>
      <c r="Q209" s="226"/>
      <c r="R209" s="236"/>
      <c r="S209" s="236"/>
      <c r="T209" s="226"/>
      <c r="U209" s="236"/>
      <c r="V209" s="236"/>
      <c r="W209" s="226"/>
      <c r="X209" s="236"/>
      <c r="Y209" s="236"/>
      <c r="Z209" s="159" t="s">
        <v>481</v>
      </c>
      <c r="AA209" s="160" t="s">
        <v>1373</v>
      </c>
      <c r="AB209" s="94"/>
      <c r="AC209" s="94"/>
      <c r="AD209" s="94"/>
      <c r="AE209" s="94"/>
      <c r="AF209" s="95"/>
      <c r="AG209" s="94"/>
      <c r="AH209" s="94"/>
      <c r="AI209" s="94"/>
      <c r="AJ209" s="94"/>
      <c r="AK209" s="94"/>
      <c r="AL209" s="94"/>
      <c r="AM209" s="96"/>
      <c r="AN209" s="94"/>
      <c r="AO209" s="94"/>
      <c r="AP209" s="94"/>
      <c r="AQ209" s="96"/>
      <c r="AR209" s="95"/>
      <c r="AS209" s="94"/>
      <c r="AT209" s="94"/>
      <c r="AU209" s="96"/>
      <c r="AV209" s="97"/>
      <c r="AW209" s="94"/>
      <c r="AX209" s="94"/>
      <c r="AY209" s="96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5"/>
      <c r="BL209" s="94"/>
      <c r="BM209" s="94"/>
      <c r="BN209" s="94"/>
      <c r="BO209" s="94"/>
      <c r="BP209" s="96"/>
      <c r="BQ209" s="95" t="s">
        <v>155</v>
      </c>
      <c r="BR209" s="94"/>
      <c r="BS209" s="94"/>
      <c r="BT209" s="94"/>
      <c r="BU209" s="94"/>
      <c r="BV209" s="94"/>
      <c r="BW209" s="94"/>
      <c r="BX209" s="94"/>
      <c r="BY209" s="94"/>
      <c r="BZ209" s="94"/>
      <c r="CA209" s="96"/>
      <c r="CB209" s="95"/>
      <c r="CC209" s="94"/>
      <c r="CD209" s="94"/>
      <c r="CE209" s="94"/>
      <c r="CF209" s="94"/>
      <c r="CG209" s="94"/>
      <c r="CH209" s="94"/>
      <c r="CI209" s="96"/>
      <c r="CM209" s="70" t="s">
        <v>13</v>
      </c>
      <c r="CN209" s="69"/>
      <c r="CO209" s="71" t="s">
        <v>438</v>
      </c>
      <c r="CP209" s="6" t="s">
        <v>304</v>
      </c>
      <c r="CQ209" s="166" t="s">
        <v>305</v>
      </c>
    </row>
    <row r="210" spans="1:95" s="1" customFormat="1">
      <c r="A210" s="23"/>
      <c r="B210" s="23"/>
      <c r="C210" s="24"/>
      <c r="D210" s="23"/>
      <c r="E210" s="31" t="s">
        <v>181</v>
      </c>
      <c r="F210" s="32" t="s">
        <v>181</v>
      </c>
      <c r="G210" s="176" t="s">
        <v>175</v>
      </c>
      <c r="H210" s="57" t="s">
        <v>1607</v>
      </c>
      <c r="I210" s="56" t="s">
        <v>1608</v>
      </c>
      <c r="J210" s="81" t="s">
        <v>479</v>
      </c>
      <c r="K210" s="82" t="s">
        <v>1372</v>
      </c>
      <c r="L210" s="218"/>
      <c r="M210" s="218"/>
      <c r="N210" s="226"/>
      <c r="O210" s="226"/>
      <c r="P210" s="226"/>
      <c r="Q210" s="226"/>
      <c r="R210" s="236"/>
      <c r="S210" s="236"/>
      <c r="T210" s="226"/>
      <c r="U210" s="236"/>
      <c r="V210" s="236"/>
      <c r="W210" s="226"/>
      <c r="X210" s="236"/>
      <c r="Y210" s="236"/>
      <c r="Z210" s="159" t="s">
        <v>481</v>
      </c>
      <c r="AA210" s="160" t="s">
        <v>1373</v>
      </c>
      <c r="AB210" s="94"/>
      <c r="AC210" s="94"/>
      <c r="AD210" s="94"/>
      <c r="AE210" s="94"/>
      <c r="AF210" s="95"/>
      <c r="AG210" s="94"/>
      <c r="AH210" s="94"/>
      <c r="AI210" s="94"/>
      <c r="AJ210" s="94"/>
      <c r="AK210" s="94"/>
      <c r="AL210" s="94"/>
      <c r="AM210" s="96"/>
      <c r="AN210" s="94"/>
      <c r="AO210" s="94"/>
      <c r="AP210" s="94"/>
      <c r="AQ210" s="96"/>
      <c r="AR210" s="95"/>
      <c r="AS210" s="94"/>
      <c r="AT210" s="94"/>
      <c r="AU210" s="96"/>
      <c r="AV210" s="97"/>
      <c r="AW210" s="94"/>
      <c r="AX210" s="94"/>
      <c r="AY210" s="96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5"/>
      <c r="BL210" s="94"/>
      <c r="BM210" s="94"/>
      <c r="BN210" s="94"/>
      <c r="BO210" s="94"/>
      <c r="BP210" s="96"/>
      <c r="BQ210" s="95" t="s">
        <v>155</v>
      </c>
      <c r="BR210" s="94"/>
      <c r="BS210" s="94"/>
      <c r="BT210" s="94"/>
      <c r="BU210" s="94"/>
      <c r="BV210" s="94"/>
      <c r="BW210" s="94"/>
      <c r="BX210" s="94"/>
      <c r="BY210" s="94"/>
      <c r="BZ210" s="94"/>
      <c r="CA210" s="96"/>
      <c r="CB210" s="95"/>
      <c r="CC210" s="94"/>
      <c r="CD210" s="94"/>
      <c r="CE210" s="94"/>
      <c r="CF210" s="94"/>
      <c r="CG210" s="94"/>
      <c r="CH210" s="94"/>
      <c r="CI210" s="96"/>
      <c r="CM210" s="70" t="s">
        <v>13</v>
      </c>
      <c r="CN210" s="69"/>
      <c r="CO210" s="71" t="s">
        <v>438</v>
      </c>
      <c r="CP210" s="6" t="s">
        <v>306</v>
      </c>
      <c r="CQ210" s="166" t="s">
        <v>1385</v>
      </c>
    </row>
    <row r="211" spans="1:95" s="1" customFormat="1">
      <c r="A211" s="23"/>
      <c r="B211" s="23"/>
      <c r="C211" s="24"/>
      <c r="D211" s="23"/>
      <c r="E211" s="31" t="s">
        <v>181</v>
      </c>
      <c r="F211" s="32" t="s">
        <v>181</v>
      </c>
      <c r="G211" s="176" t="s">
        <v>175</v>
      </c>
      <c r="H211" s="57" t="s">
        <v>1609</v>
      </c>
      <c r="I211" s="56" t="s">
        <v>1610</v>
      </c>
      <c r="J211" s="81"/>
      <c r="K211" s="82"/>
      <c r="L211" s="218"/>
      <c r="M211" s="218"/>
      <c r="N211" s="226"/>
      <c r="O211" s="226"/>
      <c r="P211" s="226"/>
      <c r="Q211" s="226"/>
      <c r="R211" s="236"/>
      <c r="S211" s="236"/>
      <c r="T211" s="226"/>
      <c r="U211" s="236"/>
      <c r="V211" s="236"/>
      <c r="W211" s="226"/>
      <c r="X211" s="236"/>
      <c r="Y211" s="236"/>
      <c r="Z211" s="90"/>
      <c r="AA211" s="65"/>
      <c r="AB211" s="94"/>
      <c r="AC211" s="94"/>
      <c r="AD211" s="94"/>
      <c r="AE211" s="94"/>
      <c r="AF211" s="95"/>
      <c r="AG211" s="94"/>
      <c r="AH211" s="94"/>
      <c r="AI211" s="94"/>
      <c r="AJ211" s="94"/>
      <c r="AK211" s="94"/>
      <c r="AL211" s="94"/>
      <c r="AM211" s="96"/>
      <c r="AN211" s="94"/>
      <c r="AO211" s="94"/>
      <c r="AP211" s="94"/>
      <c r="AQ211" s="96"/>
      <c r="AR211" s="95"/>
      <c r="AS211" s="94"/>
      <c r="AT211" s="94"/>
      <c r="AU211" s="96"/>
      <c r="AV211" s="97"/>
      <c r="AW211" s="94"/>
      <c r="AX211" s="94"/>
      <c r="AY211" s="96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5"/>
      <c r="BL211" s="94"/>
      <c r="BM211" s="94"/>
      <c r="BN211" s="94"/>
      <c r="BO211" s="94"/>
      <c r="BP211" s="96"/>
      <c r="BQ211" s="95" t="s">
        <v>155</v>
      </c>
      <c r="BR211" s="94"/>
      <c r="BS211" s="94"/>
      <c r="BT211" s="94"/>
      <c r="BU211" s="94"/>
      <c r="BV211" s="94"/>
      <c r="BW211" s="94"/>
      <c r="BX211" s="94"/>
      <c r="BY211" s="94"/>
      <c r="BZ211" s="94"/>
      <c r="CA211" s="96"/>
      <c r="CB211" s="95"/>
      <c r="CC211" s="94"/>
      <c r="CD211" s="94"/>
      <c r="CE211" s="94"/>
      <c r="CF211" s="94"/>
      <c r="CG211" s="94"/>
      <c r="CH211" s="94"/>
      <c r="CI211" s="96"/>
      <c r="CM211" s="70" t="s">
        <v>13</v>
      </c>
      <c r="CN211" s="69"/>
      <c r="CO211" s="155" t="s">
        <v>440</v>
      </c>
      <c r="CP211" s="6" t="s">
        <v>307</v>
      </c>
      <c r="CQ211" s="166" t="s">
        <v>1611</v>
      </c>
    </row>
    <row r="212" spans="1:95" s="1" customFormat="1">
      <c r="A212" s="23"/>
      <c r="B212" s="23"/>
      <c r="C212" s="24"/>
      <c r="D212" s="23"/>
      <c r="E212" s="31" t="s">
        <v>181</v>
      </c>
      <c r="F212" s="32" t="s">
        <v>181</v>
      </c>
      <c r="G212" s="176" t="s">
        <v>175</v>
      </c>
      <c r="H212" s="57" t="s">
        <v>1599</v>
      </c>
      <c r="I212" s="56" t="s">
        <v>1600</v>
      </c>
      <c r="J212" s="81" t="s">
        <v>482</v>
      </c>
      <c r="K212" s="162" t="s">
        <v>1612</v>
      </c>
      <c r="L212" s="219"/>
      <c r="M212" s="219"/>
      <c r="N212" s="227"/>
      <c r="O212" s="227"/>
      <c r="P212" s="227"/>
      <c r="Q212" s="227"/>
      <c r="R212" s="238"/>
      <c r="S212" s="238"/>
      <c r="T212" s="227"/>
      <c r="U212" s="238"/>
      <c r="V212" s="238"/>
      <c r="W212" s="227"/>
      <c r="X212" s="238"/>
      <c r="Y212" s="238"/>
      <c r="Z212" s="159" t="s">
        <v>483</v>
      </c>
      <c r="AA212" s="160" t="s">
        <v>1613</v>
      </c>
      <c r="AB212" s="94"/>
      <c r="AC212" s="94"/>
      <c r="AD212" s="94"/>
      <c r="AE212" s="94"/>
      <c r="AF212" s="95"/>
      <c r="AG212" s="94"/>
      <c r="AH212" s="94"/>
      <c r="AI212" s="94"/>
      <c r="AJ212" s="94"/>
      <c r="AK212" s="94"/>
      <c r="AL212" s="94"/>
      <c r="AM212" s="96"/>
      <c r="AN212" s="94"/>
      <c r="AO212" s="94"/>
      <c r="AP212" s="94"/>
      <c r="AQ212" s="96"/>
      <c r="AR212" s="95"/>
      <c r="AS212" s="94"/>
      <c r="AT212" s="94"/>
      <c r="AU212" s="96"/>
      <c r="AV212" s="97"/>
      <c r="AW212" s="94"/>
      <c r="AX212" s="94"/>
      <c r="AY212" s="96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5"/>
      <c r="BL212" s="94"/>
      <c r="BM212" s="94"/>
      <c r="BN212" s="94"/>
      <c r="BO212" s="94"/>
      <c r="BP212" s="96"/>
      <c r="BQ212" s="95" t="s">
        <v>154</v>
      </c>
      <c r="BR212" s="94"/>
      <c r="BS212" s="94"/>
      <c r="BT212" s="94"/>
      <c r="BU212" s="94"/>
      <c r="BV212" s="94"/>
      <c r="BW212" s="94"/>
      <c r="BX212" s="94"/>
      <c r="BY212" s="94"/>
      <c r="BZ212" s="94"/>
      <c r="CA212" s="96"/>
      <c r="CB212" s="95"/>
      <c r="CC212" s="94"/>
      <c r="CD212" s="94"/>
      <c r="CE212" s="94"/>
      <c r="CF212" s="94"/>
      <c r="CG212" s="94"/>
      <c r="CH212" s="94"/>
      <c r="CI212" s="96"/>
      <c r="CM212" s="70" t="s">
        <v>13</v>
      </c>
      <c r="CN212" s="69"/>
      <c r="CO212" s="71" t="s">
        <v>436</v>
      </c>
      <c r="CP212" s="6" t="s">
        <v>308</v>
      </c>
      <c r="CQ212" s="166" t="s">
        <v>309</v>
      </c>
    </row>
    <row r="213" spans="1:95" s="1" customFormat="1">
      <c r="A213" s="23"/>
      <c r="B213" s="23"/>
      <c r="C213" s="24"/>
      <c r="D213" s="23"/>
      <c r="E213" s="31" t="s">
        <v>181</v>
      </c>
      <c r="F213" s="32" t="s">
        <v>181</v>
      </c>
      <c r="G213" s="176" t="s">
        <v>175</v>
      </c>
      <c r="H213" s="57" t="s">
        <v>1614</v>
      </c>
      <c r="I213" s="56" t="s">
        <v>1615</v>
      </c>
      <c r="J213" s="81"/>
      <c r="K213" s="82"/>
      <c r="L213" s="218"/>
      <c r="M213" s="218"/>
      <c r="N213" s="226"/>
      <c r="O213" s="226"/>
      <c r="P213" s="226"/>
      <c r="Q213" s="226"/>
      <c r="R213" s="236"/>
      <c r="S213" s="236"/>
      <c r="T213" s="226"/>
      <c r="U213" s="236"/>
      <c r="V213" s="236"/>
      <c r="W213" s="226"/>
      <c r="X213" s="236"/>
      <c r="Y213" s="236"/>
      <c r="Z213" s="90"/>
      <c r="AA213" s="65"/>
      <c r="AB213" s="94"/>
      <c r="AC213" s="94"/>
      <c r="AD213" s="94"/>
      <c r="AE213" s="94"/>
      <c r="AF213" s="95"/>
      <c r="AG213" s="94"/>
      <c r="AH213" s="94"/>
      <c r="AI213" s="94"/>
      <c r="AJ213" s="94"/>
      <c r="AK213" s="94"/>
      <c r="AL213" s="94"/>
      <c r="AM213" s="96"/>
      <c r="AN213" s="94"/>
      <c r="AO213" s="94"/>
      <c r="AP213" s="94"/>
      <c r="AQ213" s="96"/>
      <c r="AR213" s="95"/>
      <c r="AS213" s="94"/>
      <c r="AT213" s="94"/>
      <c r="AU213" s="96"/>
      <c r="AV213" s="97"/>
      <c r="AW213" s="94"/>
      <c r="AX213" s="94"/>
      <c r="AY213" s="96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5"/>
      <c r="BL213" s="94"/>
      <c r="BM213" s="94"/>
      <c r="BN213" s="94"/>
      <c r="BO213" s="94"/>
      <c r="BP213" s="96"/>
      <c r="BQ213" s="95" t="s">
        <v>153</v>
      </c>
      <c r="BR213" s="94"/>
      <c r="BS213" s="94"/>
      <c r="BT213" s="94"/>
      <c r="BU213" s="94"/>
      <c r="BV213" s="94"/>
      <c r="BW213" s="94"/>
      <c r="BX213" s="94"/>
      <c r="BY213" s="94"/>
      <c r="BZ213" s="94"/>
      <c r="CA213" s="96"/>
      <c r="CB213" s="95"/>
      <c r="CC213" s="94"/>
      <c r="CD213" s="94"/>
      <c r="CE213" s="94"/>
      <c r="CF213" s="94"/>
      <c r="CG213" s="94"/>
      <c r="CH213" s="94"/>
      <c r="CI213" s="96"/>
      <c r="CM213" s="70" t="s">
        <v>13</v>
      </c>
      <c r="CN213" s="69"/>
      <c r="CO213" s="71" t="s">
        <v>439</v>
      </c>
      <c r="CP213" s="6" t="s">
        <v>310</v>
      </c>
      <c r="CQ213" s="166" t="s">
        <v>311</v>
      </c>
    </row>
    <row r="214" spans="1:95" s="1" customFormat="1">
      <c r="A214" s="23"/>
      <c r="B214" s="23"/>
      <c r="C214" s="24"/>
      <c r="D214" s="23"/>
      <c r="E214" s="31" t="s">
        <v>181</v>
      </c>
      <c r="F214" s="32" t="s">
        <v>181</v>
      </c>
      <c r="G214" s="176" t="s">
        <v>175</v>
      </c>
      <c r="H214" s="57" t="s">
        <v>1616</v>
      </c>
      <c r="I214" s="56" t="s">
        <v>1617</v>
      </c>
      <c r="J214" s="81"/>
      <c r="K214" s="82"/>
      <c r="L214" s="218"/>
      <c r="M214" s="218"/>
      <c r="N214" s="226"/>
      <c r="O214" s="226"/>
      <c r="P214" s="226"/>
      <c r="Q214" s="226"/>
      <c r="R214" s="236"/>
      <c r="S214" s="236"/>
      <c r="T214" s="226"/>
      <c r="U214" s="236"/>
      <c r="V214" s="236"/>
      <c r="W214" s="226"/>
      <c r="X214" s="236"/>
      <c r="Y214" s="236"/>
      <c r="Z214" s="90"/>
      <c r="AA214" s="65"/>
      <c r="AB214" s="94"/>
      <c r="AC214" s="94"/>
      <c r="AD214" s="94"/>
      <c r="AE214" s="94"/>
      <c r="AF214" s="95"/>
      <c r="AG214" s="94"/>
      <c r="AH214" s="94"/>
      <c r="AI214" s="94"/>
      <c r="AJ214" s="94"/>
      <c r="AK214" s="94"/>
      <c r="AL214" s="94"/>
      <c r="AM214" s="96"/>
      <c r="AN214" s="94"/>
      <c r="AO214" s="94"/>
      <c r="AP214" s="94"/>
      <c r="AQ214" s="96"/>
      <c r="AR214" s="95"/>
      <c r="AS214" s="94"/>
      <c r="AT214" s="94"/>
      <c r="AU214" s="96"/>
      <c r="AV214" s="97"/>
      <c r="AW214" s="94"/>
      <c r="AX214" s="94"/>
      <c r="AY214" s="96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5"/>
      <c r="BL214" s="94"/>
      <c r="BM214" s="94"/>
      <c r="BN214" s="94"/>
      <c r="BO214" s="94"/>
      <c r="BP214" s="96"/>
      <c r="BQ214" s="95"/>
      <c r="BR214" s="94"/>
      <c r="BS214" s="94"/>
      <c r="BT214" s="94"/>
      <c r="BU214" s="94"/>
      <c r="BV214" s="94"/>
      <c r="BW214" s="94"/>
      <c r="BX214" s="94"/>
      <c r="BY214" s="94"/>
      <c r="BZ214" s="94"/>
      <c r="CA214" s="96"/>
      <c r="CB214" s="95"/>
      <c r="CC214" s="94"/>
      <c r="CD214" s="94"/>
      <c r="CE214" s="94"/>
      <c r="CF214" s="94"/>
      <c r="CG214" s="94"/>
      <c r="CH214" s="94"/>
      <c r="CI214" s="96"/>
      <c r="CM214" s="70" t="s">
        <v>13</v>
      </c>
      <c r="CN214" s="69"/>
      <c r="CO214" s="71" t="s">
        <v>434</v>
      </c>
      <c r="CP214" s="6" t="s">
        <v>312</v>
      </c>
      <c r="CQ214" s="166" t="s">
        <v>313</v>
      </c>
    </row>
    <row r="215" spans="1:95" s="1" customFormat="1">
      <c r="A215" s="23"/>
      <c r="B215" s="23"/>
      <c r="C215" s="24"/>
      <c r="D215" s="23"/>
      <c r="E215" s="31" t="s">
        <v>181</v>
      </c>
      <c r="F215" s="32" t="s">
        <v>181</v>
      </c>
      <c r="G215" s="176" t="s">
        <v>175</v>
      </c>
      <c r="H215" s="57" t="s">
        <v>1609</v>
      </c>
      <c r="I215" s="56" t="s">
        <v>1610</v>
      </c>
      <c r="J215" s="81"/>
      <c r="K215" s="82"/>
      <c r="L215" s="218"/>
      <c r="M215" s="218"/>
      <c r="N215" s="226"/>
      <c r="O215" s="226"/>
      <c r="P215" s="226"/>
      <c r="Q215" s="226"/>
      <c r="R215" s="236"/>
      <c r="S215" s="236"/>
      <c r="T215" s="226"/>
      <c r="U215" s="236"/>
      <c r="V215" s="236"/>
      <c r="W215" s="226"/>
      <c r="X215" s="236"/>
      <c r="Y215" s="236"/>
      <c r="Z215" s="90"/>
      <c r="AA215" s="65"/>
      <c r="AB215" s="94"/>
      <c r="AC215" s="94"/>
      <c r="AD215" s="94"/>
      <c r="AE215" s="94"/>
      <c r="AF215" s="95"/>
      <c r="AG215" s="94"/>
      <c r="AH215" s="94"/>
      <c r="AI215" s="94"/>
      <c r="AJ215" s="94"/>
      <c r="AK215" s="94"/>
      <c r="AL215" s="94"/>
      <c r="AM215" s="96"/>
      <c r="AN215" s="94"/>
      <c r="AO215" s="94"/>
      <c r="AP215" s="94"/>
      <c r="AQ215" s="96"/>
      <c r="AR215" s="95"/>
      <c r="AS215" s="94"/>
      <c r="AT215" s="94"/>
      <c r="AU215" s="96"/>
      <c r="AV215" s="97"/>
      <c r="AW215" s="94"/>
      <c r="AX215" s="94"/>
      <c r="AY215" s="96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5"/>
      <c r="BL215" s="94"/>
      <c r="BM215" s="94"/>
      <c r="BN215" s="94"/>
      <c r="BO215" s="94"/>
      <c r="BP215" s="96"/>
      <c r="BQ215" s="95" t="s">
        <v>153</v>
      </c>
      <c r="BR215" s="94"/>
      <c r="BS215" s="94"/>
      <c r="BT215" s="94"/>
      <c r="BU215" s="94"/>
      <c r="BV215" s="94"/>
      <c r="BW215" s="94"/>
      <c r="BX215" s="94"/>
      <c r="BY215" s="94"/>
      <c r="BZ215" s="94"/>
      <c r="CA215" s="96"/>
      <c r="CB215" s="95"/>
      <c r="CC215" s="94"/>
      <c r="CD215" s="94"/>
      <c r="CE215" s="94"/>
      <c r="CF215" s="94"/>
      <c r="CG215" s="94"/>
      <c r="CH215" s="94"/>
      <c r="CI215" s="96"/>
      <c r="CM215" s="70" t="s">
        <v>13</v>
      </c>
      <c r="CN215" s="69"/>
      <c r="CO215" s="71" t="s">
        <v>440</v>
      </c>
      <c r="CP215" s="6" t="s">
        <v>314</v>
      </c>
      <c r="CQ215" s="166" t="s">
        <v>177</v>
      </c>
    </row>
    <row r="216" spans="1:95" s="1" customFormat="1">
      <c r="A216" s="17"/>
      <c r="B216" s="17"/>
      <c r="C216" s="18"/>
      <c r="D216" s="17"/>
      <c r="E216" s="31"/>
      <c r="F216" s="32"/>
      <c r="G216" s="176"/>
      <c r="H216" s="57"/>
      <c r="I216" s="56"/>
      <c r="J216" s="81"/>
      <c r="K216" s="82"/>
      <c r="L216" s="218"/>
      <c r="M216" s="218"/>
      <c r="N216" s="226"/>
      <c r="O216" s="226"/>
      <c r="P216" s="226"/>
      <c r="Q216" s="226"/>
      <c r="R216" s="236"/>
      <c r="S216" s="236"/>
      <c r="T216" s="226"/>
      <c r="U216" s="236"/>
      <c r="V216" s="236"/>
      <c r="W216" s="226"/>
      <c r="X216" s="236"/>
      <c r="Y216" s="236"/>
      <c r="Z216" s="90"/>
      <c r="AA216" s="65"/>
      <c r="AB216" s="94"/>
      <c r="AC216" s="94"/>
      <c r="AD216" s="94"/>
      <c r="AE216" s="94"/>
      <c r="AF216" s="95"/>
      <c r="AG216" s="94"/>
      <c r="AH216" s="94"/>
      <c r="AI216" s="94"/>
      <c r="AJ216" s="94"/>
      <c r="AK216" s="94"/>
      <c r="AL216" s="94"/>
      <c r="AM216" s="96"/>
      <c r="AN216" s="94"/>
      <c r="AO216" s="94"/>
      <c r="AP216" s="94"/>
      <c r="AQ216" s="96"/>
      <c r="AR216" s="95"/>
      <c r="AS216" s="94"/>
      <c r="AT216" s="94"/>
      <c r="AU216" s="96"/>
      <c r="AV216" s="97"/>
      <c r="AW216" s="94"/>
      <c r="AX216" s="94"/>
      <c r="AY216" s="96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5"/>
      <c r="BL216" s="94"/>
      <c r="BM216" s="94"/>
      <c r="BN216" s="94"/>
      <c r="BO216" s="94"/>
      <c r="BP216" s="96"/>
      <c r="BQ216" s="95"/>
      <c r="BR216" s="94"/>
      <c r="BS216" s="94"/>
      <c r="BT216" s="94"/>
      <c r="BU216" s="94"/>
      <c r="BV216" s="94"/>
      <c r="BW216" s="94"/>
      <c r="BX216" s="94"/>
      <c r="BY216" s="94"/>
      <c r="BZ216" s="94"/>
      <c r="CA216" s="96"/>
      <c r="CB216" s="95"/>
      <c r="CC216" s="94"/>
      <c r="CD216" s="94"/>
      <c r="CE216" s="94"/>
      <c r="CF216" s="94"/>
      <c r="CG216" s="94"/>
      <c r="CH216" s="94"/>
      <c r="CI216" s="96"/>
      <c r="CM216" s="49"/>
      <c r="CN216" s="69"/>
      <c r="CO216" s="50"/>
      <c r="CP216" s="5" t="s">
        <v>315</v>
      </c>
      <c r="CQ216" s="168" t="s">
        <v>1618</v>
      </c>
    </row>
    <row r="217" spans="1:95" s="1" customFormat="1">
      <c r="A217" s="25"/>
      <c r="B217" s="25"/>
      <c r="C217" s="26"/>
      <c r="D217" s="23" t="s">
        <v>363</v>
      </c>
      <c r="E217" s="25"/>
      <c r="F217" s="26"/>
      <c r="G217" s="167"/>
      <c r="H217" s="57"/>
      <c r="I217" s="56"/>
      <c r="J217" s="81"/>
      <c r="K217" s="82"/>
      <c r="L217" s="218"/>
      <c r="M217" s="218"/>
      <c r="N217" s="226"/>
      <c r="O217" s="226"/>
      <c r="P217" s="226"/>
      <c r="Q217" s="226"/>
      <c r="R217" s="236"/>
      <c r="S217" s="236"/>
      <c r="T217" s="226"/>
      <c r="U217" s="236"/>
      <c r="V217" s="236"/>
      <c r="W217" s="226"/>
      <c r="X217" s="236"/>
      <c r="Y217" s="236"/>
      <c r="Z217" s="90"/>
      <c r="AA217" s="65"/>
      <c r="AB217" s="94"/>
      <c r="AC217" s="94"/>
      <c r="AD217" s="94"/>
      <c r="AE217" s="94"/>
      <c r="AF217" s="95"/>
      <c r="AG217" s="94"/>
      <c r="AH217" s="94"/>
      <c r="AI217" s="94"/>
      <c r="AJ217" s="94"/>
      <c r="AK217" s="94"/>
      <c r="AL217" s="94"/>
      <c r="AM217" s="96"/>
      <c r="AN217" s="94"/>
      <c r="AO217" s="94"/>
      <c r="AP217" s="94"/>
      <c r="AQ217" s="96"/>
      <c r="AR217" s="95"/>
      <c r="AS217" s="94"/>
      <c r="AT217" s="94"/>
      <c r="AU217" s="96"/>
      <c r="AV217" s="97"/>
      <c r="AW217" s="94"/>
      <c r="AX217" s="94"/>
      <c r="AY217" s="96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5"/>
      <c r="BL217" s="94"/>
      <c r="BM217" s="94"/>
      <c r="BN217" s="94"/>
      <c r="BO217" s="94"/>
      <c r="BP217" s="96"/>
      <c r="BQ217" s="95"/>
      <c r="BR217" s="94"/>
      <c r="BS217" s="94"/>
      <c r="BT217" s="94"/>
      <c r="BU217" s="94"/>
      <c r="BV217" s="94"/>
      <c r="BW217" s="94"/>
      <c r="BX217" s="94"/>
      <c r="BY217" s="94"/>
      <c r="BZ217" s="94"/>
      <c r="CA217" s="96"/>
      <c r="CB217" s="95"/>
      <c r="CC217" s="94"/>
      <c r="CD217" s="94"/>
      <c r="CE217" s="94"/>
      <c r="CF217" s="94"/>
      <c r="CG217" s="94"/>
      <c r="CH217" s="94"/>
      <c r="CI217" s="96"/>
      <c r="CM217" s="70"/>
      <c r="CN217" s="69"/>
      <c r="CO217" s="155" t="s">
        <v>441</v>
      </c>
      <c r="CP217" s="9">
        <v>100517</v>
      </c>
      <c r="CQ217" s="172" t="s">
        <v>1407</v>
      </c>
    </row>
    <row r="218" spans="1:95" s="1" customFormat="1" ht="12" thickBot="1">
      <c r="A218" s="201"/>
      <c r="B218" s="201"/>
      <c r="C218" s="202"/>
      <c r="D218" s="201"/>
      <c r="E218" s="203" t="s">
        <v>1417</v>
      </c>
      <c r="F218" s="48" t="s">
        <v>1418</v>
      </c>
      <c r="G218" s="181" t="s">
        <v>1417</v>
      </c>
      <c r="H218" s="78" t="s">
        <v>1417</v>
      </c>
      <c r="I218" s="62" t="s">
        <v>1419</v>
      </c>
      <c r="J218" s="87"/>
      <c r="K218" s="88"/>
      <c r="L218" s="223"/>
      <c r="M218" s="223"/>
      <c r="N218" s="230"/>
      <c r="O218" s="230"/>
      <c r="P218" s="230"/>
      <c r="Q218" s="230"/>
      <c r="R218" s="241"/>
      <c r="S218" s="241"/>
      <c r="T218" s="230"/>
      <c r="U218" s="241"/>
      <c r="V218" s="241"/>
      <c r="W218" s="230"/>
      <c r="X218" s="241"/>
      <c r="Y218" s="241"/>
      <c r="Z218" s="93"/>
      <c r="AA218" s="68"/>
      <c r="AB218" s="100"/>
      <c r="AC218" s="101"/>
      <c r="AD218" s="100"/>
      <c r="AE218" s="100"/>
      <c r="AF218" s="102"/>
      <c r="AG218" s="100"/>
      <c r="AH218" s="100"/>
      <c r="AI218" s="100"/>
      <c r="AJ218" s="100"/>
      <c r="AK218" s="100"/>
      <c r="AL218" s="100"/>
      <c r="AM218" s="103"/>
      <c r="AN218" s="100"/>
      <c r="AO218" s="100"/>
      <c r="AP218" s="100"/>
      <c r="AQ218" s="103"/>
      <c r="AR218" s="102"/>
      <c r="AS218" s="100"/>
      <c r="AT218" s="100"/>
      <c r="AU218" s="103"/>
      <c r="AV218" s="100"/>
      <c r="AW218" s="100"/>
      <c r="AX218" s="100"/>
      <c r="AY218" s="103"/>
      <c r="AZ218" s="102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3"/>
      <c r="BK218" s="102"/>
      <c r="BL218" s="100"/>
      <c r="BM218" s="100"/>
      <c r="BN218" s="100"/>
      <c r="BO218" s="100"/>
      <c r="BP218" s="103"/>
      <c r="BQ218" s="102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3"/>
      <c r="CB218" s="102"/>
      <c r="CC218" s="100"/>
      <c r="CD218" s="100"/>
      <c r="CE218" s="100"/>
      <c r="CF218" s="100"/>
      <c r="CG218" s="100"/>
      <c r="CH218" s="100"/>
      <c r="CI218" s="103"/>
      <c r="CM218" s="52"/>
      <c r="CN218" s="73"/>
      <c r="CO218" s="74"/>
      <c r="CP218" s="199" t="s">
        <v>333</v>
      </c>
      <c r="CQ218" s="200" t="s">
        <v>1619</v>
      </c>
    </row>
    <row r="219" spans="1:95" s="1" customFormat="1">
      <c r="A219" s="4"/>
      <c r="B219" s="4"/>
      <c r="C219" s="4"/>
      <c r="D219" s="4"/>
      <c r="E219" s="3"/>
      <c r="F219" s="3"/>
      <c r="G219" s="4"/>
      <c r="H219" s="4"/>
      <c r="I219" s="4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 t="s">
        <v>377</v>
      </c>
      <c r="AA219" s="149" t="s">
        <v>1620</v>
      </c>
      <c r="CM219" s="3"/>
      <c r="CN219" s="106"/>
      <c r="CO219" s="106"/>
      <c r="CP219" s="4"/>
      <c r="CQ219" s="4"/>
    </row>
    <row r="220" spans="1:95" s="1" customFormat="1">
      <c r="A220" s="4"/>
      <c r="B220" s="4"/>
      <c r="C220" s="4"/>
      <c r="D220" s="4"/>
      <c r="E220" s="3"/>
      <c r="F220" s="3"/>
      <c r="G220" s="4"/>
      <c r="H220" s="4"/>
      <c r="I220" s="4"/>
      <c r="J220" s="3" t="s">
        <v>485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 t="s">
        <v>378</v>
      </c>
      <c r="AA220" s="4" t="s">
        <v>1621</v>
      </c>
      <c r="CM220" s="3"/>
      <c r="CN220" s="3"/>
      <c r="CO220" s="3"/>
      <c r="CP220" s="4"/>
      <c r="CQ220" s="4"/>
    </row>
    <row r="221" spans="1:95" s="1" customFormat="1">
      <c r="A221" s="4"/>
      <c r="B221" s="4"/>
      <c r="C221" s="4"/>
      <c r="D221" s="4"/>
      <c r="E221" s="3"/>
      <c r="F221" s="3"/>
      <c r="G221" s="4"/>
      <c r="H221" s="4"/>
      <c r="I221" s="4"/>
      <c r="J221" s="3" t="s">
        <v>380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 t="s">
        <v>379</v>
      </c>
      <c r="AA221" s="149" t="s">
        <v>1622</v>
      </c>
      <c r="CM221" s="3"/>
      <c r="CN221" s="3"/>
      <c r="CO221" s="3"/>
      <c r="CP221" s="4"/>
      <c r="CQ221" s="4"/>
    </row>
    <row r="222" spans="1:95" s="1" customFormat="1">
      <c r="A222" s="4"/>
      <c r="B222" s="4"/>
      <c r="C222" s="4"/>
      <c r="D222" s="4"/>
      <c r="E222" s="3"/>
      <c r="F222" s="3"/>
      <c r="G222" s="4"/>
      <c r="H222" s="4"/>
      <c r="I222" s="4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149"/>
      <c r="CM222" s="3"/>
      <c r="CN222" s="106"/>
      <c r="CO222" s="3"/>
      <c r="CP222" s="4"/>
      <c r="CQ222" s="4"/>
    </row>
    <row r="223" spans="1:95" s="1" customFormat="1">
      <c r="A223" s="4"/>
      <c r="B223" s="4"/>
      <c r="C223" s="4"/>
      <c r="D223" s="4"/>
      <c r="E223" s="3"/>
      <c r="F223" s="3"/>
      <c r="G223" s="4"/>
      <c r="H223" s="4"/>
      <c r="I223" s="4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CM223" s="3"/>
      <c r="CN223" s="3"/>
      <c r="CO223" s="3"/>
      <c r="CP223" s="4"/>
      <c r="CQ223" s="4"/>
    </row>
    <row r="224" spans="1:95" s="1" customFormat="1">
      <c r="A224" s="4"/>
      <c r="B224" s="4"/>
      <c r="C224" s="4"/>
      <c r="D224" s="4"/>
      <c r="E224" s="3"/>
      <c r="F224" s="3"/>
      <c r="G224" s="4"/>
      <c r="H224" s="4"/>
      <c r="I224" s="4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CM224" s="3"/>
      <c r="CN224" s="3"/>
      <c r="CO224" s="3"/>
      <c r="CP224" s="4"/>
      <c r="CQ224" s="4"/>
    </row>
    <row r="225" spans="1:95" s="1" customFormat="1">
      <c r="A225" s="4"/>
      <c r="B225" s="4"/>
      <c r="C225" s="4"/>
      <c r="D225" s="4"/>
      <c r="E225" s="3"/>
      <c r="F225" s="3"/>
      <c r="G225" s="4"/>
      <c r="H225" s="4"/>
      <c r="I225" s="4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CM225" s="3"/>
      <c r="CN225" s="3"/>
      <c r="CO225" s="3"/>
      <c r="CP225" s="4"/>
      <c r="CQ225" s="4"/>
    </row>
    <row r="226" spans="1:95" s="1" customFormat="1">
      <c r="A226" s="4"/>
      <c r="B226" s="4"/>
      <c r="C226" s="4"/>
      <c r="D226" s="4"/>
      <c r="E226" s="3"/>
      <c r="F226" s="3"/>
      <c r="G226" s="4"/>
      <c r="H226" s="4"/>
      <c r="I226" s="4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CM226" s="3"/>
      <c r="CN226" s="3"/>
      <c r="CO226" s="3"/>
      <c r="CP226" s="4"/>
      <c r="CQ226" s="4"/>
    </row>
    <row r="227" spans="1:95" s="1" customFormat="1">
      <c r="A227" s="4"/>
      <c r="B227" s="4"/>
      <c r="C227" s="4"/>
      <c r="D227" s="4"/>
      <c r="E227" s="3"/>
      <c r="F227" s="3"/>
      <c r="G227" s="4"/>
      <c r="H227" s="4"/>
      <c r="I227" s="4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CM227" s="3"/>
      <c r="CN227" s="3"/>
      <c r="CO227" s="3"/>
      <c r="CP227" s="4"/>
      <c r="CQ227" s="4"/>
    </row>
    <row r="228" spans="1:95" s="1" customFormat="1">
      <c r="A228" s="4"/>
      <c r="B228" s="4"/>
      <c r="C228" s="4"/>
      <c r="D228" s="4"/>
      <c r="E228" s="3"/>
      <c r="F228" s="3"/>
      <c r="G228" s="4"/>
      <c r="H228" s="4"/>
      <c r="I228" s="4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CM228" s="3"/>
      <c r="CN228" s="3"/>
      <c r="CO228" s="3"/>
      <c r="CP228" s="4"/>
      <c r="CQ228" s="4"/>
    </row>
    <row r="229" spans="1:95" s="1" customFormat="1">
      <c r="A229" s="4"/>
      <c r="B229" s="4"/>
      <c r="C229" s="4"/>
      <c r="D229" s="4"/>
      <c r="E229" s="3"/>
      <c r="F229" s="3"/>
      <c r="G229" s="4"/>
      <c r="H229" s="4"/>
      <c r="I229" s="4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CM229" s="3"/>
      <c r="CN229" s="3"/>
      <c r="CO229" s="3"/>
      <c r="CP229" s="4"/>
      <c r="CQ229" s="4"/>
    </row>
    <row r="230" spans="1:95" s="1" customFormat="1">
      <c r="A230" s="4"/>
      <c r="B230" s="4"/>
      <c r="C230" s="4"/>
      <c r="D230" s="4"/>
      <c r="E230" s="3"/>
      <c r="F230" s="3"/>
      <c r="G230" s="4"/>
      <c r="H230" s="4"/>
      <c r="I230" s="4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CM230" s="3"/>
      <c r="CN230" s="3"/>
      <c r="CO230" s="3"/>
      <c r="CP230" s="4"/>
      <c r="CQ230" s="4"/>
    </row>
    <row r="231" spans="1:95" s="1" customFormat="1">
      <c r="A231" s="4"/>
      <c r="B231" s="4"/>
      <c r="C231" s="4"/>
      <c r="D231" s="4"/>
      <c r="E231" s="3"/>
      <c r="F231" s="3"/>
      <c r="G231" s="4"/>
      <c r="H231" s="4"/>
      <c r="I231" s="4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CM231" s="3"/>
      <c r="CN231" s="3"/>
      <c r="CO231" s="3"/>
      <c r="CP231" s="4"/>
      <c r="CQ231" s="4"/>
    </row>
    <row r="232" spans="1:95" s="1" customFormat="1">
      <c r="A232" s="4"/>
      <c r="B232" s="4"/>
      <c r="C232" s="4"/>
      <c r="D232" s="4"/>
      <c r="E232" s="3"/>
      <c r="F232" s="3"/>
      <c r="G232" s="4"/>
      <c r="H232" s="4"/>
      <c r="I232" s="4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CM232" s="3"/>
      <c r="CN232" s="3"/>
      <c r="CO232" s="3"/>
      <c r="CP232" s="4"/>
      <c r="CQ232" s="4"/>
    </row>
    <row r="233" spans="1:95" s="1" customFormat="1">
      <c r="A233" s="4"/>
      <c r="B233" s="4"/>
      <c r="C233" s="4"/>
      <c r="D233" s="4"/>
      <c r="E233" s="3"/>
      <c r="F233" s="3"/>
      <c r="G233" s="4"/>
      <c r="H233" s="4"/>
      <c r="I233" s="4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CM233" s="3"/>
      <c r="CN233" s="3"/>
      <c r="CO233" s="3"/>
      <c r="CP233" s="4"/>
      <c r="CQ233" s="4"/>
    </row>
    <row r="234" spans="1:95" s="1" customFormat="1">
      <c r="A234" s="4"/>
      <c r="B234" s="4"/>
      <c r="C234" s="4"/>
      <c r="D234" s="4"/>
      <c r="E234" s="3"/>
      <c r="F234" s="3"/>
      <c r="G234" s="4"/>
      <c r="H234" s="4"/>
      <c r="I234" s="4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CM234" s="3"/>
      <c r="CN234" s="3"/>
      <c r="CO234" s="3"/>
      <c r="CP234" s="4"/>
      <c r="CQ234" s="4"/>
    </row>
    <row r="235" spans="1:95" s="1" customFormat="1">
      <c r="A235" s="4"/>
      <c r="B235" s="4"/>
      <c r="C235" s="4"/>
      <c r="D235" s="4"/>
      <c r="E235" s="3"/>
      <c r="F235" s="3"/>
      <c r="G235" s="4"/>
      <c r="H235" s="4"/>
      <c r="I235" s="4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CM235" s="3"/>
      <c r="CN235" s="3"/>
      <c r="CO235" s="3"/>
      <c r="CP235" s="4"/>
      <c r="CQ235" s="4"/>
    </row>
    <row r="236" spans="1:95" s="1" customFormat="1">
      <c r="A236" s="4"/>
      <c r="B236" s="4"/>
      <c r="C236" s="4"/>
      <c r="D236" s="4"/>
      <c r="E236" s="3"/>
      <c r="F236" s="3"/>
      <c r="G236" s="4"/>
      <c r="H236" s="4"/>
      <c r="I236" s="4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CM236" s="3"/>
      <c r="CN236" s="3"/>
      <c r="CO236" s="3"/>
      <c r="CP236" s="4"/>
      <c r="CQ236" s="4"/>
    </row>
    <row r="237" spans="1:95" s="1" customFormat="1">
      <c r="A237" s="4"/>
      <c r="B237" s="4"/>
      <c r="C237" s="4"/>
      <c r="D237" s="4"/>
      <c r="E237" s="3"/>
      <c r="F237" s="3"/>
      <c r="G237" s="4"/>
      <c r="H237" s="4"/>
      <c r="I237" s="4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CM237" s="3"/>
      <c r="CN237" s="3"/>
      <c r="CO237" s="3"/>
      <c r="CP237" s="4"/>
      <c r="CQ237" s="4"/>
    </row>
    <row r="238" spans="1:95" s="1" customFormat="1">
      <c r="A238" s="4"/>
      <c r="B238" s="4"/>
      <c r="C238" s="4"/>
      <c r="D238" s="4"/>
      <c r="E238" s="3"/>
      <c r="F238" s="3"/>
      <c r="G238" s="4"/>
      <c r="H238" s="4"/>
      <c r="I238" s="4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CM238" s="3"/>
      <c r="CN238" s="3"/>
      <c r="CO238" s="3"/>
      <c r="CP238" s="4"/>
      <c r="CQ238" s="4"/>
    </row>
    <row r="239" spans="1:95" s="1" customFormat="1">
      <c r="A239" s="4"/>
      <c r="B239" s="4"/>
      <c r="C239" s="4"/>
      <c r="D239" s="4"/>
      <c r="E239" s="3"/>
      <c r="F239" s="3"/>
      <c r="G239" s="4"/>
      <c r="H239" s="4"/>
      <c r="I239" s="4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CM239" s="3"/>
      <c r="CN239" s="3"/>
      <c r="CO239" s="3"/>
      <c r="CP239" s="4"/>
      <c r="CQ239" s="4"/>
    </row>
    <row r="240" spans="1:95" s="1" customFormat="1">
      <c r="A240" s="4"/>
      <c r="B240" s="4"/>
      <c r="C240" s="4"/>
      <c r="D240" s="4"/>
      <c r="E240" s="3"/>
      <c r="F240" s="3"/>
      <c r="G240" s="4"/>
      <c r="H240" s="4"/>
      <c r="I240" s="4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CM240" s="3"/>
      <c r="CN240" s="3"/>
      <c r="CO240" s="3"/>
      <c r="CP240" s="4"/>
      <c r="CQ240" s="4"/>
    </row>
    <row r="241" spans="1:95" s="1" customFormat="1">
      <c r="A241" s="4"/>
      <c r="B241" s="4"/>
      <c r="C241" s="4"/>
      <c r="D241" s="4"/>
      <c r="E241" s="3"/>
      <c r="F241" s="3"/>
      <c r="G241" s="4"/>
      <c r="H241" s="4"/>
      <c r="I241" s="4"/>
      <c r="J241" s="3"/>
      <c r="K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CM241" s="3"/>
      <c r="CN241" s="3"/>
      <c r="CO241" s="3"/>
      <c r="CP241" s="4"/>
      <c r="CQ241" s="4"/>
    </row>
    <row r="242" spans="1:95" s="1" customFormat="1">
      <c r="A242" s="4"/>
      <c r="B242" s="4"/>
      <c r="C242" s="4"/>
      <c r="D242" s="4"/>
      <c r="E242" s="3"/>
      <c r="F242" s="3"/>
      <c r="G242" s="4"/>
      <c r="H242" s="4"/>
      <c r="I242" s="4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CM242" s="3"/>
      <c r="CN242" s="3"/>
      <c r="CO242" s="3"/>
      <c r="CP242" s="4"/>
      <c r="CQ242" s="4"/>
    </row>
    <row r="243" spans="1:95" s="1" customFormat="1">
      <c r="A243" s="4"/>
      <c r="B243" s="4"/>
      <c r="C243" s="4"/>
      <c r="D243" s="4"/>
      <c r="E243" s="3"/>
      <c r="F243" s="3"/>
      <c r="G243" s="4"/>
      <c r="H243" s="4"/>
      <c r="I243" s="4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CM243" s="3"/>
      <c r="CN243" s="3"/>
      <c r="CO243" s="3"/>
      <c r="CP243" s="4"/>
      <c r="CQ243" s="4"/>
    </row>
    <row r="244" spans="1:95" s="1" customFormat="1">
      <c r="A244" s="4"/>
      <c r="B244" s="4"/>
      <c r="C244" s="4"/>
      <c r="D244" s="4"/>
      <c r="E244" s="3"/>
      <c r="F244" s="3"/>
      <c r="G244" s="4"/>
      <c r="H244" s="4"/>
      <c r="I244" s="4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CM244" s="3"/>
      <c r="CN244" s="3"/>
      <c r="CO244" s="3"/>
      <c r="CP244" s="4"/>
      <c r="CQ244" s="4"/>
    </row>
    <row r="245" spans="1:95" s="1" customFormat="1">
      <c r="A245" s="4"/>
      <c r="B245" s="4"/>
      <c r="C245" s="4"/>
      <c r="D245" s="4"/>
      <c r="E245" s="3"/>
      <c r="F245" s="3"/>
      <c r="G245" s="4"/>
      <c r="H245" s="4"/>
      <c r="I245" s="4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CM245" s="3"/>
      <c r="CN245" s="3"/>
      <c r="CO245" s="3"/>
      <c r="CP245" s="4"/>
      <c r="CQ245" s="4"/>
    </row>
    <row r="246" spans="1:95" s="1" customFormat="1">
      <c r="A246" s="4"/>
      <c r="B246" s="4"/>
      <c r="C246" s="4"/>
      <c r="D246" s="4"/>
      <c r="E246" s="3"/>
      <c r="F246" s="3"/>
      <c r="G246" s="4"/>
      <c r="H246" s="4"/>
      <c r="I246" s="4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CM246" s="3"/>
      <c r="CN246" s="3"/>
      <c r="CO246" s="3"/>
      <c r="CP246" s="4"/>
      <c r="CQ246" s="4"/>
    </row>
    <row r="247" spans="1:95" s="1" customFormat="1">
      <c r="A247" s="4"/>
      <c r="B247" s="4"/>
      <c r="C247" s="4"/>
      <c r="D247" s="4"/>
      <c r="E247" s="3"/>
      <c r="F247" s="3"/>
      <c r="G247" s="4"/>
      <c r="H247" s="4"/>
      <c r="I247" s="4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CM247" s="3"/>
      <c r="CN247" s="3"/>
      <c r="CO247" s="3"/>
      <c r="CP247" s="4"/>
      <c r="CQ247" s="4"/>
    </row>
    <row r="248" spans="1:95" s="1" customFormat="1">
      <c r="A248" s="4"/>
      <c r="B248" s="4"/>
      <c r="C248" s="4"/>
      <c r="D248" s="4"/>
      <c r="E248" s="3"/>
      <c r="F248" s="3"/>
      <c r="G248" s="4"/>
      <c r="H248" s="4"/>
      <c r="I248" s="4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CM248" s="3"/>
      <c r="CN248" s="3"/>
      <c r="CO248" s="3"/>
      <c r="CP248" s="4"/>
      <c r="CQ248" s="4"/>
    </row>
    <row r="249" spans="1:95" s="1" customFormat="1">
      <c r="A249" s="4"/>
      <c r="B249" s="4"/>
      <c r="C249" s="4"/>
      <c r="D249" s="4"/>
      <c r="E249" s="3"/>
      <c r="F249" s="3"/>
      <c r="G249" s="4"/>
      <c r="H249" s="4"/>
      <c r="I249" s="4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CM249" s="3"/>
      <c r="CN249" s="3"/>
      <c r="CO249" s="3"/>
      <c r="CP249" s="4"/>
      <c r="CQ249" s="4"/>
    </row>
    <row r="250" spans="1:95" s="1" customFormat="1">
      <c r="A250" s="4"/>
      <c r="B250" s="4"/>
      <c r="C250" s="4"/>
      <c r="D250" s="4"/>
      <c r="E250" s="3"/>
      <c r="F250" s="3"/>
      <c r="G250" s="4"/>
      <c r="H250" s="4"/>
      <c r="I250" s="4"/>
      <c r="J250" s="3"/>
      <c r="K250" s="4"/>
      <c r="L250" s="4"/>
      <c r="M250" s="4"/>
      <c r="N250" s="4"/>
      <c r="O250" s="4"/>
      <c r="P250" s="4" t="s">
        <v>1623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CM250" s="3"/>
      <c r="CN250" s="3"/>
      <c r="CO250" s="3"/>
      <c r="CP250" s="4"/>
      <c r="CQ250" s="4"/>
    </row>
    <row r="251" spans="1:95" s="1" customFormat="1">
      <c r="A251" s="4"/>
      <c r="B251" s="4"/>
      <c r="C251" s="4"/>
      <c r="D251" s="4"/>
      <c r="E251" s="3"/>
      <c r="F251" s="3"/>
      <c r="G251" s="4"/>
      <c r="H251" s="4"/>
      <c r="I251" s="4"/>
      <c r="J251" s="3"/>
      <c r="K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CM251" s="3"/>
      <c r="CN251" s="3"/>
      <c r="CO251" s="3"/>
      <c r="CP251" s="4"/>
      <c r="CQ251" s="4"/>
    </row>
    <row r="252" spans="1:95" s="1" customFormat="1" ht="12">
      <c r="A252" s="4"/>
      <c r="B252" s="4"/>
      <c r="C252" s="4"/>
      <c r="D252" s="4"/>
      <c r="E252" s="3"/>
      <c r="F252" s="3"/>
      <c r="G252" s="4"/>
      <c r="H252" s="4"/>
      <c r="I252" s="4"/>
      <c r="J252" s="3"/>
      <c r="K252" s="4"/>
      <c r="L252" s="232" t="s">
        <v>533</v>
      </c>
      <c r="M252" s="4" t="s">
        <v>1624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CM252" s="3"/>
      <c r="CN252" s="3"/>
      <c r="CO252" s="3"/>
      <c r="CP252" s="4"/>
      <c r="CQ252" s="4"/>
    </row>
    <row r="253" spans="1:95" s="1" customFormat="1" ht="12">
      <c r="A253" s="4"/>
      <c r="B253" s="4"/>
      <c r="C253" s="4"/>
      <c r="D253" s="4"/>
      <c r="E253" s="3"/>
      <c r="F253" s="3"/>
      <c r="G253" s="4"/>
      <c r="H253" s="4"/>
      <c r="I253" s="4"/>
      <c r="J253" s="3"/>
      <c r="K253" s="4"/>
      <c r="L253" s="233" t="s">
        <v>534</v>
      </c>
      <c r="M253" s="231" t="s">
        <v>1625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CM253" s="3"/>
      <c r="CN253" s="3"/>
      <c r="CO253" s="3"/>
      <c r="CP253" s="4"/>
      <c r="CQ253" s="4"/>
    </row>
    <row r="254" spans="1:95" s="1" customFormat="1" ht="12">
      <c r="A254" s="4"/>
      <c r="B254" s="4"/>
      <c r="C254" s="4"/>
      <c r="D254" s="4"/>
      <c r="E254" s="3"/>
      <c r="F254" s="3"/>
      <c r="G254" s="4"/>
      <c r="H254" s="4"/>
      <c r="I254" s="4"/>
      <c r="J254" s="3"/>
      <c r="K254" s="4"/>
      <c r="L254" s="233" t="s">
        <v>535</v>
      </c>
      <c r="M254" s="231" t="s">
        <v>1626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CM254" s="3"/>
      <c r="CN254" s="3"/>
      <c r="CO254" s="3"/>
      <c r="CP254" s="4"/>
      <c r="CQ254" s="4"/>
    </row>
    <row r="255" spans="1:95" s="1" customFormat="1" ht="12">
      <c r="A255" s="4"/>
      <c r="B255" s="4"/>
      <c r="C255" s="4"/>
      <c r="D255" s="4"/>
      <c r="E255" s="3"/>
      <c r="F255" s="3"/>
      <c r="G255" s="4"/>
      <c r="H255" s="4"/>
      <c r="I255" s="4"/>
      <c r="J255" s="3"/>
      <c r="K255" s="4"/>
      <c r="L255" s="233" t="s">
        <v>536</v>
      </c>
      <c r="M255" s="231" t="s">
        <v>1627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CM255" s="3"/>
      <c r="CN255" s="3"/>
      <c r="CO255" s="3"/>
      <c r="CP255" s="4"/>
      <c r="CQ255" s="4"/>
    </row>
    <row r="256" spans="1:95" s="1" customFormat="1" ht="12">
      <c r="A256" s="4"/>
      <c r="B256" s="4"/>
      <c r="C256" s="4"/>
      <c r="D256" s="4"/>
      <c r="E256" s="3"/>
      <c r="F256" s="3"/>
      <c r="G256" s="4"/>
      <c r="H256" s="4"/>
      <c r="I256" s="4"/>
      <c r="J256" s="3"/>
      <c r="K256" s="4"/>
      <c r="L256" s="233" t="s">
        <v>537</v>
      </c>
      <c r="M256" s="231" t="s">
        <v>1628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CM256" s="3"/>
      <c r="CN256" s="3"/>
      <c r="CO256" s="3"/>
      <c r="CP256" s="4"/>
      <c r="CQ256" s="4"/>
    </row>
    <row r="257" spans="1:95" s="1" customFormat="1" ht="12">
      <c r="A257" s="4"/>
      <c r="B257" s="4"/>
      <c r="C257" s="4"/>
      <c r="D257" s="4"/>
      <c r="E257" s="3"/>
      <c r="F257" s="3"/>
      <c r="G257" s="4"/>
      <c r="H257" s="4"/>
      <c r="I257" s="4"/>
      <c r="J257" s="3"/>
      <c r="K257" s="4"/>
      <c r="L257" s="233" t="s">
        <v>538</v>
      </c>
      <c r="M257" s="231" t="s">
        <v>1629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CM257" s="3"/>
      <c r="CN257" s="3"/>
      <c r="CO257" s="3"/>
      <c r="CP257" s="4"/>
      <c r="CQ257" s="4"/>
    </row>
    <row r="258" spans="1:95" s="1" customFormat="1" ht="12">
      <c r="A258" s="4"/>
      <c r="B258" s="4"/>
      <c r="C258" s="4"/>
      <c r="D258" s="4"/>
      <c r="E258" s="3"/>
      <c r="F258" s="3"/>
      <c r="G258" s="4"/>
      <c r="H258" s="4"/>
      <c r="I258" s="4"/>
      <c r="J258" s="3"/>
      <c r="K258" s="4"/>
      <c r="L258" s="233" t="s">
        <v>539</v>
      </c>
      <c r="M258" s="231" t="s">
        <v>741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CM258" s="3"/>
      <c r="CN258" s="3"/>
      <c r="CO258" s="3"/>
      <c r="CP258" s="4"/>
      <c r="CQ258" s="4"/>
    </row>
    <row r="259" spans="1:95" s="1" customFormat="1" ht="12">
      <c r="A259" s="4"/>
      <c r="B259" s="4"/>
      <c r="C259" s="4"/>
      <c r="D259" s="4"/>
      <c r="E259" s="3"/>
      <c r="F259" s="3"/>
      <c r="G259" s="4"/>
      <c r="H259" s="4"/>
      <c r="I259" s="4"/>
      <c r="J259" s="3"/>
      <c r="K259" s="4"/>
      <c r="L259" s="233" t="s">
        <v>540</v>
      </c>
      <c r="M259" s="231" t="s">
        <v>1630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CM259" s="3"/>
      <c r="CN259" s="3"/>
      <c r="CO259" s="3"/>
      <c r="CP259" s="4"/>
      <c r="CQ259" s="4"/>
    </row>
    <row r="260" spans="1:95" s="1" customFormat="1" ht="12">
      <c r="A260" s="4"/>
      <c r="B260" s="4"/>
      <c r="C260" s="4"/>
      <c r="D260" s="4"/>
      <c r="E260" s="3"/>
      <c r="F260" s="3"/>
      <c r="G260" s="4"/>
      <c r="H260" s="4"/>
      <c r="I260" s="4"/>
      <c r="J260" s="3"/>
      <c r="K260" s="4"/>
      <c r="L260" s="233" t="s">
        <v>541</v>
      </c>
      <c r="M260" s="231" t="s">
        <v>1631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CM260" s="3"/>
      <c r="CN260" s="3"/>
      <c r="CO260" s="3"/>
      <c r="CP260" s="4"/>
      <c r="CQ260" s="4"/>
    </row>
    <row r="261" spans="1:95" s="1" customFormat="1" ht="12">
      <c r="A261" s="4"/>
      <c r="B261" s="4"/>
      <c r="C261" s="4"/>
      <c r="D261" s="4"/>
      <c r="E261" s="3"/>
      <c r="F261" s="3"/>
      <c r="G261" s="4"/>
      <c r="H261" s="4"/>
      <c r="I261" s="4"/>
      <c r="J261" s="3"/>
      <c r="K261" s="4"/>
      <c r="L261" s="233" t="s">
        <v>542</v>
      </c>
      <c r="M261" s="231" t="s">
        <v>1060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CM261" s="3"/>
      <c r="CN261" s="3"/>
      <c r="CO261" s="3"/>
      <c r="CP261" s="4"/>
      <c r="CQ261" s="4"/>
    </row>
    <row r="262" spans="1:95" s="1" customFormat="1" ht="12">
      <c r="A262" s="4"/>
      <c r="B262" s="4"/>
      <c r="C262" s="4"/>
      <c r="D262" s="4"/>
      <c r="E262" s="3"/>
      <c r="F262" s="3"/>
      <c r="G262" s="4"/>
      <c r="H262" s="4"/>
      <c r="I262" s="4"/>
      <c r="J262" s="3"/>
      <c r="K262" s="4"/>
      <c r="L262" s="233" t="s">
        <v>543</v>
      </c>
      <c r="M262" s="231" t="s">
        <v>835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CM262" s="3"/>
      <c r="CN262" s="3"/>
      <c r="CO262" s="3"/>
      <c r="CP262" s="4"/>
      <c r="CQ262" s="4"/>
    </row>
    <row r="263" spans="1:95" s="1" customFormat="1" ht="12">
      <c r="A263" s="4"/>
      <c r="B263" s="4"/>
      <c r="C263" s="4"/>
      <c r="D263" s="4"/>
      <c r="E263" s="3"/>
      <c r="F263" s="3"/>
      <c r="G263" s="4"/>
      <c r="H263" s="4"/>
      <c r="I263" s="4"/>
      <c r="J263" s="3"/>
      <c r="K263" s="4"/>
      <c r="L263" s="233" t="s">
        <v>544</v>
      </c>
      <c r="M263" s="231" t="s">
        <v>1632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CM263" s="3"/>
      <c r="CN263" s="3"/>
      <c r="CO263" s="3"/>
      <c r="CP263" s="4"/>
      <c r="CQ263" s="4"/>
    </row>
    <row r="264" spans="1:95" s="1" customFormat="1" ht="12">
      <c r="A264" s="4"/>
      <c r="B264" s="4"/>
      <c r="C264" s="4"/>
      <c r="D264" s="4"/>
      <c r="E264" s="3"/>
      <c r="F264" s="3"/>
      <c r="G264" s="4"/>
      <c r="H264" s="4"/>
      <c r="I264" s="4"/>
      <c r="J264" s="3"/>
      <c r="K264" s="4"/>
      <c r="L264" s="233" t="s">
        <v>545</v>
      </c>
      <c r="M264" s="231" t="s">
        <v>1633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CM264" s="3"/>
      <c r="CN264" s="3"/>
      <c r="CO264" s="3"/>
      <c r="CP264" s="4"/>
      <c r="CQ264" s="4"/>
    </row>
    <row r="265" spans="1:95" s="1" customFormat="1" ht="12">
      <c r="A265" s="4"/>
      <c r="B265" s="4"/>
      <c r="C265" s="4"/>
      <c r="D265" s="4"/>
      <c r="E265" s="3"/>
      <c r="F265" s="3"/>
      <c r="G265" s="4"/>
      <c r="H265" s="4"/>
      <c r="I265" s="4"/>
      <c r="J265" s="3"/>
      <c r="K265" s="4"/>
      <c r="L265" s="233" t="s">
        <v>546</v>
      </c>
      <c r="M265" s="231" t="s">
        <v>1634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CM265" s="3"/>
      <c r="CN265" s="3"/>
      <c r="CO265" s="3"/>
      <c r="CP265" s="4"/>
      <c r="CQ265" s="4"/>
    </row>
    <row r="266" spans="1:95" s="1" customFormat="1" ht="12">
      <c r="A266" s="4"/>
      <c r="B266" s="4"/>
      <c r="C266" s="4"/>
      <c r="D266" s="4"/>
      <c r="E266" s="3"/>
      <c r="F266" s="3"/>
      <c r="G266" s="4"/>
      <c r="H266" s="4"/>
      <c r="I266" s="4"/>
      <c r="J266" s="3"/>
      <c r="K266" s="4"/>
      <c r="L266" s="233" t="s">
        <v>547</v>
      </c>
      <c r="M266" s="231" t="s">
        <v>1635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CM266" s="3"/>
      <c r="CN266" s="3"/>
      <c r="CO266" s="3"/>
      <c r="CP266" s="4"/>
      <c r="CQ266" s="4"/>
    </row>
    <row r="267" spans="1:95" s="1" customFormat="1" ht="12">
      <c r="A267" s="4"/>
      <c r="B267" s="4"/>
      <c r="C267" s="4"/>
      <c r="D267" s="4"/>
      <c r="E267" s="3"/>
      <c r="F267" s="3"/>
      <c r="G267" s="4"/>
      <c r="H267" s="4"/>
      <c r="I267" s="4"/>
      <c r="J267" s="3"/>
      <c r="K267" s="4"/>
      <c r="L267" s="233" t="s">
        <v>548</v>
      </c>
      <c r="M267" s="231" t="s">
        <v>1636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CM267" s="3"/>
      <c r="CN267" s="3"/>
      <c r="CO267" s="3"/>
      <c r="CP267" s="4"/>
      <c r="CQ267" s="4"/>
    </row>
    <row r="268" spans="1:95" s="1" customFormat="1" ht="12">
      <c r="A268" s="4"/>
      <c r="B268" s="4"/>
      <c r="C268" s="4"/>
      <c r="D268" s="4"/>
      <c r="E268" s="3"/>
      <c r="F268" s="3"/>
      <c r="G268" s="4"/>
      <c r="H268" s="4"/>
      <c r="I268" s="4"/>
      <c r="J268" s="3"/>
      <c r="K268" s="4"/>
      <c r="L268" s="233" t="s">
        <v>549</v>
      </c>
      <c r="M268" s="231" t="s">
        <v>1637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CM268" s="3"/>
      <c r="CN268" s="3"/>
      <c r="CO268" s="3"/>
      <c r="CP268" s="4"/>
      <c r="CQ268" s="4"/>
    </row>
    <row r="269" spans="1:95" s="1" customFormat="1" ht="12">
      <c r="A269" s="4"/>
      <c r="B269" s="4"/>
      <c r="C269" s="4"/>
      <c r="D269" s="4"/>
      <c r="E269" s="3"/>
      <c r="F269" s="3"/>
      <c r="G269" s="4"/>
      <c r="H269" s="4"/>
      <c r="I269" s="4"/>
      <c r="J269" s="3"/>
      <c r="K269" s="4"/>
      <c r="L269" s="233" t="s">
        <v>550</v>
      </c>
      <c r="M269" s="231" t="s">
        <v>1638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CM269" s="3"/>
      <c r="CN269" s="3"/>
      <c r="CO269" s="3"/>
      <c r="CP269" s="4"/>
      <c r="CQ269" s="4"/>
    </row>
    <row r="270" spans="1:95" s="1" customFormat="1">
      <c r="A270" s="4"/>
      <c r="B270" s="4"/>
      <c r="C270" s="4"/>
      <c r="D270" s="4"/>
      <c r="E270" s="3"/>
      <c r="F270" s="3"/>
      <c r="G270" s="4"/>
      <c r="H270" s="4"/>
      <c r="I270" s="4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CM270" s="3"/>
      <c r="CN270" s="3"/>
      <c r="CO270" s="3"/>
      <c r="CP270" s="4"/>
      <c r="CQ270" s="4"/>
    </row>
    <row r="271" spans="1:95" s="1" customFormat="1">
      <c r="A271" s="4"/>
      <c r="B271" s="4"/>
      <c r="C271" s="4"/>
      <c r="D271" s="4"/>
      <c r="E271" s="3"/>
      <c r="F271" s="3"/>
      <c r="G271" s="4"/>
      <c r="H271" s="4"/>
      <c r="I271" s="4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CM271" s="3"/>
      <c r="CN271" s="3"/>
      <c r="CO271" s="3"/>
      <c r="CP271" s="4"/>
      <c r="CQ271" s="4"/>
    </row>
    <row r="272" spans="1:95" s="1" customFormat="1">
      <c r="A272" s="4"/>
      <c r="B272" s="4"/>
      <c r="C272" s="4"/>
      <c r="D272" s="4"/>
      <c r="E272" s="3"/>
      <c r="F272" s="3"/>
      <c r="G272" s="4"/>
      <c r="H272" s="4"/>
      <c r="I272" s="4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CM272" s="3"/>
      <c r="CN272" s="3"/>
      <c r="CO272" s="3"/>
      <c r="CP272" s="4"/>
      <c r="CQ272" s="4"/>
    </row>
    <row r="273" spans="1:95" s="1" customFormat="1">
      <c r="A273" s="4"/>
      <c r="B273" s="4"/>
      <c r="C273" s="4"/>
      <c r="D273" s="4"/>
      <c r="E273" s="3"/>
      <c r="F273" s="3"/>
      <c r="G273" s="4"/>
      <c r="H273" s="4"/>
      <c r="I273" s="4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CM273" s="3"/>
      <c r="CN273" s="3"/>
      <c r="CO273" s="3"/>
      <c r="CP273" s="4"/>
      <c r="CQ273" s="4"/>
    </row>
    <row r="274" spans="1:95" s="1" customFormat="1">
      <c r="A274" s="4"/>
      <c r="B274" s="4"/>
      <c r="C274" s="4"/>
      <c r="D274" s="4"/>
      <c r="E274" s="3"/>
      <c r="F274" s="3"/>
      <c r="G274" s="4"/>
      <c r="H274" s="4"/>
      <c r="I274" s="4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CM274" s="3"/>
      <c r="CN274" s="3"/>
      <c r="CO274" s="3"/>
      <c r="CP274" s="4"/>
      <c r="CQ274" s="4"/>
    </row>
    <row r="275" spans="1:95" s="1" customFormat="1">
      <c r="A275" s="4"/>
      <c r="B275" s="4"/>
      <c r="C275" s="4"/>
      <c r="D275" s="4"/>
      <c r="E275" s="3"/>
      <c r="F275" s="3"/>
      <c r="G275" s="4"/>
      <c r="H275" s="4"/>
      <c r="I275" s="4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CM275" s="3"/>
      <c r="CN275" s="3"/>
      <c r="CO275" s="3"/>
      <c r="CP275" s="4"/>
      <c r="CQ275" s="4"/>
    </row>
    <row r="276" spans="1:95" s="1" customFormat="1">
      <c r="A276" s="4"/>
      <c r="B276" s="4"/>
      <c r="C276" s="4"/>
      <c r="D276" s="4"/>
      <c r="E276" s="3"/>
      <c r="F276" s="3"/>
      <c r="G276" s="4"/>
      <c r="H276" s="4"/>
      <c r="I276" s="4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CM276" s="3"/>
      <c r="CN276" s="3"/>
      <c r="CO276" s="3"/>
      <c r="CP276" s="4"/>
      <c r="CQ276" s="4"/>
    </row>
    <row r="277" spans="1:95" s="1" customFormat="1">
      <c r="A277" s="4"/>
      <c r="B277" s="4"/>
      <c r="C277" s="4"/>
      <c r="D277" s="4"/>
      <c r="E277" s="3"/>
      <c r="F277" s="3"/>
      <c r="G277" s="4"/>
      <c r="H277" s="4"/>
      <c r="I277" s="4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CM277" s="3"/>
      <c r="CN277" s="3"/>
      <c r="CO277" s="3"/>
      <c r="CP277" s="4"/>
      <c r="CQ277" s="4"/>
    </row>
    <row r="278" spans="1:95" s="1" customFormat="1">
      <c r="A278" s="4"/>
      <c r="B278" s="4"/>
      <c r="C278" s="4"/>
      <c r="D278" s="4"/>
      <c r="E278" s="3"/>
      <c r="F278" s="3"/>
      <c r="G278" s="4"/>
      <c r="H278" s="4"/>
      <c r="I278" s="4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CM278" s="3"/>
      <c r="CN278" s="3"/>
      <c r="CO278" s="3"/>
      <c r="CP278" s="4"/>
      <c r="CQ278" s="4"/>
    </row>
    <row r="279" spans="1:95" s="1" customFormat="1">
      <c r="A279" s="4"/>
      <c r="B279" s="4"/>
      <c r="C279" s="4"/>
      <c r="D279" s="4"/>
      <c r="E279" s="3"/>
      <c r="F279" s="3"/>
      <c r="G279" s="4"/>
      <c r="H279" s="4"/>
      <c r="I279" s="4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CM279" s="3"/>
      <c r="CN279" s="3"/>
      <c r="CO279" s="3"/>
      <c r="CP279" s="4"/>
      <c r="CQ279" s="4"/>
    </row>
    <row r="280" spans="1:95" s="1" customFormat="1">
      <c r="A280" s="4"/>
      <c r="B280" s="4"/>
      <c r="C280" s="4"/>
      <c r="D280" s="4"/>
      <c r="E280" s="3"/>
      <c r="F280" s="3"/>
      <c r="G280" s="4"/>
      <c r="H280" s="4"/>
      <c r="I280" s="4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CM280" s="3"/>
      <c r="CN280" s="3"/>
      <c r="CO280" s="3"/>
      <c r="CP280" s="4"/>
      <c r="CQ280" s="4"/>
    </row>
    <row r="281" spans="1:95" s="1" customFormat="1">
      <c r="A281" s="4"/>
      <c r="B281" s="4"/>
      <c r="C281" s="4"/>
      <c r="D281" s="4"/>
      <c r="E281" s="3"/>
      <c r="F281" s="3"/>
      <c r="G281" s="4"/>
      <c r="H281" s="4"/>
      <c r="I281" s="4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CM281" s="3"/>
      <c r="CN281" s="3"/>
      <c r="CO281" s="3"/>
      <c r="CP281" s="4"/>
      <c r="CQ281" s="4"/>
    </row>
    <row r="282" spans="1:95" s="1" customFormat="1">
      <c r="A282" s="4"/>
      <c r="B282" s="4"/>
      <c r="C282" s="4"/>
      <c r="D282" s="4"/>
      <c r="E282" s="3"/>
      <c r="F282" s="3"/>
      <c r="G282" s="4"/>
      <c r="H282" s="4"/>
      <c r="I282" s="4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CM282" s="3"/>
      <c r="CN282" s="3"/>
      <c r="CO282" s="3"/>
      <c r="CP282" s="4"/>
      <c r="CQ282" s="4"/>
    </row>
    <row r="283" spans="1:95" s="1" customFormat="1">
      <c r="A283" s="4"/>
      <c r="B283" s="4"/>
      <c r="C283" s="4"/>
      <c r="D283" s="4"/>
      <c r="E283" s="3"/>
      <c r="F283" s="3"/>
      <c r="G283" s="4"/>
      <c r="H283" s="4"/>
      <c r="I283" s="4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CM283" s="3"/>
      <c r="CN283" s="3"/>
      <c r="CO283" s="3"/>
      <c r="CP283" s="4"/>
      <c r="CQ283" s="4"/>
    </row>
    <row r="284" spans="1:95" s="1" customFormat="1">
      <c r="A284" s="4"/>
      <c r="B284" s="4"/>
      <c r="C284" s="4"/>
      <c r="D284" s="4"/>
      <c r="E284" s="3"/>
      <c r="F284" s="3"/>
      <c r="G284" s="4"/>
      <c r="H284" s="4"/>
      <c r="I284" s="4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CM284" s="3"/>
      <c r="CN284" s="3"/>
      <c r="CO284" s="3"/>
      <c r="CP284" s="4"/>
      <c r="CQ284" s="4"/>
    </row>
    <row r="285" spans="1:95" s="1" customFormat="1">
      <c r="A285" s="4"/>
      <c r="B285" s="4"/>
      <c r="C285" s="4"/>
      <c r="D285" s="4"/>
      <c r="E285" s="3"/>
      <c r="F285" s="3"/>
      <c r="G285" s="4"/>
      <c r="H285" s="4"/>
      <c r="I285" s="4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CM285" s="3"/>
      <c r="CN285" s="3"/>
      <c r="CO285" s="3"/>
      <c r="CP285" s="4"/>
      <c r="CQ285" s="4"/>
    </row>
    <row r="286" spans="1:95" s="1" customFormat="1">
      <c r="A286" s="4"/>
      <c r="B286" s="4"/>
      <c r="C286" s="4"/>
      <c r="D286" s="4"/>
      <c r="E286" s="3"/>
      <c r="F286" s="3"/>
      <c r="G286" s="4"/>
      <c r="H286" s="4"/>
      <c r="I286" s="4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CM286" s="3"/>
      <c r="CN286" s="3"/>
      <c r="CO286" s="3"/>
      <c r="CP286" s="4"/>
      <c r="CQ286" s="4"/>
    </row>
    <row r="287" spans="1:95" s="1" customFormat="1">
      <c r="A287" s="4"/>
      <c r="B287" s="4"/>
      <c r="C287" s="4"/>
      <c r="D287" s="4"/>
      <c r="E287" s="3"/>
      <c r="F287" s="3"/>
      <c r="G287" s="4"/>
      <c r="H287" s="4"/>
      <c r="I287" s="4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CM287" s="3"/>
      <c r="CN287" s="3"/>
      <c r="CO287" s="3"/>
      <c r="CP287" s="4"/>
      <c r="CQ287" s="4"/>
    </row>
    <row r="288" spans="1:95" s="1" customFormat="1">
      <c r="A288" s="4"/>
      <c r="B288" s="4"/>
      <c r="C288" s="4"/>
      <c r="D288" s="4"/>
      <c r="E288" s="3"/>
      <c r="F288" s="3"/>
      <c r="G288" s="4"/>
      <c r="H288" s="4"/>
      <c r="I288" s="4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CM288" s="3"/>
      <c r="CN288" s="3"/>
      <c r="CO288" s="3"/>
      <c r="CP288" s="4"/>
      <c r="CQ288" s="4"/>
    </row>
    <row r="289" spans="1:95" s="1" customFormat="1">
      <c r="A289" s="4"/>
      <c r="B289" s="4"/>
      <c r="C289" s="4"/>
      <c r="D289" s="4"/>
      <c r="E289" s="3"/>
      <c r="F289" s="3"/>
      <c r="G289" s="4"/>
      <c r="H289" s="4"/>
      <c r="I289" s="4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CM289" s="3"/>
      <c r="CN289" s="3"/>
      <c r="CO289" s="3"/>
      <c r="CP289" s="4"/>
      <c r="CQ289" s="4"/>
    </row>
    <row r="290" spans="1:95" s="1" customFormat="1">
      <c r="A290" s="4"/>
      <c r="B290" s="4"/>
      <c r="C290" s="4"/>
      <c r="D290" s="4"/>
      <c r="E290" s="3"/>
      <c r="F290" s="3"/>
      <c r="G290" s="4"/>
      <c r="H290" s="4"/>
      <c r="I290" s="4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CM290" s="3"/>
      <c r="CN290" s="3"/>
      <c r="CO290" s="3"/>
      <c r="CP290" s="4"/>
      <c r="CQ290" s="4"/>
    </row>
    <row r="291" spans="1:95" s="1" customFormat="1">
      <c r="A291" s="4"/>
      <c r="B291" s="4"/>
      <c r="C291" s="4"/>
      <c r="D291" s="4"/>
      <c r="E291" s="3"/>
      <c r="F291" s="3"/>
      <c r="G291" s="4"/>
      <c r="H291" s="4"/>
      <c r="I291" s="4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CM291" s="3"/>
      <c r="CN291" s="3"/>
      <c r="CO291" s="3"/>
      <c r="CP291" s="4"/>
      <c r="CQ291" s="4"/>
    </row>
    <row r="292" spans="1:95" s="1" customFormat="1">
      <c r="A292" s="4"/>
      <c r="B292" s="4"/>
      <c r="C292" s="4"/>
      <c r="D292" s="4"/>
      <c r="E292" s="3"/>
      <c r="F292" s="3"/>
      <c r="G292" s="4"/>
      <c r="H292" s="4"/>
      <c r="I292" s="4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CM292" s="3"/>
      <c r="CN292" s="3"/>
      <c r="CO292" s="3"/>
      <c r="CP292" s="4"/>
      <c r="CQ292" s="4"/>
    </row>
    <row r="293" spans="1:95" s="1" customFormat="1">
      <c r="A293" s="4"/>
      <c r="B293" s="4"/>
      <c r="C293" s="4"/>
      <c r="D293" s="4"/>
      <c r="E293" s="3"/>
      <c r="F293" s="3"/>
      <c r="G293" s="4"/>
      <c r="H293" s="4"/>
      <c r="I293" s="4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CM293" s="3"/>
      <c r="CN293" s="3"/>
      <c r="CO293" s="3"/>
      <c r="CP293" s="4"/>
      <c r="CQ293" s="4"/>
    </row>
    <row r="294" spans="1:95" s="1" customFormat="1">
      <c r="A294" s="4"/>
      <c r="B294" s="4"/>
      <c r="C294" s="4"/>
      <c r="D294" s="4"/>
      <c r="E294" s="3"/>
      <c r="F294" s="3"/>
      <c r="G294" s="4"/>
      <c r="H294" s="4"/>
      <c r="I294" s="4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CM294" s="3"/>
      <c r="CN294" s="3"/>
      <c r="CO294" s="3"/>
      <c r="CP294" s="4"/>
      <c r="CQ294" s="4"/>
    </row>
    <row r="295" spans="1:95" s="1" customFormat="1">
      <c r="A295" s="4"/>
      <c r="B295" s="4"/>
      <c r="C295" s="4"/>
      <c r="D295" s="4"/>
      <c r="E295" s="3"/>
      <c r="F295" s="3"/>
      <c r="G295" s="4"/>
      <c r="H295" s="4"/>
      <c r="I295" s="4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CM295" s="3"/>
      <c r="CN295" s="3"/>
      <c r="CO295" s="3"/>
      <c r="CP295" s="4"/>
      <c r="CQ295" s="4"/>
    </row>
    <row r="296" spans="1:95" s="1" customFormat="1">
      <c r="A296" s="4"/>
      <c r="B296" s="4"/>
      <c r="C296" s="4"/>
      <c r="D296" s="4"/>
      <c r="E296" s="3"/>
      <c r="F296" s="3"/>
      <c r="G296" s="4"/>
      <c r="H296" s="4"/>
      <c r="I296" s="4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CM296" s="3"/>
      <c r="CN296" s="3"/>
      <c r="CO296" s="3"/>
      <c r="CP296" s="4"/>
      <c r="CQ296" s="4"/>
    </row>
    <row r="297" spans="1:95" s="1" customFormat="1">
      <c r="A297" s="4"/>
      <c r="B297" s="4"/>
      <c r="C297" s="4"/>
      <c r="D297" s="4"/>
      <c r="E297" s="3"/>
      <c r="F297" s="3"/>
      <c r="G297" s="4"/>
      <c r="H297" s="4"/>
      <c r="I297" s="4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CM297" s="3"/>
      <c r="CN297" s="3"/>
      <c r="CO297" s="3"/>
      <c r="CP297" s="4"/>
      <c r="CQ297" s="4"/>
    </row>
    <row r="298" spans="1:95" s="1" customFormat="1">
      <c r="A298" s="4"/>
      <c r="B298" s="4"/>
      <c r="C298" s="4"/>
      <c r="D298" s="4"/>
      <c r="E298" s="3"/>
      <c r="F298" s="3"/>
      <c r="G298" s="4"/>
      <c r="H298" s="4"/>
      <c r="I298" s="4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CM298" s="3"/>
      <c r="CN298" s="3"/>
      <c r="CO298" s="3"/>
      <c r="CP298" s="4"/>
      <c r="CQ298" s="4"/>
    </row>
    <row r="299" spans="1:95" s="1" customFormat="1">
      <c r="A299" s="4"/>
      <c r="B299" s="4"/>
      <c r="C299" s="4"/>
      <c r="D299" s="4"/>
      <c r="E299" s="3"/>
      <c r="F299" s="3"/>
      <c r="G299" s="4"/>
      <c r="H299" s="4"/>
      <c r="I299" s="4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CM299" s="3"/>
      <c r="CN299" s="3"/>
      <c r="CO299" s="3"/>
      <c r="CP299" s="4"/>
      <c r="CQ299" s="4"/>
    </row>
    <row r="300" spans="1:95" s="1" customFormat="1">
      <c r="A300" s="4"/>
      <c r="B300" s="4"/>
      <c r="C300" s="4"/>
      <c r="D300" s="4"/>
      <c r="E300" s="3"/>
      <c r="F300" s="3"/>
      <c r="G300" s="4"/>
      <c r="H300" s="4"/>
      <c r="I300" s="4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CM300" s="3"/>
      <c r="CN300" s="3"/>
      <c r="CO300" s="3"/>
      <c r="CP300" s="4"/>
      <c r="CQ300" s="4"/>
    </row>
    <row r="301" spans="1:95" s="1" customFormat="1">
      <c r="A301" s="4"/>
      <c r="B301" s="4"/>
      <c r="C301" s="4"/>
      <c r="D301" s="4"/>
      <c r="E301" s="3"/>
      <c r="F301" s="3"/>
      <c r="G301" s="4"/>
      <c r="H301" s="4"/>
      <c r="I301" s="4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CM301" s="3"/>
      <c r="CN301" s="3"/>
      <c r="CO301" s="3"/>
      <c r="CP301" s="4"/>
      <c r="CQ301" s="4"/>
    </row>
    <row r="302" spans="1:95" s="1" customFormat="1">
      <c r="A302" s="4"/>
      <c r="B302" s="4"/>
      <c r="C302" s="4"/>
      <c r="D302" s="4"/>
      <c r="E302" s="3"/>
      <c r="F302" s="3"/>
      <c r="G302" s="4"/>
      <c r="H302" s="4"/>
      <c r="I302" s="4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CM302" s="3"/>
      <c r="CN302" s="3"/>
      <c r="CO302" s="3"/>
      <c r="CP302" s="4"/>
      <c r="CQ302" s="4"/>
    </row>
    <row r="303" spans="1:95" s="1" customFormat="1">
      <c r="A303" s="4"/>
      <c r="B303" s="4"/>
      <c r="C303" s="4"/>
      <c r="D303" s="4"/>
      <c r="E303" s="3"/>
      <c r="F303" s="3"/>
      <c r="G303" s="4"/>
      <c r="H303" s="4"/>
      <c r="I303" s="4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CM303" s="3"/>
      <c r="CN303" s="3"/>
      <c r="CO303" s="3"/>
      <c r="CP303" s="4"/>
      <c r="CQ303" s="4"/>
    </row>
    <row r="304" spans="1:95" s="1" customFormat="1">
      <c r="A304" s="4"/>
      <c r="B304" s="4"/>
      <c r="C304" s="4"/>
      <c r="D304" s="4"/>
      <c r="E304" s="3"/>
      <c r="F304" s="3"/>
      <c r="G304" s="4"/>
      <c r="H304" s="4"/>
      <c r="I304" s="4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CM304" s="3"/>
      <c r="CN304" s="3"/>
      <c r="CO304" s="3"/>
      <c r="CP304" s="4"/>
      <c r="CQ304" s="4"/>
    </row>
    <row r="305" spans="1:95" s="1" customFormat="1">
      <c r="A305" s="4"/>
      <c r="B305" s="4"/>
      <c r="C305" s="4"/>
      <c r="D305" s="4"/>
      <c r="E305" s="3"/>
      <c r="F305" s="3"/>
      <c r="G305" s="4"/>
      <c r="H305" s="4"/>
      <c r="I305" s="4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CM305" s="3"/>
      <c r="CN305" s="3"/>
      <c r="CO305" s="3"/>
      <c r="CP305" s="4"/>
      <c r="CQ305" s="4"/>
    </row>
    <row r="306" spans="1:95" s="1" customFormat="1">
      <c r="A306" s="4"/>
      <c r="B306" s="4"/>
      <c r="C306" s="4"/>
      <c r="D306" s="4"/>
      <c r="E306" s="3"/>
      <c r="F306" s="3"/>
      <c r="G306" s="4"/>
      <c r="H306" s="4"/>
      <c r="I306" s="4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CM306" s="3"/>
      <c r="CN306" s="3"/>
      <c r="CO306" s="3"/>
      <c r="CP306" s="4"/>
      <c r="CQ306" s="4"/>
    </row>
    <row r="307" spans="1:95" s="1" customFormat="1">
      <c r="A307" s="4"/>
      <c r="B307" s="4"/>
      <c r="C307" s="4"/>
      <c r="D307" s="4"/>
      <c r="E307" s="3"/>
      <c r="F307" s="3"/>
      <c r="G307" s="4"/>
      <c r="H307" s="4"/>
      <c r="I307" s="4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CM307" s="3"/>
      <c r="CN307" s="3"/>
      <c r="CO307" s="3"/>
      <c r="CP307" s="4"/>
      <c r="CQ307" s="4"/>
    </row>
    <row r="308" spans="1:95" s="1" customFormat="1">
      <c r="A308" s="4"/>
      <c r="B308" s="4"/>
      <c r="C308" s="4"/>
      <c r="D308" s="4"/>
      <c r="E308" s="3"/>
      <c r="F308" s="3"/>
      <c r="G308" s="4"/>
      <c r="H308" s="4"/>
      <c r="I308" s="4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CM308" s="3"/>
      <c r="CN308" s="3"/>
      <c r="CO308" s="3"/>
      <c r="CP308" s="4"/>
      <c r="CQ308" s="4"/>
    </row>
    <row r="309" spans="1:95" s="1" customFormat="1">
      <c r="A309" s="4"/>
      <c r="B309" s="4"/>
      <c r="C309" s="4"/>
      <c r="D309" s="4"/>
      <c r="E309" s="3"/>
      <c r="F309" s="3"/>
      <c r="G309" s="4"/>
      <c r="H309" s="4"/>
      <c r="I309" s="4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CM309" s="3"/>
      <c r="CN309" s="3"/>
      <c r="CO309" s="3"/>
      <c r="CP309" s="4"/>
      <c r="CQ309" s="4"/>
    </row>
    <row r="310" spans="1:95" s="1" customFormat="1">
      <c r="A310" s="4"/>
      <c r="B310" s="4"/>
      <c r="C310" s="4"/>
      <c r="D310" s="4"/>
      <c r="E310" s="3"/>
      <c r="F310" s="3"/>
      <c r="G310" s="4"/>
      <c r="H310" s="4"/>
      <c r="I310" s="4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CM310" s="3"/>
      <c r="CN310" s="3"/>
      <c r="CO310" s="3"/>
      <c r="CP310" s="4"/>
      <c r="CQ310" s="4"/>
    </row>
    <row r="311" spans="1:95" s="1" customFormat="1">
      <c r="A311" s="4"/>
      <c r="B311" s="4"/>
      <c r="C311" s="4"/>
      <c r="D311" s="4"/>
      <c r="E311" s="3"/>
      <c r="F311" s="3"/>
      <c r="G311" s="4"/>
      <c r="H311" s="4"/>
      <c r="I311" s="4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CM311" s="3"/>
      <c r="CN311" s="3"/>
      <c r="CO311" s="3"/>
      <c r="CP311" s="4"/>
      <c r="CQ311" s="4"/>
    </row>
    <row r="312" spans="1:95" s="1" customFormat="1">
      <c r="A312" s="4"/>
      <c r="B312" s="4"/>
      <c r="C312" s="4"/>
      <c r="D312" s="4"/>
      <c r="E312" s="3"/>
      <c r="F312" s="3"/>
      <c r="G312" s="4"/>
      <c r="H312" s="4"/>
      <c r="I312" s="4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CM312" s="3"/>
      <c r="CN312" s="3"/>
      <c r="CO312" s="3"/>
      <c r="CP312" s="4"/>
      <c r="CQ312" s="4"/>
    </row>
    <row r="313" spans="1:95" s="1" customFormat="1">
      <c r="A313" s="4"/>
      <c r="B313" s="4"/>
      <c r="C313" s="4"/>
      <c r="D313" s="4"/>
      <c r="E313" s="3"/>
      <c r="F313" s="3"/>
      <c r="G313" s="4"/>
      <c r="H313" s="4"/>
      <c r="I313" s="4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CM313" s="3"/>
      <c r="CN313" s="3"/>
      <c r="CO313" s="3"/>
      <c r="CP313" s="4"/>
      <c r="CQ313" s="4"/>
    </row>
    <row r="314" spans="1:95" s="1" customFormat="1">
      <c r="A314" s="4"/>
      <c r="B314" s="4"/>
      <c r="C314" s="4"/>
      <c r="D314" s="4"/>
      <c r="E314" s="3"/>
      <c r="F314" s="3"/>
      <c r="G314" s="4"/>
      <c r="H314" s="4"/>
      <c r="I314" s="4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CM314" s="3"/>
      <c r="CN314" s="3"/>
      <c r="CO314" s="3"/>
      <c r="CP314" s="4"/>
      <c r="CQ314" s="4"/>
    </row>
    <row r="315" spans="1:95" s="1" customFormat="1">
      <c r="A315" s="4"/>
      <c r="B315" s="4"/>
      <c r="C315" s="4"/>
      <c r="D315" s="4"/>
      <c r="E315" s="3"/>
      <c r="F315" s="3"/>
      <c r="G315" s="4"/>
      <c r="H315" s="4"/>
      <c r="I315" s="4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CM315" s="3"/>
      <c r="CN315" s="3"/>
      <c r="CO315" s="3"/>
      <c r="CP315" s="4"/>
      <c r="CQ315" s="4"/>
    </row>
    <row r="316" spans="1:95" s="1" customFormat="1">
      <c r="A316" s="4"/>
      <c r="B316" s="4"/>
      <c r="C316" s="4"/>
      <c r="D316" s="4"/>
      <c r="E316" s="3"/>
      <c r="F316" s="3"/>
      <c r="G316" s="4"/>
      <c r="H316" s="4"/>
      <c r="I316" s="4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CM316" s="3"/>
      <c r="CN316" s="3"/>
      <c r="CO316" s="3"/>
      <c r="CP316" s="4"/>
      <c r="CQ316" s="4"/>
    </row>
    <row r="317" spans="1:95" s="1" customFormat="1">
      <c r="A317" s="4"/>
      <c r="B317" s="4"/>
      <c r="C317" s="4"/>
      <c r="D317" s="4"/>
      <c r="E317" s="3"/>
      <c r="F317" s="3"/>
      <c r="G317" s="4"/>
      <c r="H317" s="4"/>
      <c r="I317" s="4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CM317" s="3"/>
      <c r="CN317" s="3"/>
      <c r="CO317" s="3"/>
      <c r="CP317" s="4"/>
      <c r="CQ317" s="4"/>
    </row>
    <row r="318" spans="1:95" s="1" customFormat="1">
      <c r="A318" s="4"/>
      <c r="B318" s="4"/>
      <c r="C318" s="4"/>
      <c r="D318" s="4"/>
      <c r="E318" s="3"/>
      <c r="F318" s="3"/>
      <c r="G318" s="4"/>
      <c r="H318" s="4"/>
      <c r="I318" s="4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CM318" s="3"/>
      <c r="CN318" s="3"/>
      <c r="CO318" s="3"/>
      <c r="CP318" s="4"/>
      <c r="CQ318" s="4"/>
    </row>
    <row r="319" spans="1:95" s="1" customFormat="1">
      <c r="A319" s="4"/>
      <c r="B319" s="4"/>
      <c r="C319" s="4"/>
      <c r="D319" s="4"/>
      <c r="E319" s="3"/>
      <c r="F319" s="3"/>
      <c r="G319" s="4"/>
      <c r="H319" s="4"/>
      <c r="I319" s="4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CM319" s="3"/>
      <c r="CN319" s="3"/>
      <c r="CO319" s="3"/>
      <c r="CP319" s="4"/>
      <c r="CQ319" s="4"/>
    </row>
    <row r="320" spans="1:95" s="1" customFormat="1">
      <c r="A320" s="4"/>
      <c r="B320" s="4"/>
      <c r="C320" s="4"/>
      <c r="D320" s="4"/>
      <c r="E320" s="3"/>
      <c r="F320" s="3"/>
      <c r="G320" s="4"/>
      <c r="H320" s="4"/>
      <c r="I320" s="4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CM320" s="3"/>
      <c r="CN320" s="3"/>
      <c r="CO320" s="3"/>
      <c r="CP320" s="4"/>
      <c r="CQ320" s="4"/>
    </row>
    <row r="321" spans="1:95" s="1" customFormat="1">
      <c r="A321" s="4"/>
      <c r="B321" s="4"/>
      <c r="C321" s="4"/>
      <c r="D321" s="4"/>
      <c r="E321" s="3"/>
      <c r="F321" s="3"/>
      <c r="G321" s="4"/>
      <c r="H321" s="4"/>
      <c r="I321" s="4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CM321" s="3"/>
      <c r="CN321" s="3"/>
      <c r="CO321" s="3"/>
      <c r="CP321" s="4"/>
      <c r="CQ321" s="4"/>
    </row>
    <row r="322" spans="1:95" s="1" customFormat="1">
      <c r="A322" s="4"/>
      <c r="B322" s="4"/>
      <c r="C322" s="4"/>
      <c r="D322" s="4"/>
      <c r="E322" s="3"/>
      <c r="F322" s="3"/>
      <c r="G322" s="4"/>
      <c r="H322" s="4"/>
      <c r="I322" s="4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CM322" s="3"/>
      <c r="CN322" s="3"/>
      <c r="CO322" s="3"/>
      <c r="CP322" s="4"/>
      <c r="CQ322" s="4"/>
    </row>
    <row r="323" spans="1:95" s="1" customFormat="1">
      <c r="A323" s="4"/>
      <c r="B323" s="4"/>
      <c r="C323" s="4"/>
      <c r="D323" s="4"/>
      <c r="E323" s="3"/>
      <c r="F323" s="3"/>
      <c r="G323" s="4"/>
      <c r="H323" s="4"/>
      <c r="I323" s="4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CM323" s="3"/>
      <c r="CN323" s="3"/>
      <c r="CO323" s="3"/>
      <c r="CP323" s="4"/>
      <c r="CQ323" s="4"/>
    </row>
    <row r="324" spans="1:95" s="1" customFormat="1">
      <c r="A324" s="4"/>
      <c r="B324" s="4"/>
      <c r="C324" s="4"/>
      <c r="D324" s="4"/>
      <c r="E324" s="3"/>
      <c r="F324" s="3"/>
      <c r="G324" s="4"/>
      <c r="H324" s="4"/>
      <c r="I324" s="4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CM324" s="3"/>
      <c r="CN324" s="3"/>
      <c r="CO324" s="3"/>
      <c r="CP324" s="4"/>
      <c r="CQ324" s="4"/>
    </row>
    <row r="325" spans="1:95" s="1" customFormat="1">
      <c r="A325" s="4"/>
      <c r="B325" s="4"/>
      <c r="C325" s="4"/>
      <c r="D325" s="4"/>
      <c r="E325" s="3"/>
      <c r="F325" s="3"/>
      <c r="G325" s="4"/>
      <c r="H325" s="4"/>
      <c r="I325" s="4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CM325" s="3"/>
      <c r="CN325" s="3"/>
      <c r="CO325" s="3"/>
      <c r="CP325" s="4"/>
      <c r="CQ325" s="4"/>
    </row>
    <row r="326" spans="1:95" s="1" customFormat="1">
      <c r="A326" s="4"/>
      <c r="B326" s="4"/>
      <c r="C326" s="4"/>
      <c r="D326" s="4"/>
      <c r="E326" s="3"/>
      <c r="F326" s="3"/>
      <c r="G326" s="4"/>
      <c r="H326" s="4"/>
      <c r="I326" s="4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CM326" s="3"/>
      <c r="CN326" s="3"/>
      <c r="CO326" s="3"/>
      <c r="CP326" s="4"/>
      <c r="CQ326" s="4"/>
    </row>
    <row r="327" spans="1:95" s="1" customFormat="1">
      <c r="A327" s="4"/>
      <c r="B327" s="4"/>
      <c r="C327" s="4"/>
      <c r="D327" s="4"/>
      <c r="E327" s="3"/>
      <c r="F327" s="3"/>
      <c r="G327" s="4"/>
      <c r="H327" s="4"/>
      <c r="I327" s="4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CM327" s="3"/>
      <c r="CN327" s="3"/>
      <c r="CO327" s="3"/>
      <c r="CP327" s="4"/>
      <c r="CQ327" s="4"/>
    </row>
    <row r="328" spans="1:95" s="1" customFormat="1">
      <c r="A328" s="4"/>
      <c r="B328" s="4"/>
      <c r="C328" s="4"/>
      <c r="D328" s="4"/>
      <c r="E328" s="3"/>
      <c r="F328" s="3"/>
      <c r="G328" s="4"/>
      <c r="H328" s="4"/>
      <c r="I328" s="4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CM328" s="3"/>
      <c r="CN328" s="3"/>
      <c r="CO328" s="3"/>
      <c r="CP328" s="4"/>
      <c r="CQ328" s="4"/>
    </row>
    <row r="329" spans="1:95" s="1" customFormat="1">
      <c r="A329" s="4"/>
      <c r="B329" s="4"/>
      <c r="C329" s="4"/>
      <c r="D329" s="4"/>
      <c r="E329" s="3"/>
      <c r="F329" s="3"/>
      <c r="G329" s="4"/>
      <c r="H329" s="4"/>
      <c r="I329" s="4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CM329" s="3"/>
      <c r="CN329" s="3"/>
      <c r="CO329" s="3"/>
      <c r="CP329" s="4"/>
      <c r="CQ329" s="4"/>
    </row>
    <row r="330" spans="1:95" s="1" customFormat="1">
      <c r="A330" s="4"/>
      <c r="B330" s="4"/>
      <c r="C330" s="4"/>
      <c r="D330" s="4"/>
      <c r="E330" s="3"/>
      <c r="F330" s="3"/>
      <c r="G330" s="4"/>
      <c r="H330" s="4"/>
      <c r="I330" s="4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CM330" s="3"/>
      <c r="CN330" s="3"/>
      <c r="CO330" s="3"/>
      <c r="CP330" s="4"/>
      <c r="CQ330" s="4"/>
    </row>
    <row r="331" spans="1:95" s="1" customFormat="1">
      <c r="A331" s="4"/>
      <c r="B331" s="4"/>
      <c r="C331" s="4"/>
      <c r="D331" s="4"/>
      <c r="E331" s="3"/>
      <c r="F331" s="3"/>
      <c r="G331" s="4"/>
      <c r="H331" s="4"/>
      <c r="I331" s="4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CM331" s="3"/>
      <c r="CN331" s="3"/>
      <c r="CO331" s="3"/>
      <c r="CP331" s="4"/>
      <c r="CQ331" s="4"/>
    </row>
    <row r="332" spans="1:95" s="1" customFormat="1">
      <c r="A332" s="4"/>
      <c r="B332" s="4"/>
      <c r="C332" s="4"/>
      <c r="D332" s="4"/>
      <c r="E332" s="3"/>
      <c r="F332" s="3"/>
      <c r="G332" s="4"/>
      <c r="H332" s="4"/>
      <c r="I332" s="4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CM332" s="3"/>
      <c r="CN332" s="3"/>
      <c r="CO332" s="3"/>
      <c r="CP332" s="4"/>
      <c r="CQ332" s="4"/>
    </row>
    <row r="333" spans="1:95" s="1" customFormat="1">
      <c r="A333" s="4"/>
      <c r="B333" s="4"/>
      <c r="C333" s="4"/>
      <c r="D333" s="4"/>
      <c r="E333" s="3"/>
      <c r="F333" s="3"/>
      <c r="G333" s="4"/>
      <c r="H333" s="4"/>
      <c r="I333" s="4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CM333" s="3"/>
      <c r="CN333" s="3"/>
      <c r="CO333" s="3"/>
      <c r="CP333" s="4"/>
      <c r="CQ333" s="4"/>
    </row>
    <row r="334" spans="1:95" s="1" customFormat="1">
      <c r="A334" s="4"/>
      <c r="B334" s="4"/>
      <c r="C334" s="4"/>
      <c r="D334" s="4"/>
      <c r="E334" s="3"/>
      <c r="F334" s="3"/>
      <c r="G334" s="4"/>
      <c r="H334" s="4"/>
      <c r="I334" s="4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CM334" s="3"/>
      <c r="CN334" s="3"/>
      <c r="CO334" s="3"/>
      <c r="CP334" s="4"/>
      <c r="CQ334" s="4"/>
    </row>
    <row r="335" spans="1:95" s="1" customFormat="1">
      <c r="A335" s="4"/>
      <c r="B335" s="4"/>
      <c r="C335" s="4"/>
      <c r="D335" s="4"/>
      <c r="E335" s="3"/>
      <c r="F335" s="3"/>
      <c r="G335" s="4"/>
      <c r="H335" s="4"/>
      <c r="I335" s="4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CM335" s="3"/>
      <c r="CN335" s="3"/>
      <c r="CO335" s="3"/>
      <c r="CP335" s="4"/>
      <c r="CQ335" s="4"/>
    </row>
    <row r="336" spans="1:95" s="1" customFormat="1">
      <c r="A336" s="4"/>
      <c r="B336" s="4"/>
      <c r="C336" s="4"/>
      <c r="D336" s="4"/>
      <c r="E336" s="3"/>
      <c r="F336" s="3"/>
      <c r="G336" s="4"/>
      <c r="H336" s="4"/>
      <c r="I336" s="4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CM336" s="3"/>
      <c r="CN336" s="3"/>
      <c r="CO336" s="3"/>
      <c r="CP336" s="4"/>
      <c r="CQ336" s="4"/>
    </row>
    <row r="337" spans="1:95" s="1" customFormat="1">
      <c r="A337" s="4"/>
      <c r="B337" s="4"/>
      <c r="C337" s="4"/>
      <c r="D337" s="4"/>
      <c r="E337" s="3"/>
      <c r="F337" s="3"/>
      <c r="G337" s="4"/>
      <c r="H337" s="4"/>
      <c r="I337" s="4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CM337" s="3"/>
      <c r="CN337" s="3"/>
      <c r="CO337" s="3"/>
      <c r="CP337" s="4"/>
      <c r="CQ337" s="4"/>
    </row>
    <row r="338" spans="1:95" s="1" customFormat="1">
      <c r="A338" s="4"/>
      <c r="B338" s="4"/>
      <c r="C338" s="4"/>
      <c r="D338" s="4"/>
      <c r="E338" s="3"/>
      <c r="F338" s="3"/>
      <c r="G338" s="4"/>
      <c r="H338" s="4"/>
      <c r="I338" s="4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CM338" s="3"/>
      <c r="CN338" s="3"/>
      <c r="CO338" s="3"/>
      <c r="CP338" s="4"/>
      <c r="CQ338" s="4"/>
    </row>
    <row r="339" spans="1:95" s="1" customFormat="1">
      <c r="A339" s="4"/>
      <c r="B339" s="4"/>
      <c r="C339" s="4"/>
      <c r="D339" s="4"/>
      <c r="E339" s="3"/>
      <c r="F339" s="3"/>
      <c r="G339" s="4"/>
      <c r="H339" s="4"/>
      <c r="I339" s="4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CM339" s="3"/>
      <c r="CN339" s="3"/>
      <c r="CO339" s="3"/>
      <c r="CP339" s="4"/>
      <c r="CQ339" s="4"/>
    </row>
    <row r="340" spans="1:95" s="1" customFormat="1">
      <c r="A340" s="4"/>
      <c r="B340" s="4"/>
      <c r="C340" s="4"/>
      <c r="D340" s="4"/>
      <c r="E340" s="3"/>
      <c r="F340" s="3"/>
      <c r="G340" s="4"/>
      <c r="H340" s="4"/>
      <c r="I340" s="4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CM340" s="3"/>
      <c r="CN340" s="3"/>
      <c r="CO340" s="3"/>
      <c r="CP340" s="4"/>
      <c r="CQ340" s="4"/>
    </row>
    <row r="341" spans="1:95" s="1" customFormat="1">
      <c r="A341" s="4"/>
      <c r="B341" s="4"/>
      <c r="C341" s="4"/>
      <c r="D341" s="4"/>
      <c r="E341" s="3"/>
      <c r="F341" s="3"/>
      <c r="G341" s="4"/>
      <c r="H341" s="4"/>
      <c r="I341" s="4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CM341" s="3"/>
      <c r="CN341" s="3"/>
      <c r="CO341" s="3"/>
      <c r="CP341" s="4"/>
      <c r="CQ341" s="4"/>
    </row>
    <row r="342" spans="1:95" s="1" customFormat="1">
      <c r="A342" s="4"/>
      <c r="B342" s="4"/>
      <c r="C342" s="4"/>
      <c r="D342" s="4"/>
      <c r="E342" s="3"/>
      <c r="F342" s="3"/>
      <c r="G342" s="4"/>
      <c r="H342" s="4"/>
      <c r="I342" s="4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CM342" s="3"/>
      <c r="CN342" s="3"/>
      <c r="CO342" s="3"/>
      <c r="CP342" s="4"/>
      <c r="CQ342" s="4"/>
    </row>
    <row r="343" spans="1:95" s="1" customFormat="1">
      <c r="A343" s="4"/>
      <c r="B343" s="4"/>
      <c r="C343" s="4"/>
      <c r="D343" s="4"/>
      <c r="E343" s="3"/>
      <c r="F343" s="3"/>
      <c r="G343" s="4"/>
      <c r="H343" s="4"/>
      <c r="I343" s="4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CM343" s="3"/>
      <c r="CN343" s="3"/>
      <c r="CO343" s="3"/>
      <c r="CP343" s="4"/>
      <c r="CQ343" s="4"/>
    </row>
    <row r="344" spans="1:95" s="1" customFormat="1">
      <c r="A344" s="4"/>
      <c r="B344" s="4"/>
      <c r="C344" s="4"/>
      <c r="D344" s="4"/>
      <c r="E344" s="3"/>
      <c r="F344" s="3"/>
      <c r="G344" s="4"/>
      <c r="H344" s="4"/>
      <c r="I344" s="4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CM344" s="3"/>
      <c r="CN344" s="3"/>
      <c r="CO344" s="3"/>
      <c r="CP344" s="4"/>
      <c r="CQ344" s="4"/>
    </row>
    <row r="345" spans="1:95" s="1" customFormat="1">
      <c r="A345" s="4"/>
      <c r="B345" s="4"/>
      <c r="C345" s="4"/>
      <c r="D345" s="4"/>
      <c r="E345" s="3"/>
      <c r="F345" s="3"/>
      <c r="G345" s="4"/>
      <c r="H345" s="4"/>
      <c r="I345" s="4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CM345" s="3"/>
      <c r="CN345" s="3"/>
      <c r="CO345" s="3"/>
      <c r="CP345" s="4"/>
      <c r="CQ345" s="4"/>
    </row>
    <row r="346" spans="1:95" s="1" customFormat="1">
      <c r="A346" s="4"/>
      <c r="B346" s="4"/>
      <c r="C346" s="4"/>
      <c r="D346" s="4"/>
      <c r="E346" s="3"/>
      <c r="F346" s="3"/>
      <c r="G346" s="4"/>
      <c r="H346" s="4"/>
      <c r="I346" s="4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CM346" s="3"/>
      <c r="CN346" s="3"/>
      <c r="CO346" s="3"/>
      <c r="CP346" s="4"/>
      <c r="CQ346" s="4"/>
    </row>
    <row r="347" spans="1:95">
      <c r="A347" s="4"/>
      <c r="B347" s="4"/>
      <c r="C347" s="4"/>
      <c r="D347" s="4"/>
      <c r="E347" s="3"/>
      <c r="F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AB347" s="146"/>
      <c r="AC347" s="146"/>
      <c r="AD347" s="146"/>
      <c r="AE347" s="146"/>
      <c r="AF347" s="146"/>
      <c r="CM347" s="145"/>
      <c r="CN347" s="145"/>
      <c r="CO347" s="145"/>
      <c r="CP347" s="4"/>
      <c r="CQ347" s="4"/>
    </row>
    <row r="348" spans="1:95">
      <c r="A348" s="4"/>
      <c r="B348" s="4"/>
      <c r="C348" s="4"/>
      <c r="D348" s="4"/>
      <c r="E348" s="3"/>
      <c r="F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AB348" s="146"/>
      <c r="AC348" s="146"/>
      <c r="AD348" s="146"/>
      <c r="AE348" s="146"/>
      <c r="AF348" s="146"/>
      <c r="CM348" s="145"/>
      <c r="CN348" s="145"/>
      <c r="CO348" s="145"/>
      <c r="CP348" s="4"/>
      <c r="CQ348" s="4"/>
    </row>
    <row r="349" spans="1:95">
      <c r="A349" s="4"/>
      <c r="B349" s="4"/>
      <c r="C349" s="4"/>
      <c r="D349" s="4"/>
      <c r="E349" s="3"/>
      <c r="F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AB349" s="146"/>
      <c r="AC349" s="146"/>
      <c r="AD349" s="146"/>
      <c r="AE349" s="146"/>
      <c r="AF349" s="146"/>
      <c r="CM349" s="145"/>
      <c r="CN349" s="145"/>
      <c r="CO349" s="145"/>
      <c r="CP349" s="4"/>
      <c r="CQ349" s="4"/>
    </row>
    <row r="350" spans="1:95">
      <c r="A350" s="4"/>
      <c r="B350" s="4"/>
      <c r="C350" s="4"/>
      <c r="D350" s="4"/>
      <c r="E350" s="3"/>
      <c r="F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AB350" s="146"/>
      <c r="AC350" s="146"/>
      <c r="AD350" s="146"/>
      <c r="AE350" s="146"/>
      <c r="AF350" s="146"/>
      <c r="CM350" s="145"/>
      <c r="CN350" s="145"/>
      <c r="CO350" s="145"/>
      <c r="CP350" s="4"/>
      <c r="CQ350" s="4"/>
    </row>
    <row r="351" spans="1:95">
      <c r="A351" s="4"/>
      <c r="B351" s="4"/>
      <c r="C351" s="4"/>
      <c r="D351" s="4"/>
      <c r="E351" s="3"/>
      <c r="F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AB351" s="146"/>
      <c r="AC351" s="146"/>
      <c r="AD351" s="146"/>
      <c r="AE351" s="146"/>
      <c r="AF351" s="146"/>
      <c r="CM351" s="145"/>
      <c r="CN351" s="145"/>
      <c r="CO351" s="145"/>
      <c r="CP351" s="4"/>
      <c r="CQ351" s="4"/>
    </row>
    <row r="352" spans="1:95">
      <c r="A352" s="4"/>
      <c r="B352" s="4"/>
      <c r="C352" s="4"/>
      <c r="D352" s="4"/>
      <c r="E352" s="3"/>
      <c r="F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AB352" s="146"/>
      <c r="AC352" s="146"/>
      <c r="AD352" s="146"/>
      <c r="AE352" s="146"/>
      <c r="AF352" s="146"/>
      <c r="CM352" s="145"/>
      <c r="CN352" s="145"/>
      <c r="CO352" s="145"/>
      <c r="CP352" s="4"/>
      <c r="CQ352" s="4"/>
    </row>
    <row r="353" spans="1:95">
      <c r="A353" s="4"/>
      <c r="B353" s="4"/>
      <c r="C353" s="4"/>
      <c r="D353" s="4"/>
      <c r="E353" s="3"/>
      <c r="F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AB353" s="146"/>
      <c r="AC353" s="146"/>
      <c r="AD353" s="146"/>
      <c r="AE353" s="146"/>
      <c r="AF353" s="146"/>
      <c r="CM353" s="145"/>
      <c r="CN353" s="145"/>
      <c r="CO353" s="145"/>
      <c r="CP353" s="4"/>
      <c r="CQ353" s="4"/>
    </row>
    <row r="354" spans="1:95">
      <c r="A354" s="4"/>
      <c r="B354" s="4"/>
      <c r="C354" s="4"/>
      <c r="D354" s="4"/>
      <c r="E354" s="3"/>
      <c r="F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AB354" s="146"/>
      <c r="AC354" s="146"/>
      <c r="AD354" s="146"/>
      <c r="AE354" s="146"/>
      <c r="AF354" s="146"/>
      <c r="CM354" s="145"/>
      <c r="CN354" s="145"/>
      <c r="CO354" s="145"/>
      <c r="CP354" s="4"/>
      <c r="CQ354" s="4"/>
    </row>
    <row r="355" spans="1:95">
      <c r="A355" s="4"/>
      <c r="B355" s="4"/>
      <c r="C355" s="4"/>
      <c r="D355" s="4"/>
      <c r="E355" s="3"/>
      <c r="F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AB355" s="146"/>
      <c r="AC355" s="146"/>
      <c r="AD355" s="146"/>
      <c r="AE355" s="146"/>
      <c r="AF355" s="146"/>
      <c r="CM355" s="145"/>
      <c r="CN355" s="145"/>
      <c r="CO355" s="145"/>
      <c r="CP355" s="4"/>
      <c r="CQ355" s="4"/>
    </row>
    <row r="356" spans="1:95">
      <c r="A356" s="4"/>
      <c r="B356" s="4"/>
      <c r="C356" s="4"/>
      <c r="D356" s="4"/>
      <c r="E356" s="3"/>
      <c r="F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AB356" s="146"/>
      <c r="AC356" s="146"/>
      <c r="AD356" s="146"/>
      <c r="AE356" s="146"/>
      <c r="AF356" s="146"/>
      <c r="CM356" s="145"/>
      <c r="CN356" s="145"/>
      <c r="CO356" s="145"/>
      <c r="CP356" s="4"/>
      <c r="CQ356" s="4"/>
    </row>
    <row r="357" spans="1:95">
      <c r="A357" s="4"/>
      <c r="B357" s="4"/>
      <c r="C357" s="4"/>
      <c r="D357" s="4"/>
      <c r="E357" s="3"/>
      <c r="F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AB357" s="146"/>
      <c r="AC357" s="146"/>
      <c r="AD357" s="146"/>
      <c r="AE357" s="146"/>
      <c r="AF357" s="146"/>
      <c r="CM357" s="145"/>
      <c r="CN357" s="145"/>
      <c r="CO357" s="145"/>
      <c r="CP357" s="4"/>
      <c r="CQ357" s="4"/>
    </row>
    <row r="358" spans="1:95">
      <c r="A358" s="4"/>
      <c r="B358" s="4"/>
      <c r="C358" s="4"/>
      <c r="D358" s="4"/>
      <c r="E358" s="3"/>
      <c r="F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AB358" s="146"/>
      <c r="AC358" s="146"/>
      <c r="AD358" s="146"/>
      <c r="AE358" s="146"/>
      <c r="AF358" s="146"/>
      <c r="CM358" s="145"/>
      <c r="CN358" s="145"/>
      <c r="CO358" s="145"/>
      <c r="CP358" s="4"/>
      <c r="CQ358" s="4"/>
    </row>
    <row r="359" spans="1:95">
      <c r="A359" s="4"/>
      <c r="B359" s="4"/>
      <c r="C359" s="4"/>
      <c r="D359" s="4"/>
      <c r="E359" s="3"/>
      <c r="F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AB359" s="146"/>
      <c r="AC359" s="146"/>
      <c r="AD359" s="146"/>
      <c r="AE359" s="146"/>
      <c r="AF359" s="146"/>
      <c r="CM359" s="145"/>
      <c r="CN359" s="145"/>
      <c r="CO359" s="145"/>
      <c r="CP359" s="4"/>
      <c r="CQ359" s="4"/>
    </row>
    <row r="360" spans="1:95">
      <c r="A360" s="4"/>
      <c r="B360" s="4"/>
      <c r="C360" s="4"/>
      <c r="D360" s="4"/>
      <c r="E360" s="3"/>
      <c r="F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AB360" s="146"/>
      <c r="AC360" s="146"/>
      <c r="AD360" s="146"/>
      <c r="AE360" s="146"/>
      <c r="AF360" s="146"/>
      <c r="CM360" s="145"/>
      <c r="CN360" s="145"/>
      <c r="CO360" s="145"/>
      <c r="CP360" s="4"/>
      <c r="CQ360" s="4"/>
    </row>
    <row r="361" spans="1:95">
      <c r="A361" s="4"/>
      <c r="B361" s="4"/>
      <c r="C361" s="4"/>
      <c r="D361" s="4"/>
      <c r="E361" s="3"/>
      <c r="F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AB361" s="146"/>
      <c r="AC361" s="146"/>
      <c r="AD361" s="146"/>
      <c r="AE361" s="146"/>
      <c r="AF361" s="146"/>
      <c r="CM361" s="145"/>
      <c r="CN361" s="145"/>
      <c r="CO361" s="145"/>
      <c r="CP361" s="4"/>
      <c r="CQ361" s="4"/>
    </row>
    <row r="362" spans="1:95">
      <c r="A362" s="4"/>
      <c r="B362" s="4"/>
      <c r="C362" s="4"/>
      <c r="D362" s="4"/>
      <c r="E362" s="3"/>
      <c r="F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AB362" s="146"/>
      <c r="AC362" s="146"/>
      <c r="AD362" s="146"/>
      <c r="AE362" s="146"/>
      <c r="AF362" s="146"/>
      <c r="CM362" s="145"/>
      <c r="CN362" s="145"/>
      <c r="CO362" s="145"/>
      <c r="CP362" s="4"/>
      <c r="CQ362" s="4"/>
    </row>
    <row r="363" spans="1:95">
      <c r="A363" s="4"/>
      <c r="B363" s="4"/>
      <c r="C363" s="4"/>
      <c r="D363" s="4"/>
      <c r="E363" s="3"/>
      <c r="F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AB363" s="146"/>
      <c r="AC363" s="146"/>
      <c r="AD363" s="146"/>
      <c r="AE363" s="146"/>
      <c r="AF363" s="146"/>
      <c r="CM363" s="145"/>
      <c r="CN363" s="145"/>
      <c r="CO363" s="145"/>
      <c r="CP363" s="4"/>
      <c r="CQ363" s="4"/>
    </row>
    <row r="364" spans="1:95">
      <c r="A364" s="4"/>
      <c r="B364" s="4"/>
      <c r="C364" s="4"/>
      <c r="D364" s="4"/>
      <c r="E364" s="3"/>
      <c r="F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AB364" s="146"/>
      <c r="AC364" s="146"/>
      <c r="AD364" s="146"/>
      <c r="AE364" s="146"/>
      <c r="AF364" s="146"/>
      <c r="CM364" s="145"/>
      <c r="CN364" s="145"/>
      <c r="CO364" s="145"/>
      <c r="CP364" s="4"/>
      <c r="CQ364" s="4"/>
    </row>
    <row r="365" spans="1:95">
      <c r="A365" s="4"/>
      <c r="B365" s="4"/>
      <c r="C365" s="4"/>
      <c r="D365" s="4"/>
      <c r="E365" s="3"/>
      <c r="F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AB365" s="146"/>
      <c r="AC365" s="146"/>
      <c r="AD365" s="146"/>
      <c r="AE365" s="146"/>
      <c r="AF365" s="146"/>
      <c r="CM365" s="145"/>
      <c r="CN365" s="145"/>
      <c r="CO365" s="145"/>
      <c r="CP365" s="4"/>
      <c r="CQ365" s="4"/>
    </row>
    <row r="366" spans="1:95">
      <c r="A366" s="4"/>
      <c r="B366" s="4"/>
      <c r="C366" s="4"/>
      <c r="D366" s="4"/>
      <c r="E366" s="3"/>
      <c r="F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AB366" s="146"/>
      <c r="AC366" s="146"/>
      <c r="AD366" s="146"/>
      <c r="AE366" s="146"/>
      <c r="AF366" s="146"/>
      <c r="CM366" s="145"/>
      <c r="CN366" s="145"/>
      <c r="CO366" s="145"/>
      <c r="CP366" s="4"/>
      <c r="CQ366" s="4"/>
    </row>
    <row r="367" spans="1:95">
      <c r="A367" s="4"/>
      <c r="B367" s="4"/>
      <c r="C367" s="4"/>
      <c r="D367" s="4"/>
      <c r="E367" s="3"/>
      <c r="F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AB367" s="146"/>
      <c r="AC367" s="146"/>
      <c r="AD367" s="146"/>
      <c r="AE367" s="146"/>
      <c r="AF367" s="146"/>
      <c r="CM367" s="145"/>
      <c r="CN367" s="145"/>
      <c r="CO367" s="145"/>
      <c r="CP367" s="4"/>
      <c r="CQ367" s="4"/>
    </row>
    <row r="368" spans="1:95">
      <c r="A368" s="4"/>
      <c r="B368" s="4"/>
      <c r="C368" s="4"/>
      <c r="D368" s="4"/>
      <c r="E368" s="3"/>
      <c r="F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AB368" s="146"/>
      <c r="AC368" s="146"/>
      <c r="AD368" s="146"/>
      <c r="AE368" s="146"/>
      <c r="AF368" s="146"/>
      <c r="CM368" s="145"/>
      <c r="CN368" s="145"/>
      <c r="CO368" s="145"/>
      <c r="CP368" s="4"/>
      <c r="CQ368" s="4"/>
    </row>
    <row r="369" spans="1:95">
      <c r="A369" s="4"/>
      <c r="B369" s="4"/>
      <c r="C369" s="4"/>
      <c r="D369" s="4"/>
      <c r="E369" s="3"/>
      <c r="F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AB369" s="146"/>
      <c r="AC369" s="146"/>
      <c r="AD369" s="146"/>
      <c r="AE369" s="146"/>
      <c r="AF369" s="146"/>
      <c r="CM369" s="145"/>
      <c r="CN369" s="145"/>
      <c r="CO369" s="145"/>
      <c r="CP369" s="4"/>
      <c r="CQ369" s="4"/>
    </row>
    <row r="370" spans="1:95">
      <c r="A370" s="4"/>
      <c r="B370" s="4"/>
      <c r="C370" s="4"/>
      <c r="D370" s="4"/>
      <c r="E370" s="3"/>
      <c r="F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AB370" s="146"/>
      <c r="AC370" s="146"/>
      <c r="AD370" s="146"/>
      <c r="AE370" s="146"/>
      <c r="AF370" s="146"/>
      <c r="CM370" s="145"/>
      <c r="CN370" s="145"/>
      <c r="CO370" s="145"/>
      <c r="CP370" s="4"/>
      <c r="CQ370" s="4"/>
    </row>
    <row r="371" spans="1:95">
      <c r="A371" s="4"/>
      <c r="B371" s="4"/>
      <c r="C371" s="4"/>
      <c r="D371" s="4"/>
      <c r="E371" s="3"/>
      <c r="F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AB371" s="146"/>
      <c r="AC371" s="146"/>
      <c r="AD371" s="146"/>
      <c r="AE371" s="146"/>
      <c r="AF371" s="146"/>
      <c r="CM371" s="145"/>
      <c r="CN371" s="145"/>
      <c r="CO371" s="145"/>
      <c r="CP371" s="4"/>
      <c r="CQ371" s="4"/>
    </row>
    <row r="372" spans="1:95">
      <c r="A372" s="4"/>
      <c r="B372" s="4"/>
      <c r="C372" s="4"/>
      <c r="D372" s="4"/>
      <c r="E372" s="3"/>
      <c r="F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AB372" s="146"/>
      <c r="AC372" s="146"/>
      <c r="AD372" s="146"/>
      <c r="AE372" s="146"/>
      <c r="AF372" s="146"/>
      <c r="CM372" s="145"/>
      <c r="CN372" s="145"/>
      <c r="CO372" s="145"/>
      <c r="CP372" s="4"/>
      <c r="CQ372" s="4"/>
    </row>
    <row r="373" spans="1:95">
      <c r="A373" s="4"/>
      <c r="B373" s="4"/>
      <c r="C373" s="4"/>
      <c r="D373" s="4"/>
      <c r="E373" s="3"/>
      <c r="F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AB373" s="146"/>
      <c r="AC373" s="146"/>
      <c r="AD373" s="146"/>
      <c r="AE373" s="146"/>
      <c r="AF373" s="146"/>
      <c r="CM373" s="145"/>
      <c r="CN373" s="145"/>
      <c r="CO373" s="145"/>
      <c r="CP373" s="4"/>
      <c r="CQ373" s="4"/>
    </row>
    <row r="374" spans="1:95">
      <c r="A374" s="4"/>
      <c r="B374" s="4"/>
      <c r="C374" s="4"/>
      <c r="D374" s="4"/>
      <c r="E374" s="3"/>
      <c r="F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AB374" s="146"/>
      <c r="AC374" s="146"/>
      <c r="AD374" s="146"/>
      <c r="AE374" s="146"/>
      <c r="AF374" s="146"/>
      <c r="CM374" s="145"/>
      <c r="CN374" s="145"/>
      <c r="CO374" s="145"/>
      <c r="CP374" s="4"/>
      <c r="CQ374" s="4"/>
    </row>
    <row r="375" spans="1:95">
      <c r="A375" s="4"/>
      <c r="B375" s="4"/>
      <c r="C375" s="4"/>
      <c r="D375" s="4"/>
      <c r="E375" s="3"/>
      <c r="F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AB375" s="146"/>
      <c r="AC375" s="146"/>
      <c r="AD375" s="146"/>
      <c r="AE375" s="146"/>
      <c r="AF375" s="146"/>
      <c r="CM375" s="145"/>
      <c r="CN375" s="145"/>
      <c r="CO375" s="145"/>
      <c r="CP375" s="4"/>
      <c r="CQ375" s="4"/>
    </row>
    <row r="376" spans="1:95">
      <c r="A376" s="4"/>
      <c r="B376" s="4"/>
      <c r="C376" s="4"/>
      <c r="D376" s="4"/>
      <c r="E376" s="3"/>
      <c r="F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AB376" s="146"/>
      <c r="AC376" s="146"/>
      <c r="AD376" s="146"/>
      <c r="AE376" s="146"/>
      <c r="AF376" s="146"/>
      <c r="CM376" s="145"/>
      <c r="CN376" s="145"/>
      <c r="CO376" s="145"/>
      <c r="CP376" s="4"/>
      <c r="CQ376" s="4"/>
    </row>
    <row r="377" spans="1:95">
      <c r="A377" s="4"/>
      <c r="B377" s="4"/>
      <c r="C377" s="4"/>
      <c r="D377" s="4"/>
      <c r="E377" s="3"/>
      <c r="F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AB377" s="146"/>
      <c r="AC377" s="146"/>
      <c r="AD377" s="146"/>
      <c r="AE377" s="146"/>
      <c r="AF377" s="146"/>
      <c r="CM377" s="145"/>
      <c r="CN377" s="145"/>
      <c r="CO377" s="145"/>
      <c r="CP377" s="4"/>
      <c r="CQ377" s="4"/>
    </row>
    <row r="378" spans="1:95">
      <c r="A378" s="4"/>
      <c r="B378" s="4"/>
      <c r="C378" s="4"/>
      <c r="D378" s="4"/>
      <c r="E378" s="3"/>
      <c r="F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AB378" s="146"/>
      <c r="AC378" s="146"/>
      <c r="AD378" s="146"/>
      <c r="AE378" s="146"/>
      <c r="AF378" s="146"/>
      <c r="CM378" s="145"/>
      <c r="CN378" s="145"/>
      <c r="CO378" s="145"/>
      <c r="CP378" s="4"/>
      <c r="CQ378" s="4"/>
    </row>
    <row r="379" spans="1:95">
      <c r="A379" s="4"/>
      <c r="B379" s="4"/>
      <c r="C379" s="4"/>
      <c r="D379" s="4"/>
      <c r="E379" s="3"/>
      <c r="F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AB379" s="146"/>
      <c r="AC379" s="146"/>
      <c r="AD379" s="146"/>
      <c r="AE379" s="146"/>
      <c r="AF379" s="146"/>
      <c r="CM379" s="145"/>
      <c r="CN379" s="145"/>
      <c r="CO379" s="145"/>
      <c r="CP379" s="4"/>
      <c r="CQ379" s="4"/>
    </row>
    <row r="380" spans="1:95">
      <c r="A380" s="4"/>
      <c r="B380" s="4"/>
      <c r="C380" s="4"/>
      <c r="D380" s="4"/>
      <c r="E380" s="3"/>
      <c r="F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AB380" s="146"/>
      <c r="AC380" s="146"/>
      <c r="AD380" s="146"/>
      <c r="AE380" s="146"/>
      <c r="AF380" s="146"/>
      <c r="CM380" s="145"/>
      <c r="CN380" s="145"/>
      <c r="CO380" s="145"/>
      <c r="CP380" s="4"/>
      <c r="CQ380" s="4"/>
    </row>
    <row r="381" spans="1:95">
      <c r="A381" s="4"/>
      <c r="B381" s="4"/>
      <c r="C381" s="4"/>
      <c r="D381" s="4"/>
      <c r="E381" s="3"/>
      <c r="F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AB381" s="146"/>
      <c r="AC381" s="146"/>
      <c r="AD381" s="146"/>
      <c r="AE381" s="146"/>
      <c r="AF381" s="146"/>
      <c r="CM381" s="145"/>
      <c r="CN381" s="145"/>
      <c r="CO381" s="145"/>
      <c r="CP381" s="4"/>
      <c r="CQ381" s="4"/>
    </row>
    <row r="382" spans="1:95">
      <c r="A382" s="4"/>
      <c r="B382" s="4"/>
      <c r="C382" s="4"/>
      <c r="D382" s="4"/>
      <c r="E382" s="3"/>
      <c r="F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AB382" s="146"/>
      <c r="AC382" s="146"/>
      <c r="AD382" s="146"/>
      <c r="AE382" s="146"/>
      <c r="AF382" s="146"/>
      <c r="CM382" s="145"/>
      <c r="CN382" s="145"/>
      <c r="CO382" s="145"/>
      <c r="CP382" s="4"/>
      <c r="CQ382" s="4"/>
    </row>
    <row r="383" spans="1:95">
      <c r="A383" s="4"/>
      <c r="B383" s="4"/>
      <c r="C383" s="4"/>
      <c r="D383" s="4"/>
      <c r="E383" s="3"/>
      <c r="F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AB383" s="146"/>
      <c r="AC383" s="146"/>
      <c r="AD383" s="146"/>
      <c r="AE383" s="146"/>
      <c r="AF383" s="146"/>
      <c r="CM383" s="145"/>
      <c r="CN383" s="145"/>
      <c r="CO383" s="145"/>
      <c r="CP383" s="4"/>
      <c r="CQ383" s="4"/>
    </row>
    <row r="384" spans="1:95">
      <c r="A384" s="4"/>
      <c r="B384" s="4"/>
      <c r="C384" s="4"/>
      <c r="D384" s="4"/>
      <c r="E384" s="3"/>
      <c r="F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AB384" s="146"/>
      <c r="AC384" s="146"/>
      <c r="AD384" s="146"/>
      <c r="AE384" s="146"/>
      <c r="AF384" s="146"/>
      <c r="CM384" s="145"/>
      <c r="CN384" s="145"/>
      <c r="CO384" s="145"/>
      <c r="CP384" s="4"/>
      <c r="CQ384" s="4"/>
    </row>
    <row r="385" spans="1:95">
      <c r="A385" s="4"/>
      <c r="B385" s="4"/>
      <c r="C385" s="4"/>
      <c r="D385" s="4"/>
      <c r="E385" s="3"/>
      <c r="F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AB385" s="146"/>
      <c r="AC385" s="146"/>
      <c r="AD385" s="146"/>
      <c r="AE385" s="146"/>
      <c r="AF385" s="146"/>
      <c r="CM385" s="145"/>
      <c r="CN385" s="145"/>
      <c r="CO385" s="145"/>
      <c r="CP385" s="4"/>
      <c r="CQ385" s="4"/>
    </row>
    <row r="386" spans="1:95">
      <c r="A386" s="4"/>
      <c r="B386" s="4"/>
      <c r="C386" s="4"/>
      <c r="D386" s="4"/>
      <c r="E386" s="3"/>
      <c r="F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AB386" s="146"/>
      <c r="AC386" s="146"/>
      <c r="AD386" s="146"/>
      <c r="AE386" s="146"/>
      <c r="AF386" s="146"/>
      <c r="CM386" s="145"/>
      <c r="CN386" s="145"/>
      <c r="CO386" s="145"/>
      <c r="CP386" s="4"/>
      <c r="CQ386" s="4"/>
    </row>
    <row r="387" spans="1:95">
      <c r="A387" s="4"/>
      <c r="B387" s="4"/>
      <c r="C387" s="4"/>
      <c r="D387" s="4"/>
      <c r="E387" s="3"/>
      <c r="F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AB387" s="146"/>
      <c r="AC387" s="146"/>
      <c r="AD387" s="146"/>
      <c r="AE387" s="146"/>
      <c r="AF387" s="146"/>
      <c r="CM387" s="145"/>
      <c r="CN387" s="145"/>
      <c r="CO387" s="145"/>
      <c r="CP387" s="4"/>
      <c r="CQ387" s="4"/>
    </row>
    <row r="388" spans="1:95">
      <c r="A388" s="4"/>
      <c r="B388" s="4"/>
      <c r="C388" s="4"/>
      <c r="D388" s="4"/>
      <c r="E388" s="3"/>
      <c r="F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AB388" s="146"/>
      <c r="AC388" s="146"/>
      <c r="AD388" s="146"/>
      <c r="AE388" s="146"/>
      <c r="AF388" s="146"/>
      <c r="CM388" s="145"/>
      <c r="CN388" s="145"/>
      <c r="CO388" s="145"/>
      <c r="CP388" s="4"/>
      <c r="CQ388" s="4"/>
    </row>
    <row r="389" spans="1:95">
      <c r="A389" s="4"/>
      <c r="B389" s="4"/>
      <c r="C389" s="4"/>
      <c r="D389" s="4"/>
      <c r="E389" s="3"/>
      <c r="F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AB389" s="146"/>
      <c r="AC389" s="146"/>
      <c r="AD389" s="146"/>
      <c r="AE389" s="146"/>
      <c r="AF389" s="146"/>
      <c r="CM389" s="145"/>
      <c r="CN389" s="145"/>
      <c r="CO389" s="145"/>
      <c r="CP389" s="4"/>
      <c r="CQ389" s="4"/>
    </row>
    <row r="390" spans="1:95">
      <c r="A390" s="4"/>
      <c r="B390" s="4"/>
      <c r="C390" s="4"/>
      <c r="D390" s="4"/>
      <c r="E390" s="3"/>
      <c r="F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AB390" s="146"/>
      <c r="AC390" s="146"/>
      <c r="AD390" s="146"/>
      <c r="AE390" s="146"/>
      <c r="AF390" s="146"/>
      <c r="CM390" s="145"/>
      <c r="CN390" s="145"/>
      <c r="CO390" s="145"/>
      <c r="CP390" s="4"/>
      <c r="CQ390" s="4"/>
    </row>
    <row r="391" spans="1:95">
      <c r="A391" s="4"/>
      <c r="B391" s="4"/>
      <c r="C391" s="4"/>
      <c r="D391" s="4"/>
      <c r="E391" s="3"/>
      <c r="F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AB391" s="146"/>
      <c r="AC391" s="146"/>
      <c r="AD391" s="146"/>
      <c r="AE391" s="146"/>
      <c r="AF391" s="146"/>
      <c r="CM391" s="145"/>
      <c r="CN391" s="145"/>
      <c r="CO391" s="145"/>
      <c r="CP391" s="4"/>
      <c r="CQ391" s="4"/>
    </row>
    <row r="392" spans="1:95">
      <c r="A392" s="4"/>
      <c r="B392" s="4"/>
      <c r="C392" s="4"/>
      <c r="D392" s="4"/>
      <c r="E392" s="3"/>
      <c r="F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AB392" s="146"/>
      <c r="AC392" s="146"/>
      <c r="AD392" s="146"/>
      <c r="AE392" s="146"/>
      <c r="AF392" s="146"/>
      <c r="CM392" s="145"/>
      <c r="CN392" s="145"/>
      <c r="CO392" s="145"/>
      <c r="CP392" s="4"/>
      <c r="CQ392" s="4"/>
    </row>
    <row r="393" spans="1:95">
      <c r="A393" s="4"/>
      <c r="B393" s="4"/>
      <c r="C393" s="4"/>
      <c r="D393" s="4"/>
      <c r="E393" s="3"/>
      <c r="F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AB393" s="146"/>
      <c r="AC393" s="146"/>
      <c r="AD393" s="146"/>
      <c r="AE393" s="146"/>
      <c r="AF393" s="146"/>
      <c r="CM393" s="145"/>
      <c r="CN393" s="145"/>
      <c r="CO393" s="145"/>
      <c r="CP393" s="4"/>
      <c r="CQ393" s="4"/>
    </row>
    <row r="394" spans="1:95">
      <c r="A394" s="4"/>
      <c r="B394" s="4"/>
      <c r="C394" s="4"/>
      <c r="D394" s="4"/>
      <c r="E394" s="3"/>
      <c r="F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AB394" s="146"/>
      <c r="AC394" s="146"/>
      <c r="AD394" s="146"/>
      <c r="AE394" s="146"/>
      <c r="AF394" s="146"/>
      <c r="CM394" s="145"/>
      <c r="CN394" s="145"/>
      <c r="CO394" s="145"/>
      <c r="CP394" s="4"/>
      <c r="CQ394" s="4"/>
    </row>
    <row r="395" spans="1:95">
      <c r="A395" s="4"/>
      <c r="B395" s="4"/>
      <c r="C395" s="4"/>
      <c r="D395" s="4"/>
      <c r="E395" s="3"/>
      <c r="F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AB395" s="146"/>
      <c r="AC395" s="146"/>
      <c r="AD395" s="146"/>
      <c r="AE395" s="146"/>
      <c r="AF395" s="146"/>
      <c r="CM395" s="145"/>
      <c r="CN395" s="145"/>
      <c r="CO395" s="145"/>
      <c r="CP395" s="4"/>
      <c r="CQ395" s="4"/>
    </row>
    <row r="396" spans="1:95">
      <c r="A396" s="4"/>
      <c r="B396" s="4"/>
      <c r="C396" s="4"/>
      <c r="D396" s="4"/>
      <c r="E396" s="3"/>
      <c r="F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AB396" s="146"/>
      <c r="AC396" s="146"/>
      <c r="AD396" s="146"/>
      <c r="AE396" s="146"/>
      <c r="AF396" s="146"/>
      <c r="CM396" s="145"/>
      <c r="CN396" s="145"/>
      <c r="CO396" s="145"/>
      <c r="CP396" s="4"/>
      <c r="CQ396" s="4"/>
    </row>
    <row r="397" spans="1:95">
      <c r="A397" s="4"/>
      <c r="B397" s="4"/>
      <c r="C397" s="4"/>
      <c r="D397" s="4"/>
      <c r="E397" s="3"/>
      <c r="F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AB397" s="146"/>
      <c r="AC397" s="146"/>
      <c r="AD397" s="146"/>
      <c r="AE397" s="146"/>
      <c r="AF397" s="146"/>
      <c r="CM397" s="145"/>
      <c r="CN397" s="145"/>
      <c r="CO397" s="145"/>
      <c r="CP397" s="4"/>
      <c r="CQ397" s="4"/>
    </row>
    <row r="398" spans="1:95">
      <c r="A398" s="4"/>
      <c r="B398" s="4"/>
      <c r="C398" s="4"/>
      <c r="D398" s="4"/>
      <c r="E398" s="3"/>
      <c r="F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AB398" s="146"/>
      <c r="AC398" s="146"/>
      <c r="AD398" s="146"/>
      <c r="AE398" s="146"/>
      <c r="AF398" s="146"/>
      <c r="CM398" s="145"/>
      <c r="CN398" s="145"/>
      <c r="CO398" s="145"/>
      <c r="CP398" s="4"/>
      <c r="CQ398" s="4"/>
    </row>
    <row r="399" spans="1:95">
      <c r="A399" s="4"/>
      <c r="B399" s="4"/>
      <c r="C399" s="4"/>
      <c r="D399" s="4"/>
      <c r="E399" s="3"/>
      <c r="F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AB399" s="146"/>
      <c r="AC399" s="146"/>
      <c r="AD399" s="146"/>
      <c r="AE399" s="146"/>
      <c r="AF399" s="146"/>
      <c r="CM399" s="145"/>
      <c r="CN399" s="145"/>
      <c r="CO399" s="145"/>
      <c r="CP399" s="4"/>
      <c r="CQ399" s="4"/>
    </row>
    <row r="400" spans="1:95">
      <c r="A400" s="4"/>
      <c r="B400" s="4"/>
      <c r="C400" s="4"/>
      <c r="D400" s="4"/>
      <c r="E400" s="3"/>
      <c r="F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AB400" s="146"/>
      <c r="AC400" s="146"/>
      <c r="AD400" s="146"/>
      <c r="AE400" s="146"/>
      <c r="AF400" s="146"/>
      <c r="CM400" s="145"/>
      <c r="CN400" s="145"/>
      <c r="CO400" s="145"/>
      <c r="CP400" s="4"/>
      <c r="CQ400" s="4"/>
    </row>
    <row r="401" spans="1:95">
      <c r="A401" s="4"/>
      <c r="B401" s="4"/>
      <c r="C401" s="4"/>
      <c r="D401" s="4"/>
      <c r="E401" s="3"/>
      <c r="F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AB401" s="146"/>
      <c r="AC401" s="146"/>
      <c r="AD401" s="146"/>
      <c r="AE401" s="146"/>
      <c r="AF401" s="146"/>
      <c r="CM401" s="145"/>
      <c r="CN401" s="145"/>
      <c r="CO401" s="145"/>
      <c r="CP401" s="4"/>
      <c r="CQ401" s="4"/>
    </row>
    <row r="402" spans="1:95">
      <c r="A402" s="4"/>
      <c r="B402" s="4"/>
      <c r="C402" s="4"/>
      <c r="D402" s="4"/>
      <c r="E402" s="3"/>
      <c r="F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AB402" s="146"/>
      <c r="AC402" s="146"/>
      <c r="AD402" s="146"/>
      <c r="AE402" s="146"/>
      <c r="AF402" s="146"/>
      <c r="CM402" s="145"/>
      <c r="CN402" s="145"/>
      <c r="CO402" s="145"/>
      <c r="CP402" s="4"/>
      <c r="CQ402" s="4"/>
    </row>
    <row r="403" spans="1:95">
      <c r="A403" s="4"/>
      <c r="B403" s="4"/>
      <c r="C403" s="4"/>
      <c r="D403" s="4"/>
      <c r="E403" s="3"/>
      <c r="F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AB403" s="146"/>
      <c r="AC403" s="146"/>
      <c r="AD403" s="146"/>
      <c r="AE403" s="146"/>
      <c r="AF403" s="146"/>
      <c r="CM403" s="145"/>
      <c r="CN403" s="145"/>
      <c r="CO403" s="145"/>
      <c r="CP403" s="4"/>
      <c r="CQ403" s="4"/>
    </row>
    <row r="404" spans="1:95">
      <c r="A404" s="4"/>
      <c r="B404" s="4"/>
      <c r="C404" s="4"/>
      <c r="D404" s="4"/>
      <c r="E404" s="3"/>
      <c r="F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AB404" s="146"/>
      <c r="AC404" s="146"/>
      <c r="AD404" s="146"/>
      <c r="AE404" s="146"/>
      <c r="AF404" s="146"/>
      <c r="CM404" s="145"/>
      <c r="CN404" s="145"/>
      <c r="CO404" s="145"/>
      <c r="CP404" s="4"/>
      <c r="CQ404" s="4"/>
    </row>
    <row r="405" spans="1:95">
      <c r="A405" s="4"/>
      <c r="B405" s="4"/>
      <c r="C405" s="4"/>
      <c r="D405" s="4"/>
      <c r="E405" s="3"/>
      <c r="F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AB405" s="146"/>
      <c r="AC405" s="146"/>
      <c r="AD405" s="146"/>
      <c r="AE405" s="146"/>
      <c r="AF405" s="146"/>
      <c r="CM405" s="145"/>
      <c r="CN405" s="145"/>
      <c r="CO405" s="145"/>
      <c r="CP405" s="4"/>
      <c r="CQ405" s="4"/>
    </row>
    <row r="406" spans="1:95">
      <c r="A406" s="4"/>
      <c r="B406" s="4"/>
      <c r="C406" s="4"/>
      <c r="D406" s="4"/>
      <c r="E406" s="3"/>
      <c r="F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AB406" s="146"/>
      <c r="AC406" s="146"/>
      <c r="AD406" s="146"/>
      <c r="AE406" s="146"/>
      <c r="AF406" s="146"/>
      <c r="CM406" s="145"/>
      <c r="CN406" s="145"/>
      <c r="CO406" s="145"/>
      <c r="CP406" s="4"/>
      <c r="CQ406" s="4"/>
    </row>
    <row r="407" spans="1:95">
      <c r="A407" s="4"/>
      <c r="B407" s="4"/>
      <c r="C407" s="4"/>
      <c r="D407" s="4"/>
      <c r="E407" s="3"/>
      <c r="F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AB407" s="146"/>
      <c r="AC407" s="146"/>
      <c r="AD407" s="146"/>
      <c r="AE407" s="146"/>
      <c r="AF407" s="146"/>
      <c r="CM407" s="145"/>
      <c r="CN407" s="145"/>
      <c r="CO407" s="145"/>
      <c r="CP407" s="4"/>
      <c r="CQ407" s="4"/>
    </row>
    <row r="408" spans="1:95">
      <c r="A408" s="4"/>
      <c r="B408" s="4"/>
      <c r="C408" s="4"/>
      <c r="D408" s="4"/>
      <c r="E408" s="3"/>
      <c r="F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AB408" s="146"/>
      <c r="AC408" s="146"/>
      <c r="AD408" s="146"/>
      <c r="AE408" s="146"/>
      <c r="AF408" s="146"/>
      <c r="CM408" s="145"/>
      <c r="CN408" s="145"/>
      <c r="CO408" s="145"/>
      <c r="CP408" s="4"/>
      <c r="CQ408" s="4"/>
    </row>
    <row r="409" spans="1:95">
      <c r="A409" s="4"/>
      <c r="B409" s="4"/>
      <c r="C409" s="4"/>
      <c r="D409" s="4"/>
      <c r="E409" s="3"/>
      <c r="F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AB409" s="146"/>
      <c r="AC409" s="146"/>
      <c r="AD409" s="146"/>
      <c r="AE409" s="146"/>
      <c r="AF409" s="146"/>
      <c r="CM409" s="145"/>
      <c r="CN409" s="145"/>
      <c r="CO409" s="145"/>
      <c r="CP409" s="4"/>
      <c r="CQ409" s="4"/>
    </row>
    <row r="410" spans="1:95">
      <c r="A410" s="4"/>
      <c r="B410" s="4"/>
      <c r="C410" s="4"/>
      <c r="D410" s="4"/>
      <c r="E410" s="3"/>
      <c r="F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AB410" s="146"/>
      <c r="AC410" s="146"/>
      <c r="AD410" s="146"/>
      <c r="AE410" s="146"/>
      <c r="AF410" s="146"/>
      <c r="CM410" s="145"/>
      <c r="CN410" s="145"/>
      <c r="CO410" s="145"/>
      <c r="CP410" s="4"/>
      <c r="CQ410" s="4"/>
    </row>
    <row r="411" spans="1:95">
      <c r="A411" s="4"/>
      <c r="B411" s="4"/>
      <c r="C411" s="4"/>
      <c r="D411" s="4"/>
      <c r="E411" s="3"/>
      <c r="F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AB411" s="146"/>
      <c r="AC411" s="146"/>
      <c r="AD411" s="146"/>
      <c r="AE411" s="146"/>
      <c r="AF411" s="146"/>
      <c r="CM411" s="145"/>
      <c r="CN411" s="145"/>
      <c r="CO411" s="145"/>
      <c r="CP411" s="4"/>
      <c r="CQ411" s="4"/>
    </row>
    <row r="412" spans="1:95">
      <c r="A412" s="4"/>
      <c r="B412" s="4"/>
      <c r="C412" s="4"/>
      <c r="D412" s="4"/>
      <c r="E412" s="3"/>
      <c r="F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AB412" s="146"/>
      <c r="AC412" s="146"/>
      <c r="AD412" s="146"/>
      <c r="AE412" s="146"/>
      <c r="AF412" s="146"/>
      <c r="CM412" s="145"/>
      <c r="CN412" s="145"/>
      <c r="CO412" s="145"/>
      <c r="CP412" s="4"/>
      <c r="CQ412" s="4"/>
    </row>
    <row r="413" spans="1:95">
      <c r="A413" s="4"/>
      <c r="B413" s="4"/>
      <c r="C413" s="4"/>
      <c r="D413" s="4"/>
      <c r="E413" s="3"/>
      <c r="F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AB413" s="146"/>
      <c r="AC413" s="146"/>
      <c r="AD413" s="146"/>
      <c r="AE413" s="146"/>
      <c r="AF413" s="146"/>
      <c r="CM413" s="145"/>
      <c r="CN413" s="145"/>
      <c r="CO413" s="145"/>
      <c r="CP413" s="4"/>
      <c r="CQ413" s="4"/>
    </row>
    <row r="414" spans="1:95">
      <c r="A414" s="4"/>
      <c r="B414" s="4"/>
      <c r="C414" s="4"/>
      <c r="D414" s="4"/>
      <c r="E414" s="3"/>
      <c r="F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AB414" s="146"/>
      <c r="AC414" s="146"/>
      <c r="AD414" s="146"/>
      <c r="AE414" s="146"/>
      <c r="AF414" s="146"/>
      <c r="CM414" s="145"/>
      <c r="CN414" s="145"/>
      <c r="CO414" s="145"/>
      <c r="CP414" s="4"/>
      <c r="CQ414" s="4"/>
    </row>
    <row r="415" spans="1:95">
      <c r="A415" s="4"/>
      <c r="B415" s="4"/>
      <c r="C415" s="4"/>
      <c r="D415" s="4"/>
      <c r="E415" s="3"/>
      <c r="F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AB415" s="146"/>
      <c r="AC415" s="146"/>
      <c r="AD415" s="146"/>
      <c r="AE415" s="146"/>
      <c r="AF415" s="146"/>
      <c r="CM415" s="145"/>
      <c r="CN415" s="145"/>
      <c r="CO415" s="145"/>
      <c r="CP415" s="4"/>
      <c r="CQ415" s="4"/>
    </row>
    <row r="416" spans="1:95">
      <c r="A416" s="4"/>
      <c r="B416" s="4"/>
      <c r="C416" s="4"/>
      <c r="D416" s="4"/>
      <c r="E416" s="3"/>
      <c r="F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AB416" s="146"/>
      <c r="AC416" s="146"/>
      <c r="AD416" s="146"/>
      <c r="AE416" s="146"/>
      <c r="AF416" s="146"/>
      <c r="CM416" s="145"/>
      <c r="CN416" s="145"/>
      <c r="CO416" s="145"/>
      <c r="CP416" s="4"/>
      <c r="CQ416" s="4"/>
    </row>
    <row r="417" spans="1:95">
      <c r="A417" s="4"/>
      <c r="B417" s="4"/>
      <c r="C417" s="4"/>
      <c r="D417" s="4"/>
      <c r="E417" s="3"/>
      <c r="F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AB417" s="146"/>
      <c r="AC417" s="146"/>
      <c r="AD417" s="146"/>
      <c r="AE417" s="146"/>
      <c r="AF417" s="146"/>
      <c r="CM417" s="145"/>
      <c r="CN417" s="145"/>
      <c r="CO417" s="145"/>
      <c r="CP417" s="4"/>
      <c r="CQ417" s="4"/>
    </row>
    <row r="418" spans="1:95">
      <c r="A418" s="4"/>
      <c r="B418" s="4"/>
      <c r="C418" s="4"/>
      <c r="D418" s="4"/>
      <c r="E418" s="3"/>
      <c r="F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AB418" s="146"/>
      <c r="AC418" s="146"/>
      <c r="AD418" s="146"/>
      <c r="AE418" s="146"/>
      <c r="AF418" s="146"/>
      <c r="CM418" s="145"/>
      <c r="CN418" s="145"/>
      <c r="CO418" s="145"/>
      <c r="CP418" s="4"/>
      <c r="CQ418" s="4"/>
    </row>
    <row r="419" spans="1:95">
      <c r="A419" s="4"/>
      <c r="B419" s="4"/>
      <c r="C419" s="4"/>
      <c r="D419" s="4"/>
      <c r="E419" s="3"/>
      <c r="F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AB419" s="146"/>
      <c r="AC419" s="146"/>
      <c r="AD419" s="146"/>
      <c r="AE419" s="146"/>
      <c r="AF419" s="146"/>
      <c r="CM419" s="145"/>
      <c r="CN419" s="145"/>
      <c r="CO419" s="145"/>
      <c r="CP419" s="4"/>
      <c r="CQ419" s="4"/>
    </row>
    <row r="420" spans="1:95">
      <c r="A420" s="4"/>
      <c r="B420" s="4"/>
      <c r="C420" s="4"/>
      <c r="D420" s="4"/>
      <c r="E420" s="3"/>
      <c r="F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AB420" s="146"/>
      <c r="AC420" s="146"/>
      <c r="AD420" s="146"/>
      <c r="AE420" s="146"/>
      <c r="AF420" s="146"/>
      <c r="CM420" s="145"/>
      <c r="CN420" s="145"/>
      <c r="CO420" s="145"/>
      <c r="CP420" s="4"/>
      <c r="CQ420" s="4"/>
    </row>
    <row r="421" spans="1:95">
      <c r="A421" s="4"/>
      <c r="B421" s="4"/>
      <c r="C421" s="4"/>
      <c r="D421" s="4"/>
      <c r="E421" s="3"/>
      <c r="F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AB421" s="146"/>
      <c r="AC421" s="146"/>
      <c r="AD421" s="146"/>
      <c r="AE421" s="146"/>
      <c r="AF421" s="146"/>
      <c r="CM421" s="145"/>
      <c r="CN421" s="145"/>
      <c r="CO421" s="145"/>
      <c r="CP421" s="4"/>
      <c r="CQ421" s="4"/>
    </row>
    <row r="422" spans="1:95">
      <c r="A422" s="4"/>
      <c r="B422" s="4"/>
      <c r="C422" s="4"/>
      <c r="D422" s="4"/>
      <c r="E422" s="3"/>
      <c r="F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AB422" s="146"/>
      <c r="AC422" s="146"/>
      <c r="AD422" s="146"/>
      <c r="AE422" s="146"/>
      <c r="AF422" s="146"/>
      <c r="CM422" s="145"/>
      <c r="CN422" s="145"/>
      <c r="CO422" s="145"/>
      <c r="CP422" s="4"/>
      <c r="CQ422" s="4"/>
    </row>
    <row r="423" spans="1:95">
      <c r="A423" s="4"/>
      <c r="B423" s="4"/>
      <c r="C423" s="4"/>
      <c r="D423" s="4"/>
      <c r="E423" s="3"/>
      <c r="F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AB423" s="146"/>
      <c r="AC423" s="146"/>
      <c r="AD423" s="146"/>
      <c r="AE423" s="146"/>
      <c r="AF423" s="146"/>
      <c r="CM423" s="145"/>
      <c r="CN423" s="145"/>
      <c r="CO423" s="145"/>
      <c r="CP423" s="4"/>
      <c r="CQ423" s="4"/>
    </row>
    <row r="424" spans="1:95">
      <c r="A424" s="4"/>
      <c r="B424" s="4"/>
      <c r="C424" s="4"/>
      <c r="D424" s="4"/>
      <c r="E424" s="3"/>
      <c r="F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AB424" s="146"/>
      <c r="AC424" s="146"/>
      <c r="AD424" s="146"/>
      <c r="AE424" s="146"/>
      <c r="AF424" s="146"/>
      <c r="CM424" s="145"/>
      <c r="CN424" s="145"/>
      <c r="CO424" s="145"/>
      <c r="CP424" s="4"/>
      <c r="CQ424" s="4"/>
    </row>
    <row r="425" spans="1:95">
      <c r="A425" s="4"/>
      <c r="B425" s="4"/>
      <c r="C425" s="4"/>
      <c r="D425" s="4"/>
      <c r="E425" s="3"/>
      <c r="F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AB425" s="146"/>
      <c r="AC425" s="146"/>
      <c r="AD425" s="146"/>
      <c r="AE425" s="146"/>
      <c r="AF425" s="146"/>
      <c r="CM425" s="145"/>
      <c r="CN425" s="145"/>
      <c r="CO425" s="145"/>
      <c r="CP425" s="4"/>
      <c r="CQ425" s="4"/>
    </row>
    <row r="426" spans="1:95">
      <c r="A426" s="4"/>
      <c r="B426" s="4"/>
      <c r="C426" s="4"/>
      <c r="D426" s="4"/>
      <c r="E426" s="3"/>
      <c r="F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AB426" s="146"/>
      <c r="AC426" s="146"/>
      <c r="AD426" s="146"/>
      <c r="AE426" s="146"/>
      <c r="AF426" s="146"/>
      <c r="CM426" s="145"/>
      <c r="CN426" s="145"/>
      <c r="CO426" s="145"/>
      <c r="CP426" s="4"/>
      <c r="CQ426" s="4"/>
    </row>
    <row r="427" spans="1:95">
      <c r="A427" s="4"/>
      <c r="B427" s="4"/>
      <c r="C427" s="4"/>
      <c r="D427" s="4"/>
      <c r="E427" s="3"/>
      <c r="F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AB427" s="146"/>
      <c r="AC427" s="146"/>
      <c r="AD427" s="146"/>
      <c r="AE427" s="146"/>
      <c r="AF427" s="146"/>
      <c r="CM427" s="145"/>
      <c r="CN427" s="145"/>
      <c r="CO427" s="145"/>
      <c r="CP427" s="4"/>
      <c r="CQ427" s="4"/>
    </row>
    <row r="428" spans="1:95">
      <c r="A428" s="4"/>
      <c r="B428" s="4"/>
      <c r="C428" s="4"/>
      <c r="D428" s="4"/>
      <c r="E428" s="3"/>
      <c r="F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AB428" s="146"/>
      <c r="AC428" s="146"/>
      <c r="AD428" s="146"/>
      <c r="AE428" s="146"/>
      <c r="AF428" s="146"/>
      <c r="CM428" s="145"/>
      <c r="CN428" s="145"/>
      <c r="CO428" s="145"/>
      <c r="CP428" s="4"/>
      <c r="CQ428" s="4"/>
    </row>
    <row r="429" spans="1:95">
      <c r="A429" s="4"/>
      <c r="B429" s="4"/>
      <c r="C429" s="4"/>
      <c r="D429" s="4"/>
      <c r="E429" s="3"/>
      <c r="F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AB429" s="146"/>
      <c r="AC429" s="146"/>
      <c r="AD429" s="146"/>
      <c r="AE429" s="146"/>
      <c r="AF429" s="146"/>
      <c r="CM429" s="145"/>
      <c r="CN429" s="145"/>
      <c r="CO429" s="145"/>
      <c r="CP429" s="4"/>
      <c r="CQ429" s="4"/>
    </row>
    <row r="430" spans="1:95">
      <c r="A430" s="4"/>
      <c r="B430" s="4"/>
      <c r="C430" s="4"/>
      <c r="D430" s="4"/>
      <c r="E430" s="3"/>
      <c r="F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AB430" s="146"/>
      <c r="AC430" s="146"/>
      <c r="AD430" s="146"/>
      <c r="AE430" s="146"/>
      <c r="AF430" s="146"/>
      <c r="CM430" s="145"/>
      <c r="CN430" s="145"/>
      <c r="CO430" s="145"/>
      <c r="CP430" s="4"/>
      <c r="CQ430" s="4"/>
    </row>
    <row r="431" spans="1:95">
      <c r="A431" s="4"/>
      <c r="B431" s="4"/>
      <c r="C431" s="4"/>
      <c r="D431" s="4"/>
      <c r="E431" s="3"/>
      <c r="F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AB431" s="146"/>
      <c r="AC431" s="146"/>
      <c r="AD431" s="146"/>
      <c r="AE431" s="146"/>
      <c r="AF431" s="146"/>
      <c r="CM431" s="145"/>
      <c r="CN431" s="145"/>
      <c r="CO431" s="145"/>
      <c r="CP431" s="4"/>
      <c r="CQ431" s="4"/>
    </row>
    <row r="432" spans="1:95">
      <c r="A432" s="4"/>
      <c r="B432" s="4"/>
      <c r="C432" s="4"/>
      <c r="D432" s="4"/>
      <c r="E432" s="3"/>
      <c r="F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AB432" s="146"/>
      <c r="AC432" s="146"/>
      <c r="AD432" s="146"/>
      <c r="AE432" s="146"/>
      <c r="AF432" s="146"/>
      <c r="CM432" s="145"/>
      <c r="CN432" s="145"/>
      <c r="CO432" s="145"/>
      <c r="CP432" s="4"/>
      <c r="CQ432" s="4"/>
    </row>
    <row r="433" spans="1:95">
      <c r="A433" s="4"/>
      <c r="B433" s="4"/>
      <c r="C433" s="4"/>
      <c r="D433" s="4"/>
      <c r="E433" s="3"/>
      <c r="F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AB433" s="146"/>
      <c r="AC433" s="146"/>
      <c r="AD433" s="146"/>
      <c r="AE433" s="146"/>
      <c r="AF433" s="146"/>
      <c r="CM433" s="145"/>
      <c r="CN433" s="145"/>
      <c r="CO433" s="145"/>
      <c r="CP433" s="4"/>
      <c r="CQ433" s="4"/>
    </row>
    <row r="434" spans="1:95">
      <c r="A434" s="4"/>
      <c r="B434" s="4"/>
      <c r="C434" s="4"/>
      <c r="D434" s="4"/>
      <c r="E434" s="3"/>
      <c r="F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AB434" s="146"/>
      <c r="AC434" s="146"/>
      <c r="AD434" s="146"/>
      <c r="AE434" s="146"/>
      <c r="AF434" s="146"/>
      <c r="CM434" s="145"/>
      <c r="CN434" s="145"/>
      <c r="CO434" s="145"/>
      <c r="CP434" s="4"/>
      <c r="CQ434" s="4"/>
    </row>
    <row r="435" spans="1:95">
      <c r="A435" s="4"/>
      <c r="B435" s="4"/>
      <c r="C435" s="4"/>
      <c r="D435" s="4"/>
      <c r="E435" s="3"/>
      <c r="F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AB435" s="146"/>
      <c r="AC435" s="146"/>
      <c r="AD435" s="146"/>
      <c r="AE435" s="146"/>
      <c r="AF435" s="146"/>
      <c r="CM435" s="145"/>
      <c r="CN435" s="145"/>
      <c r="CO435" s="145"/>
      <c r="CP435" s="4"/>
      <c r="CQ435" s="4"/>
    </row>
    <row r="436" spans="1:95">
      <c r="A436" s="4"/>
      <c r="B436" s="4"/>
      <c r="C436" s="4"/>
      <c r="D436" s="4"/>
      <c r="E436" s="3"/>
      <c r="F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AB436" s="146"/>
      <c r="AC436" s="146"/>
      <c r="AD436" s="146"/>
      <c r="AE436" s="146"/>
      <c r="AF436" s="146"/>
      <c r="CM436" s="145"/>
      <c r="CN436" s="145"/>
      <c r="CO436" s="145"/>
      <c r="CP436" s="4"/>
      <c r="CQ436" s="4"/>
    </row>
    <row r="437" spans="1:95">
      <c r="A437" s="4"/>
      <c r="B437" s="4"/>
      <c r="C437" s="4"/>
      <c r="D437" s="4"/>
      <c r="E437" s="3"/>
      <c r="F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AB437" s="146"/>
      <c r="AC437" s="146"/>
      <c r="AD437" s="146"/>
      <c r="AE437" s="146"/>
      <c r="AF437" s="146"/>
      <c r="CM437" s="145"/>
      <c r="CN437" s="145"/>
      <c r="CO437" s="145"/>
      <c r="CP437" s="4"/>
      <c r="CQ437" s="4"/>
    </row>
    <row r="438" spans="1:95">
      <c r="A438" s="4"/>
      <c r="B438" s="4"/>
      <c r="C438" s="4"/>
      <c r="D438" s="4"/>
      <c r="E438" s="3"/>
      <c r="F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AB438" s="146"/>
      <c r="AC438" s="146"/>
      <c r="AD438" s="146"/>
      <c r="AE438" s="146"/>
      <c r="AF438" s="146"/>
      <c r="CM438" s="145"/>
      <c r="CN438" s="145"/>
      <c r="CO438" s="145"/>
      <c r="CP438" s="4"/>
      <c r="CQ438" s="4"/>
    </row>
    <row r="439" spans="1:95">
      <c r="A439" s="4"/>
      <c r="B439" s="4"/>
      <c r="C439" s="4"/>
      <c r="D439" s="4"/>
      <c r="E439" s="3"/>
      <c r="F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AB439" s="146"/>
      <c r="AC439" s="146"/>
      <c r="AD439" s="146"/>
      <c r="AE439" s="146"/>
      <c r="AF439" s="146"/>
      <c r="CM439" s="145"/>
      <c r="CN439" s="145"/>
      <c r="CO439" s="145"/>
      <c r="CP439" s="4"/>
      <c r="CQ439" s="4"/>
    </row>
    <row r="440" spans="1:95">
      <c r="A440" s="4"/>
      <c r="B440" s="4"/>
      <c r="C440" s="4"/>
      <c r="D440" s="4"/>
      <c r="E440" s="3"/>
      <c r="F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AB440" s="146"/>
      <c r="AC440" s="146"/>
      <c r="AD440" s="146"/>
      <c r="AE440" s="146"/>
      <c r="AF440" s="146"/>
      <c r="CM440" s="145"/>
      <c r="CN440" s="145"/>
      <c r="CO440" s="145"/>
      <c r="CP440" s="4"/>
      <c r="CQ440" s="4"/>
    </row>
    <row r="441" spans="1:95">
      <c r="A441" s="4"/>
      <c r="B441" s="4"/>
      <c r="C441" s="4"/>
      <c r="D441" s="4"/>
      <c r="E441" s="3"/>
      <c r="F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AB441" s="146"/>
      <c r="AC441" s="146"/>
      <c r="AD441" s="146"/>
      <c r="AE441" s="146"/>
      <c r="AF441" s="146"/>
      <c r="CM441" s="145"/>
      <c r="CN441" s="145"/>
      <c r="CO441" s="145"/>
      <c r="CP441" s="4"/>
      <c r="CQ441" s="4"/>
    </row>
    <row r="442" spans="1:95">
      <c r="A442" s="4"/>
      <c r="B442" s="4"/>
      <c r="C442" s="4"/>
      <c r="D442" s="4"/>
      <c r="E442" s="3"/>
      <c r="F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AB442" s="146"/>
      <c r="AC442" s="146"/>
      <c r="AD442" s="146"/>
      <c r="AE442" s="146"/>
      <c r="AF442" s="146"/>
      <c r="CM442" s="145"/>
      <c r="CN442" s="145"/>
      <c r="CO442" s="145"/>
      <c r="CP442" s="4"/>
      <c r="CQ442" s="4"/>
    </row>
    <row r="443" spans="1:95">
      <c r="A443" s="4"/>
      <c r="B443" s="4"/>
      <c r="C443" s="4"/>
      <c r="D443" s="4"/>
      <c r="E443" s="3"/>
      <c r="F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AB443" s="146"/>
      <c r="AC443" s="146"/>
      <c r="AD443" s="146"/>
      <c r="AE443" s="146"/>
      <c r="AF443" s="146"/>
      <c r="CM443" s="145"/>
      <c r="CN443" s="145"/>
      <c r="CO443" s="145"/>
      <c r="CP443" s="4"/>
      <c r="CQ443" s="4"/>
    </row>
    <row r="444" spans="1:95">
      <c r="A444" s="4"/>
      <c r="B444" s="4"/>
      <c r="C444" s="4"/>
      <c r="D444" s="4"/>
      <c r="E444" s="3"/>
      <c r="F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AB444" s="146"/>
      <c r="AC444" s="146"/>
      <c r="AD444" s="146"/>
      <c r="AE444" s="146"/>
      <c r="AF444" s="146"/>
      <c r="CM444" s="145"/>
      <c r="CN444" s="145"/>
      <c r="CO444" s="145"/>
      <c r="CP444" s="4"/>
      <c r="CQ444" s="4"/>
    </row>
    <row r="445" spans="1:95">
      <c r="A445" s="4"/>
      <c r="B445" s="4"/>
      <c r="C445" s="4"/>
      <c r="D445" s="4"/>
      <c r="E445" s="3"/>
      <c r="F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AB445" s="146"/>
      <c r="AC445" s="146"/>
      <c r="AD445" s="146"/>
      <c r="AE445" s="146"/>
      <c r="AF445" s="146"/>
      <c r="CM445" s="145"/>
      <c r="CN445" s="145"/>
      <c r="CO445" s="145"/>
      <c r="CP445" s="4"/>
      <c r="CQ445" s="4"/>
    </row>
    <row r="446" spans="1:95">
      <c r="A446" s="4"/>
      <c r="B446" s="4"/>
      <c r="C446" s="4"/>
      <c r="D446" s="4"/>
      <c r="E446" s="3"/>
      <c r="F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AB446" s="146"/>
      <c r="AC446" s="146"/>
      <c r="AD446" s="146"/>
      <c r="AE446" s="146"/>
      <c r="AF446" s="146"/>
      <c r="CM446" s="145"/>
      <c r="CN446" s="145"/>
      <c r="CO446" s="145"/>
      <c r="CP446" s="4"/>
      <c r="CQ446" s="4"/>
    </row>
    <row r="447" spans="1:95">
      <c r="A447" s="4"/>
      <c r="B447" s="4"/>
      <c r="C447" s="4"/>
      <c r="D447" s="4"/>
      <c r="E447" s="3"/>
      <c r="F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AB447" s="146"/>
      <c r="AC447" s="146"/>
      <c r="AD447" s="146"/>
      <c r="AE447" s="146"/>
      <c r="AF447" s="146"/>
      <c r="CM447" s="145"/>
      <c r="CN447" s="145"/>
      <c r="CO447" s="145"/>
      <c r="CP447" s="4"/>
      <c r="CQ447" s="4"/>
    </row>
    <row r="448" spans="1:95">
      <c r="A448" s="4"/>
      <c r="B448" s="4"/>
      <c r="C448" s="4"/>
      <c r="D448" s="4"/>
      <c r="E448" s="3"/>
      <c r="F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AB448" s="146"/>
      <c r="AC448" s="146"/>
      <c r="AD448" s="146"/>
      <c r="AE448" s="146"/>
      <c r="AF448" s="146"/>
      <c r="CM448" s="145"/>
      <c r="CN448" s="145"/>
      <c r="CO448" s="145"/>
      <c r="CP448" s="4"/>
      <c r="CQ448" s="4"/>
    </row>
    <row r="449" spans="1:95">
      <c r="A449" s="4"/>
      <c r="B449" s="4"/>
      <c r="C449" s="4"/>
      <c r="D449" s="4"/>
      <c r="E449" s="3"/>
      <c r="F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AB449" s="146"/>
      <c r="AC449" s="146"/>
      <c r="AD449" s="146"/>
      <c r="AE449" s="146"/>
      <c r="AF449" s="146"/>
      <c r="CM449" s="145"/>
      <c r="CN449" s="145"/>
      <c r="CO449" s="145"/>
      <c r="CP449" s="4"/>
      <c r="CQ449" s="4"/>
    </row>
    <row r="450" spans="1:95">
      <c r="A450" s="4"/>
      <c r="B450" s="4"/>
      <c r="C450" s="4"/>
      <c r="D450" s="4"/>
      <c r="E450" s="3"/>
      <c r="F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AB450" s="146"/>
      <c r="AC450" s="146"/>
      <c r="AD450" s="146"/>
      <c r="AE450" s="146"/>
      <c r="AF450" s="146"/>
      <c r="CM450" s="145"/>
      <c r="CN450" s="145"/>
      <c r="CO450" s="145"/>
      <c r="CP450" s="4"/>
      <c r="CQ450" s="4"/>
    </row>
    <row r="451" spans="1:95">
      <c r="A451" s="4"/>
      <c r="B451" s="4"/>
      <c r="C451" s="4"/>
      <c r="D451" s="4"/>
      <c r="E451" s="3"/>
      <c r="F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AB451" s="146"/>
      <c r="AC451" s="146"/>
      <c r="AD451" s="146"/>
      <c r="AE451" s="146"/>
      <c r="AF451" s="146"/>
      <c r="CM451" s="145"/>
      <c r="CN451" s="145"/>
      <c r="CO451" s="145"/>
      <c r="CP451" s="4"/>
      <c r="CQ451" s="4"/>
    </row>
    <row r="452" spans="1:95">
      <c r="A452" s="4"/>
      <c r="B452" s="4"/>
      <c r="C452" s="4"/>
      <c r="D452" s="4"/>
      <c r="E452" s="3"/>
      <c r="F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AB452" s="146"/>
      <c r="AC452" s="146"/>
      <c r="AD452" s="146"/>
      <c r="AE452" s="146"/>
      <c r="AF452" s="146"/>
      <c r="CM452" s="145"/>
      <c r="CN452" s="145"/>
      <c r="CO452" s="145"/>
      <c r="CP452" s="4"/>
      <c r="CQ452" s="4"/>
    </row>
    <row r="453" spans="1:95">
      <c r="A453" s="4"/>
      <c r="B453" s="4"/>
      <c r="C453" s="4"/>
      <c r="D453" s="4"/>
      <c r="E453" s="3"/>
      <c r="F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AB453" s="146"/>
      <c r="AC453" s="146"/>
      <c r="AD453" s="146"/>
      <c r="AE453" s="146"/>
      <c r="AF453" s="146"/>
      <c r="CM453" s="145"/>
      <c r="CN453" s="145"/>
      <c r="CO453" s="145"/>
      <c r="CP453" s="4"/>
      <c r="CQ453" s="4"/>
    </row>
    <row r="454" spans="1:95">
      <c r="A454" s="4"/>
      <c r="B454" s="4"/>
      <c r="C454" s="4"/>
      <c r="D454" s="4"/>
      <c r="E454" s="3"/>
      <c r="F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AB454" s="146"/>
      <c r="AC454" s="146"/>
      <c r="AD454" s="146"/>
      <c r="AE454" s="146"/>
      <c r="AF454" s="146"/>
      <c r="CM454" s="145"/>
      <c r="CN454" s="145"/>
      <c r="CO454" s="145"/>
      <c r="CP454" s="4"/>
      <c r="CQ454" s="4"/>
    </row>
    <row r="455" spans="1:95">
      <c r="A455" s="4"/>
      <c r="B455" s="4"/>
      <c r="C455" s="4"/>
      <c r="D455" s="4"/>
      <c r="E455" s="3"/>
      <c r="F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AB455" s="146"/>
      <c r="AC455" s="146"/>
      <c r="AD455" s="146"/>
      <c r="AE455" s="146"/>
      <c r="AF455" s="146"/>
      <c r="CM455" s="145"/>
      <c r="CN455" s="145"/>
      <c r="CO455" s="145"/>
      <c r="CP455" s="4"/>
      <c r="CQ455" s="4"/>
    </row>
    <row r="456" spans="1:95">
      <c r="A456" s="4"/>
      <c r="B456" s="4"/>
      <c r="C456" s="4"/>
      <c r="D456" s="4"/>
      <c r="E456" s="3"/>
      <c r="F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AB456" s="146"/>
      <c r="AC456" s="146"/>
      <c r="AD456" s="146"/>
      <c r="AE456" s="146"/>
      <c r="AF456" s="146"/>
      <c r="CM456" s="145"/>
      <c r="CN456" s="145"/>
      <c r="CO456" s="145"/>
      <c r="CP456" s="4"/>
      <c r="CQ456" s="4"/>
    </row>
    <row r="457" spans="1:95">
      <c r="A457" s="4"/>
      <c r="B457" s="4"/>
      <c r="C457" s="4"/>
      <c r="D457" s="4"/>
      <c r="E457" s="3"/>
      <c r="F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AB457" s="146"/>
      <c r="AC457" s="146"/>
      <c r="AD457" s="146"/>
      <c r="AE457" s="146"/>
      <c r="AF457" s="146"/>
      <c r="CM457" s="145"/>
      <c r="CN457" s="145"/>
      <c r="CO457" s="145"/>
      <c r="CP457" s="4"/>
      <c r="CQ457" s="4"/>
    </row>
    <row r="458" spans="1:95">
      <c r="A458" s="4"/>
      <c r="B458" s="4"/>
      <c r="C458" s="4"/>
      <c r="D458" s="4"/>
      <c r="E458" s="3"/>
      <c r="F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AB458" s="146"/>
      <c r="AC458" s="146"/>
      <c r="AD458" s="146"/>
      <c r="AE458" s="146"/>
      <c r="AF458" s="146"/>
      <c r="CM458" s="145"/>
      <c r="CN458" s="145"/>
      <c r="CO458" s="145"/>
      <c r="CP458" s="4"/>
      <c r="CQ458" s="4"/>
    </row>
    <row r="459" spans="1:95">
      <c r="A459" s="4"/>
      <c r="B459" s="4"/>
      <c r="C459" s="4"/>
      <c r="D459" s="4"/>
      <c r="E459" s="3"/>
      <c r="F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AB459" s="146"/>
      <c r="AC459" s="146"/>
      <c r="AD459" s="146"/>
      <c r="AE459" s="146"/>
      <c r="AF459" s="146"/>
      <c r="CM459" s="145"/>
      <c r="CN459" s="145"/>
      <c r="CO459" s="145"/>
      <c r="CP459" s="4"/>
      <c r="CQ459" s="4"/>
    </row>
    <row r="460" spans="1:95">
      <c r="A460" s="4"/>
      <c r="B460" s="4"/>
      <c r="C460" s="4"/>
      <c r="D460" s="4"/>
      <c r="E460" s="3"/>
      <c r="F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AB460" s="146"/>
      <c r="AC460" s="146"/>
      <c r="AD460" s="146"/>
      <c r="AE460" s="146"/>
      <c r="AF460" s="146"/>
      <c r="CM460" s="145"/>
      <c r="CN460" s="145"/>
      <c r="CO460" s="145"/>
      <c r="CP460" s="4"/>
      <c r="CQ460" s="4"/>
    </row>
    <row r="461" spans="1:95">
      <c r="A461" s="4"/>
      <c r="B461" s="4"/>
      <c r="C461" s="4"/>
      <c r="D461" s="4"/>
      <c r="E461" s="3"/>
      <c r="F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AB461" s="146"/>
      <c r="AC461" s="146"/>
      <c r="AD461" s="146"/>
      <c r="AE461" s="146"/>
      <c r="AF461" s="146"/>
      <c r="CM461" s="145"/>
      <c r="CN461" s="145"/>
      <c r="CO461" s="145"/>
      <c r="CP461" s="4"/>
      <c r="CQ461" s="4"/>
    </row>
    <row r="462" spans="1:95">
      <c r="A462" s="4"/>
      <c r="B462" s="4"/>
      <c r="C462" s="4"/>
      <c r="D462" s="4"/>
      <c r="E462" s="3"/>
      <c r="F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AB462" s="146"/>
      <c r="AC462" s="146"/>
      <c r="AD462" s="146"/>
      <c r="AE462" s="146"/>
      <c r="AF462" s="146"/>
      <c r="CM462" s="145"/>
      <c r="CN462" s="145"/>
      <c r="CO462" s="145"/>
      <c r="CP462" s="4"/>
      <c r="CQ462" s="4"/>
    </row>
    <row r="463" spans="1:95">
      <c r="A463" s="4"/>
      <c r="B463" s="4"/>
      <c r="C463" s="4"/>
      <c r="D463" s="4"/>
      <c r="E463" s="3"/>
      <c r="F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AB463" s="146"/>
      <c r="AC463" s="146"/>
      <c r="AD463" s="146"/>
      <c r="AE463" s="146"/>
      <c r="AF463" s="146"/>
      <c r="CM463" s="145"/>
      <c r="CN463" s="145"/>
      <c r="CO463" s="145"/>
      <c r="CP463" s="4"/>
      <c r="CQ463" s="4"/>
    </row>
    <row r="464" spans="1:95">
      <c r="A464" s="4"/>
      <c r="B464" s="4"/>
      <c r="C464" s="4"/>
      <c r="D464" s="4"/>
      <c r="E464" s="3"/>
      <c r="F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AB464" s="146"/>
      <c r="AC464" s="146"/>
      <c r="AD464" s="146"/>
      <c r="AE464" s="146"/>
      <c r="AF464" s="146"/>
      <c r="CM464" s="145"/>
      <c r="CN464" s="145"/>
      <c r="CO464" s="145"/>
      <c r="CP464" s="4"/>
      <c r="CQ464" s="4"/>
    </row>
    <row r="465" spans="1:95">
      <c r="A465" s="4"/>
      <c r="B465" s="4"/>
      <c r="C465" s="4"/>
      <c r="D465" s="4"/>
      <c r="E465" s="3"/>
      <c r="F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AB465" s="146"/>
      <c r="AC465" s="146"/>
      <c r="AD465" s="146"/>
      <c r="AE465" s="146"/>
      <c r="AF465" s="146"/>
      <c r="CM465" s="145"/>
      <c r="CN465" s="145"/>
      <c r="CO465" s="145"/>
      <c r="CP465" s="4"/>
      <c r="CQ465" s="4"/>
    </row>
    <row r="466" spans="1:95">
      <c r="A466" s="4"/>
      <c r="B466" s="4"/>
      <c r="C466" s="4"/>
      <c r="D466" s="4"/>
      <c r="E466" s="3"/>
      <c r="F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AB466" s="146"/>
      <c r="AC466" s="146"/>
      <c r="AD466" s="146"/>
      <c r="AE466" s="146"/>
      <c r="AF466" s="146"/>
      <c r="CM466" s="145"/>
      <c r="CN466" s="145"/>
      <c r="CO466" s="145"/>
      <c r="CP466" s="4"/>
      <c r="CQ466" s="4"/>
    </row>
    <row r="467" spans="1:95">
      <c r="A467" s="4"/>
      <c r="B467" s="4"/>
      <c r="C467" s="4"/>
      <c r="D467" s="4"/>
      <c r="E467" s="3"/>
      <c r="F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AB467" s="146"/>
      <c r="AC467" s="146"/>
      <c r="AD467" s="146"/>
      <c r="AE467" s="146"/>
      <c r="AF467" s="146"/>
      <c r="CM467" s="145"/>
      <c r="CN467" s="145"/>
      <c r="CO467" s="145"/>
      <c r="CP467" s="4"/>
      <c r="CQ467" s="4"/>
    </row>
    <row r="468" spans="1:95">
      <c r="A468" s="4"/>
      <c r="B468" s="4"/>
      <c r="C468" s="4"/>
      <c r="D468" s="4"/>
      <c r="E468" s="3"/>
      <c r="F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AB468" s="146"/>
      <c r="AC468" s="146"/>
      <c r="AD468" s="146"/>
      <c r="AE468" s="146"/>
      <c r="AF468" s="146"/>
      <c r="CM468" s="145"/>
      <c r="CN468" s="145"/>
      <c r="CO468" s="145"/>
      <c r="CP468" s="4"/>
      <c r="CQ468" s="4"/>
    </row>
    <row r="469" spans="1:95">
      <c r="A469" s="4"/>
      <c r="B469" s="4"/>
      <c r="C469" s="4"/>
      <c r="D469" s="4"/>
      <c r="E469" s="3"/>
      <c r="F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AB469" s="146"/>
      <c r="AC469" s="146"/>
      <c r="AD469" s="146"/>
      <c r="AE469" s="146"/>
      <c r="AF469" s="146"/>
      <c r="CM469" s="145"/>
      <c r="CN469" s="145"/>
      <c r="CO469" s="145"/>
      <c r="CP469" s="4"/>
      <c r="CQ469" s="4"/>
    </row>
    <row r="470" spans="1:95">
      <c r="A470" s="4"/>
      <c r="B470" s="4"/>
      <c r="C470" s="4"/>
      <c r="D470" s="4"/>
      <c r="E470" s="3"/>
      <c r="F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AB470" s="146"/>
      <c r="AC470" s="146"/>
      <c r="AD470" s="146"/>
      <c r="AE470" s="146"/>
      <c r="AF470" s="146"/>
      <c r="CM470" s="145"/>
      <c r="CN470" s="145"/>
      <c r="CO470" s="145"/>
      <c r="CP470" s="4"/>
      <c r="CQ470" s="4"/>
    </row>
    <row r="471" spans="1:95">
      <c r="A471" s="4"/>
      <c r="B471" s="4"/>
      <c r="C471" s="4"/>
      <c r="D471" s="4"/>
      <c r="E471" s="3"/>
      <c r="F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AB471" s="146"/>
      <c r="AC471" s="146"/>
      <c r="AD471" s="146"/>
      <c r="AE471" s="146"/>
      <c r="AF471" s="146"/>
      <c r="CM471" s="145"/>
      <c r="CN471" s="145"/>
      <c r="CO471" s="145"/>
      <c r="CP471" s="4"/>
      <c r="CQ471" s="4"/>
    </row>
    <row r="472" spans="1:95">
      <c r="A472" s="4"/>
      <c r="B472" s="4"/>
      <c r="C472" s="4"/>
      <c r="D472" s="4"/>
      <c r="E472" s="3"/>
      <c r="F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AB472" s="146"/>
      <c r="AC472" s="146"/>
      <c r="AD472" s="146"/>
      <c r="AE472" s="146"/>
      <c r="AF472" s="146"/>
      <c r="CM472" s="145"/>
      <c r="CN472" s="145"/>
      <c r="CO472" s="145"/>
      <c r="CP472" s="4"/>
      <c r="CQ472" s="4"/>
    </row>
    <row r="473" spans="1:95">
      <c r="A473" s="4"/>
      <c r="B473" s="4"/>
      <c r="C473" s="4"/>
      <c r="D473" s="4"/>
      <c r="E473" s="3"/>
      <c r="F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AB473" s="146"/>
      <c r="AC473" s="146"/>
      <c r="AD473" s="146"/>
      <c r="AE473" s="146"/>
      <c r="AF473" s="146"/>
      <c r="CM473" s="145"/>
      <c r="CN473" s="145"/>
      <c r="CO473" s="145"/>
      <c r="CP473" s="4"/>
      <c r="CQ473" s="4"/>
    </row>
    <row r="474" spans="1:95">
      <c r="A474" s="4"/>
      <c r="B474" s="4"/>
      <c r="C474" s="4"/>
      <c r="D474" s="4"/>
      <c r="E474" s="3"/>
      <c r="F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AB474" s="146"/>
      <c r="AC474" s="146"/>
      <c r="AD474" s="146"/>
      <c r="AE474" s="146"/>
      <c r="AF474" s="146"/>
      <c r="CM474" s="145"/>
      <c r="CN474" s="145"/>
      <c r="CO474" s="145"/>
      <c r="CP474" s="4"/>
      <c r="CQ474" s="4"/>
    </row>
    <row r="475" spans="1:95">
      <c r="A475" s="4"/>
      <c r="B475" s="4"/>
      <c r="C475" s="4"/>
      <c r="D475" s="4"/>
      <c r="E475" s="3"/>
      <c r="F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AB475" s="146"/>
      <c r="AC475" s="146"/>
      <c r="AD475" s="146"/>
      <c r="AE475" s="146"/>
      <c r="AF475" s="146"/>
      <c r="CM475" s="145"/>
      <c r="CN475" s="145"/>
      <c r="CO475" s="145"/>
      <c r="CP475" s="4"/>
      <c r="CQ475" s="4"/>
    </row>
    <row r="476" spans="1:95">
      <c r="A476" s="4"/>
      <c r="B476" s="4"/>
      <c r="C476" s="4"/>
      <c r="D476" s="4"/>
      <c r="E476" s="3"/>
      <c r="F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AB476" s="146"/>
      <c r="AC476" s="146"/>
      <c r="AD476" s="146"/>
      <c r="AE476" s="146"/>
      <c r="AF476" s="146"/>
      <c r="CM476" s="145"/>
      <c r="CN476" s="145"/>
      <c r="CO476" s="145"/>
      <c r="CP476" s="4"/>
      <c r="CQ476" s="4"/>
    </row>
    <row r="477" spans="1:95">
      <c r="A477" s="4"/>
      <c r="B477" s="4"/>
      <c r="C477" s="4"/>
      <c r="D477" s="4"/>
      <c r="E477" s="3"/>
      <c r="F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AB477" s="146"/>
      <c r="AC477" s="146"/>
      <c r="AD477" s="146"/>
      <c r="AE477" s="146"/>
      <c r="AF477" s="146"/>
      <c r="CM477" s="145"/>
      <c r="CN477" s="145"/>
      <c r="CO477" s="145"/>
      <c r="CP477" s="4"/>
      <c r="CQ477" s="4"/>
    </row>
    <row r="478" spans="1:95">
      <c r="A478" s="4"/>
      <c r="B478" s="4"/>
      <c r="C478" s="4"/>
      <c r="D478" s="4"/>
      <c r="E478" s="3"/>
      <c r="F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AB478" s="146"/>
      <c r="AC478" s="146"/>
      <c r="AD478" s="146"/>
      <c r="AE478" s="146"/>
      <c r="AF478" s="146"/>
      <c r="CM478" s="145"/>
      <c r="CN478" s="145"/>
      <c r="CO478" s="145"/>
      <c r="CP478" s="4"/>
      <c r="CQ478" s="4"/>
    </row>
    <row r="479" spans="1:95">
      <c r="A479" s="4"/>
      <c r="B479" s="4"/>
      <c r="C479" s="4"/>
      <c r="D479" s="4"/>
      <c r="E479" s="3"/>
      <c r="F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AB479" s="146"/>
      <c r="AC479" s="146"/>
      <c r="AD479" s="146"/>
      <c r="AE479" s="146"/>
      <c r="AF479" s="146"/>
      <c r="CM479" s="145"/>
      <c r="CN479" s="145"/>
      <c r="CO479" s="145"/>
      <c r="CP479" s="4"/>
      <c r="CQ479" s="4"/>
    </row>
    <row r="480" spans="1:95">
      <c r="A480" s="4"/>
      <c r="B480" s="4"/>
      <c r="C480" s="4"/>
      <c r="D480" s="4"/>
      <c r="E480" s="3"/>
      <c r="F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AB480" s="146"/>
      <c r="AC480" s="146"/>
      <c r="AD480" s="146"/>
      <c r="AE480" s="146"/>
      <c r="AF480" s="146"/>
      <c r="CM480" s="145"/>
      <c r="CN480" s="145"/>
      <c r="CO480" s="145"/>
      <c r="CP480" s="4"/>
      <c r="CQ480" s="4"/>
    </row>
    <row r="481" spans="1:95">
      <c r="A481" s="4"/>
      <c r="B481" s="4"/>
      <c r="C481" s="4"/>
      <c r="D481" s="4"/>
      <c r="E481" s="3"/>
      <c r="F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AB481" s="146"/>
      <c r="AC481" s="146"/>
      <c r="AD481" s="146"/>
      <c r="AE481" s="146"/>
      <c r="AF481" s="146"/>
      <c r="CM481" s="145"/>
      <c r="CN481" s="145"/>
      <c r="CO481" s="145"/>
      <c r="CP481" s="4"/>
      <c r="CQ481" s="4"/>
    </row>
    <row r="482" spans="1:95">
      <c r="A482" s="4"/>
      <c r="B482" s="4"/>
      <c r="C482" s="4"/>
      <c r="D482" s="4"/>
      <c r="E482" s="3"/>
      <c r="F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AB482" s="146"/>
      <c r="AC482" s="146"/>
      <c r="AD482" s="146"/>
      <c r="AE482" s="146"/>
      <c r="AF482" s="146"/>
      <c r="CM482" s="145"/>
      <c r="CN482" s="145"/>
      <c r="CO482" s="145"/>
      <c r="CP482" s="4"/>
      <c r="CQ482" s="4"/>
    </row>
    <row r="483" spans="1:95">
      <c r="A483" s="4"/>
      <c r="B483" s="4"/>
      <c r="C483" s="4"/>
      <c r="D483" s="4"/>
      <c r="E483" s="3"/>
      <c r="F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AB483" s="146"/>
      <c r="AC483" s="146"/>
      <c r="AD483" s="146"/>
      <c r="AE483" s="146"/>
      <c r="AF483" s="146"/>
      <c r="CM483" s="145"/>
      <c r="CN483" s="145"/>
      <c r="CO483" s="145"/>
      <c r="CP483" s="4"/>
      <c r="CQ483" s="4"/>
    </row>
    <row r="484" spans="1:95">
      <c r="A484" s="4"/>
      <c r="B484" s="4"/>
      <c r="C484" s="4"/>
      <c r="D484" s="4"/>
      <c r="E484" s="3"/>
      <c r="F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AB484" s="146"/>
      <c r="AC484" s="146"/>
      <c r="AD484" s="146"/>
      <c r="AE484" s="146"/>
      <c r="AF484" s="146"/>
      <c r="CM484" s="145"/>
      <c r="CN484" s="145"/>
      <c r="CO484" s="145"/>
      <c r="CP484" s="4"/>
      <c r="CQ484" s="4"/>
    </row>
    <row r="485" spans="1:95">
      <c r="A485" s="4"/>
      <c r="B485" s="4"/>
      <c r="C485" s="4"/>
      <c r="D485" s="4"/>
      <c r="E485" s="3"/>
      <c r="F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AB485" s="146"/>
      <c r="AC485" s="146"/>
      <c r="AD485" s="146"/>
      <c r="AE485" s="146"/>
      <c r="AF485" s="146"/>
      <c r="CM485" s="145"/>
      <c r="CN485" s="145"/>
      <c r="CO485" s="145"/>
      <c r="CP485" s="4"/>
      <c r="CQ485" s="4"/>
    </row>
    <row r="486" spans="1:95">
      <c r="A486" s="4"/>
      <c r="B486" s="4"/>
      <c r="C486" s="4"/>
      <c r="D486" s="4"/>
      <c r="E486" s="3"/>
      <c r="F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AB486" s="146"/>
      <c r="AC486" s="146"/>
      <c r="AD486" s="146"/>
      <c r="AE486" s="146"/>
      <c r="AF486" s="146"/>
      <c r="CM486" s="145"/>
      <c r="CN486" s="145"/>
      <c r="CO486" s="145"/>
      <c r="CP486" s="4"/>
      <c r="CQ486" s="4"/>
    </row>
    <row r="487" spans="1:95">
      <c r="A487" s="4"/>
      <c r="B487" s="4"/>
      <c r="C487" s="4"/>
      <c r="D487" s="4"/>
      <c r="E487" s="3"/>
      <c r="F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AB487" s="146"/>
      <c r="AC487" s="146"/>
      <c r="AD487" s="146"/>
      <c r="AE487" s="146"/>
      <c r="AF487" s="146"/>
      <c r="CM487" s="145"/>
      <c r="CN487" s="145"/>
      <c r="CO487" s="145"/>
      <c r="CP487" s="4"/>
      <c r="CQ487" s="4"/>
    </row>
    <row r="488" spans="1:95">
      <c r="A488" s="4"/>
      <c r="B488" s="4"/>
      <c r="C488" s="4"/>
      <c r="D488" s="4"/>
      <c r="E488" s="3"/>
      <c r="F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AB488" s="146"/>
      <c r="AC488" s="146"/>
      <c r="AD488" s="146"/>
      <c r="AE488" s="146"/>
      <c r="AF488" s="146"/>
      <c r="CM488" s="145"/>
      <c r="CN488" s="145"/>
      <c r="CO488" s="145"/>
      <c r="CP488" s="4"/>
      <c r="CQ488" s="4"/>
    </row>
    <row r="489" spans="1:95">
      <c r="A489" s="4"/>
      <c r="B489" s="4"/>
      <c r="C489" s="4"/>
      <c r="D489" s="4"/>
      <c r="E489" s="3"/>
      <c r="F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AB489" s="146"/>
      <c r="AC489" s="146"/>
      <c r="AD489" s="146"/>
      <c r="AE489" s="146"/>
      <c r="AF489" s="146"/>
      <c r="CM489" s="145"/>
      <c r="CN489" s="145"/>
      <c r="CO489" s="145"/>
      <c r="CP489" s="4"/>
      <c r="CQ489" s="4"/>
    </row>
    <row r="490" spans="1:95">
      <c r="A490" s="4"/>
      <c r="B490" s="4"/>
      <c r="C490" s="4"/>
      <c r="D490" s="4"/>
      <c r="E490" s="3"/>
      <c r="F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AB490" s="146"/>
      <c r="AC490" s="146"/>
      <c r="AD490" s="146"/>
      <c r="AE490" s="146"/>
      <c r="AF490" s="146"/>
      <c r="CM490" s="145"/>
      <c r="CN490" s="145"/>
      <c r="CO490" s="145"/>
      <c r="CP490" s="4"/>
      <c r="CQ490" s="4"/>
    </row>
    <row r="491" spans="1:95">
      <c r="A491" s="4"/>
      <c r="B491" s="4"/>
      <c r="C491" s="4"/>
      <c r="D491" s="4"/>
      <c r="E491" s="3"/>
      <c r="F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AB491" s="146"/>
      <c r="AC491" s="146"/>
      <c r="AD491" s="146"/>
      <c r="AE491" s="146"/>
      <c r="AF491" s="146"/>
      <c r="CM491" s="145"/>
      <c r="CN491" s="145"/>
      <c r="CO491" s="145"/>
      <c r="CP491" s="4"/>
      <c r="CQ491" s="4"/>
    </row>
    <row r="492" spans="1:95">
      <c r="A492" s="4"/>
      <c r="B492" s="4"/>
      <c r="C492" s="4"/>
      <c r="D492" s="4"/>
      <c r="E492" s="3"/>
      <c r="F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AB492" s="146"/>
      <c r="AC492" s="146"/>
      <c r="AD492" s="146"/>
      <c r="AE492" s="146"/>
      <c r="AF492" s="146"/>
      <c r="CM492" s="145"/>
      <c r="CN492" s="145"/>
      <c r="CO492" s="145"/>
      <c r="CP492" s="4"/>
      <c r="CQ492" s="4"/>
    </row>
    <row r="493" spans="1:95">
      <c r="A493" s="4"/>
      <c r="B493" s="4"/>
      <c r="C493" s="4"/>
      <c r="D493" s="4"/>
      <c r="E493" s="3"/>
      <c r="F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AB493" s="146"/>
      <c r="AC493" s="146"/>
      <c r="AD493" s="146"/>
      <c r="AE493" s="146"/>
      <c r="AF493" s="146"/>
      <c r="CM493" s="145"/>
      <c r="CN493" s="145"/>
      <c r="CO493" s="145"/>
      <c r="CP493" s="4"/>
      <c r="CQ493" s="4"/>
    </row>
    <row r="494" spans="1:95">
      <c r="A494" s="4"/>
      <c r="B494" s="4"/>
      <c r="C494" s="4"/>
      <c r="D494" s="4"/>
      <c r="E494" s="3"/>
      <c r="F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AB494" s="146"/>
      <c r="AC494" s="146"/>
      <c r="AD494" s="146"/>
      <c r="AE494" s="146"/>
      <c r="AF494" s="146"/>
      <c r="CM494" s="145"/>
      <c r="CN494" s="145"/>
      <c r="CO494" s="145"/>
      <c r="CP494" s="4"/>
      <c r="CQ494" s="4"/>
    </row>
    <row r="495" spans="1:95">
      <c r="A495" s="4"/>
      <c r="B495" s="4"/>
      <c r="C495" s="4"/>
      <c r="D495" s="4"/>
      <c r="E495" s="3"/>
      <c r="F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AB495" s="146"/>
      <c r="AC495" s="146"/>
      <c r="AD495" s="146"/>
      <c r="AE495" s="146"/>
      <c r="AF495" s="146"/>
      <c r="CM495" s="145"/>
      <c r="CN495" s="145"/>
      <c r="CO495" s="145"/>
      <c r="CP495" s="4"/>
      <c r="CQ495" s="4"/>
    </row>
    <row r="496" spans="1:95">
      <c r="A496" s="4"/>
      <c r="B496" s="4"/>
      <c r="C496" s="4"/>
      <c r="D496" s="4"/>
      <c r="E496" s="3"/>
      <c r="F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AB496" s="146"/>
      <c r="AC496" s="146"/>
      <c r="AD496" s="146"/>
      <c r="AE496" s="146"/>
      <c r="AF496" s="146"/>
      <c r="CM496" s="145"/>
      <c r="CN496" s="145"/>
      <c r="CO496" s="145"/>
      <c r="CP496" s="4"/>
      <c r="CQ496" s="4"/>
    </row>
    <row r="497" spans="1:95">
      <c r="A497" s="4"/>
      <c r="B497" s="4"/>
      <c r="C497" s="4"/>
      <c r="D497" s="4"/>
      <c r="E497" s="3"/>
      <c r="F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AB497" s="146"/>
      <c r="AC497" s="146"/>
      <c r="AD497" s="146"/>
      <c r="AE497" s="146"/>
      <c r="AF497" s="146"/>
      <c r="CM497" s="145"/>
      <c r="CN497" s="145"/>
      <c r="CO497" s="145"/>
      <c r="CP497" s="4"/>
      <c r="CQ497" s="4"/>
    </row>
    <row r="498" spans="1:95">
      <c r="A498" s="4"/>
      <c r="B498" s="4"/>
      <c r="C498" s="4"/>
      <c r="D498" s="4"/>
      <c r="E498" s="3"/>
      <c r="F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AB498" s="146"/>
      <c r="AC498" s="146"/>
      <c r="AD498" s="146"/>
      <c r="AE498" s="146"/>
      <c r="AF498" s="146"/>
      <c r="CM498" s="145"/>
      <c r="CN498" s="145"/>
      <c r="CO498" s="145"/>
      <c r="CP498" s="4"/>
      <c r="CQ498" s="4"/>
    </row>
    <row r="499" spans="1:95">
      <c r="A499" s="4"/>
      <c r="B499" s="4"/>
      <c r="C499" s="4"/>
      <c r="D499" s="4"/>
      <c r="E499" s="3"/>
      <c r="F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AB499" s="146"/>
      <c r="AC499" s="146"/>
      <c r="AD499" s="146"/>
      <c r="AE499" s="146"/>
      <c r="AF499" s="146"/>
      <c r="CM499" s="145"/>
      <c r="CN499" s="145"/>
      <c r="CO499" s="145"/>
      <c r="CP499" s="4"/>
      <c r="CQ499" s="4"/>
    </row>
    <row r="500" spans="1:95">
      <c r="A500" s="4"/>
      <c r="B500" s="4"/>
      <c r="C500" s="4"/>
      <c r="D500" s="4"/>
      <c r="E500" s="3"/>
      <c r="F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AB500" s="146"/>
      <c r="AC500" s="146"/>
      <c r="AD500" s="146"/>
      <c r="AE500" s="146"/>
      <c r="AF500" s="146"/>
      <c r="CM500" s="145"/>
      <c r="CN500" s="145"/>
      <c r="CO500" s="145"/>
      <c r="CP500" s="4"/>
      <c r="CQ500" s="4"/>
    </row>
    <row r="501" spans="1:95">
      <c r="A501" s="4"/>
      <c r="B501" s="4"/>
      <c r="C501" s="4"/>
      <c r="D501" s="4"/>
      <c r="E501" s="3"/>
      <c r="F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AB501" s="146"/>
      <c r="AC501" s="146"/>
      <c r="AD501" s="146"/>
      <c r="AE501" s="146"/>
      <c r="AF501" s="146"/>
      <c r="CM501" s="145"/>
      <c r="CN501" s="145"/>
      <c r="CO501" s="145"/>
      <c r="CP501" s="4"/>
      <c r="CQ501" s="4"/>
    </row>
    <row r="502" spans="1:95">
      <c r="A502" s="4"/>
      <c r="B502" s="4"/>
      <c r="C502" s="4"/>
      <c r="D502" s="4"/>
      <c r="E502" s="3"/>
      <c r="F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AB502" s="146"/>
      <c r="AC502" s="146"/>
      <c r="AD502" s="146"/>
      <c r="AE502" s="146"/>
      <c r="AF502" s="146"/>
      <c r="CM502" s="145"/>
      <c r="CN502" s="145"/>
      <c r="CO502" s="145"/>
      <c r="CP502" s="4"/>
      <c r="CQ502" s="4"/>
    </row>
    <row r="503" spans="1:95">
      <c r="A503" s="4"/>
      <c r="B503" s="4"/>
      <c r="C503" s="4"/>
      <c r="D503" s="4"/>
      <c r="E503" s="3"/>
      <c r="F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AB503" s="146"/>
      <c r="AC503" s="146"/>
      <c r="AD503" s="146"/>
      <c r="AE503" s="146"/>
      <c r="AF503" s="146"/>
      <c r="CM503" s="145"/>
      <c r="CN503" s="145"/>
      <c r="CO503" s="145"/>
      <c r="CP503" s="4"/>
      <c r="CQ503" s="4"/>
    </row>
    <row r="504" spans="1:95">
      <c r="A504" s="4"/>
      <c r="B504" s="4"/>
      <c r="C504" s="4"/>
      <c r="D504" s="4"/>
      <c r="E504" s="3"/>
      <c r="F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AB504" s="146"/>
      <c r="AC504" s="146"/>
      <c r="AD504" s="146"/>
      <c r="AE504" s="146"/>
      <c r="AF504" s="146"/>
      <c r="CM504" s="145"/>
      <c r="CN504" s="145"/>
      <c r="CO504" s="145"/>
      <c r="CP504" s="4"/>
      <c r="CQ504" s="4"/>
    </row>
    <row r="505" spans="1:95">
      <c r="A505" s="4"/>
      <c r="B505" s="4"/>
      <c r="C505" s="4"/>
      <c r="D505" s="4"/>
      <c r="E505" s="3"/>
      <c r="F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AB505" s="146"/>
      <c r="AC505" s="146"/>
      <c r="AD505" s="146"/>
      <c r="AE505" s="146"/>
      <c r="AF505" s="146"/>
      <c r="CM505" s="145"/>
      <c r="CN505" s="145"/>
      <c r="CO505" s="145"/>
      <c r="CP505" s="4"/>
      <c r="CQ505" s="4"/>
    </row>
    <row r="506" spans="1:95">
      <c r="A506" s="4"/>
      <c r="B506" s="4"/>
      <c r="C506" s="4"/>
      <c r="D506" s="4"/>
      <c r="E506" s="3"/>
      <c r="F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AB506" s="146"/>
      <c r="AC506" s="146"/>
      <c r="AD506" s="146"/>
      <c r="AE506" s="146"/>
      <c r="AF506" s="146"/>
      <c r="CM506" s="145"/>
      <c r="CN506" s="145"/>
      <c r="CO506" s="145"/>
      <c r="CP506" s="4"/>
      <c r="CQ506" s="4"/>
    </row>
    <row r="507" spans="1:95">
      <c r="A507" s="4"/>
      <c r="B507" s="4"/>
      <c r="C507" s="4"/>
      <c r="D507" s="4"/>
      <c r="E507" s="3"/>
      <c r="F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AB507" s="146"/>
      <c r="AC507" s="146"/>
      <c r="AD507" s="146"/>
      <c r="AE507" s="146"/>
      <c r="AF507" s="146"/>
      <c r="CM507" s="145"/>
      <c r="CN507" s="145"/>
      <c r="CO507" s="145"/>
      <c r="CP507" s="4"/>
      <c r="CQ507" s="4"/>
    </row>
    <row r="508" spans="1:95">
      <c r="A508" s="4"/>
      <c r="B508" s="4"/>
      <c r="C508" s="4"/>
      <c r="D508" s="4"/>
      <c r="E508" s="3"/>
      <c r="F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AB508" s="146"/>
      <c r="AC508" s="146"/>
      <c r="AD508" s="146"/>
      <c r="AE508" s="146"/>
      <c r="AF508" s="146"/>
      <c r="CM508" s="145"/>
      <c r="CN508" s="145"/>
      <c r="CO508" s="145"/>
      <c r="CP508" s="4"/>
      <c r="CQ508" s="4"/>
    </row>
    <row r="509" spans="1:95">
      <c r="A509" s="4"/>
      <c r="B509" s="4"/>
      <c r="C509" s="4"/>
      <c r="D509" s="4"/>
      <c r="E509" s="3"/>
      <c r="F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AB509" s="146"/>
      <c r="AC509" s="146"/>
      <c r="AD509" s="146"/>
      <c r="AE509" s="146"/>
      <c r="AF509" s="146"/>
      <c r="CM509" s="145"/>
      <c r="CN509" s="145"/>
      <c r="CO509" s="145"/>
      <c r="CP509" s="4"/>
      <c r="CQ509" s="4"/>
    </row>
    <row r="510" spans="1:95">
      <c r="A510" s="4"/>
      <c r="B510" s="4"/>
      <c r="C510" s="4"/>
      <c r="D510" s="4"/>
      <c r="E510" s="3"/>
      <c r="F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AB510" s="146"/>
      <c r="AC510" s="146"/>
      <c r="AD510" s="146"/>
      <c r="AE510" s="146"/>
      <c r="AF510" s="146"/>
      <c r="CM510" s="145"/>
      <c r="CN510" s="145"/>
      <c r="CO510" s="145"/>
      <c r="CP510" s="4"/>
      <c r="CQ510" s="4"/>
    </row>
    <row r="511" spans="1:95">
      <c r="A511" s="4"/>
      <c r="B511" s="4"/>
      <c r="C511" s="4"/>
      <c r="D511" s="4"/>
      <c r="E511" s="3"/>
      <c r="F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AB511" s="146"/>
      <c r="AC511" s="146"/>
      <c r="AD511" s="146"/>
      <c r="AE511" s="146"/>
      <c r="AF511" s="146"/>
      <c r="CM511" s="145"/>
      <c r="CN511" s="145"/>
      <c r="CO511" s="145"/>
      <c r="CP511" s="4"/>
      <c r="CQ511" s="4"/>
    </row>
    <row r="512" spans="1:95">
      <c r="A512" s="4"/>
      <c r="B512" s="4"/>
      <c r="C512" s="4"/>
      <c r="D512" s="4"/>
      <c r="E512" s="3"/>
      <c r="F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AB512" s="146"/>
      <c r="AC512" s="146"/>
      <c r="AD512" s="146"/>
      <c r="AE512" s="146"/>
      <c r="AF512" s="146"/>
      <c r="CM512" s="145"/>
      <c r="CN512" s="145"/>
      <c r="CO512" s="145"/>
      <c r="CP512" s="4"/>
      <c r="CQ512" s="4"/>
    </row>
    <row r="513" spans="1:95">
      <c r="A513" s="4"/>
      <c r="B513" s="4"/>
      <c r="C513" s="4"/>
      <c r="D513" s="4"/>
      <c r="E513" s="3"/>
      <c r="F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AB513" s="146"/>
      <c r="AC513" s="146"/>
      <c r="AD513" s="146"/>
      <c r="AE513" s="146"/>
      <c r="AF513" s="146"/>
      <c r="CM513" s="145"/>
      <c r="CN513" s="145"/>
      <c r="CO513" s="145"/>
      <c r="CP513" s="4"/>
      <c r="CQ513" s="4"/>
    </row>
    <row r="514" spans="1:95">
      <c r="A514" s="4"/>
      <c r="B514" s="4"/>
      <c r="C514" s="4"/>
      <c r="D514" s="4"/>
      <c r="E514" s="3"/>
      <c r="F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AB514" s="146"/>
      <c r="AC514" s="146"/>
      <c r="AD514" s="146"/>
      <c r="AE514" s="146"/>
      <c r="AF514" s="146"/>
      <c r="CM514" s="145"/>
      <c r="CN514" s="145"/>
      <c r="CO514" s="145"/>
      <c r="CP514" s="4"/>
      <c r="CQ514" s="4"/>
    </row>
    <row r="515" spans="1:95">
      <c r="A515" s="4"/>
      <c r="B515" s="4"/>
      <c r="C515" s="4"/>
      <c r="D515" s="4"/>
      <c r="E515" s="3"/>
      <c r="F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AB515" s="146"/>
      <c r="AC515" s="146"/>
      <c r="AD515" s="146"/>
      <c r="AE515" s="146"/>
      <c r="AF515" s="146"/>
      <c r="CM515" s="145"/>
      <c r="CN515" s="145"/>
      <c r="CO515" s="145"/>
      <c r="CP515" s="4"/>
      <c r="CQ515" s="4"/>
    </row>
    <row r="516" spans="1:95">
      <c r="A516" s="4"/>
      <c r="B516" s="4"/>
      <c r="C516" s="4"/>
      <c r="D516" s="4"/>
      <c r="E516" s="3"/>
      <c r="F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AB516" s="146"/>
      <c r="AC516" s="146"/>
      <c r="AD516" s="146"/>
      <c r="AE516" s="146"/>
      <c r="AF516" s="146"/>
      <c r="CM516" s="145"/>
      <c r="CN516" s="145"/>
      <c r="CO516" s="145"/>
      <c r="CP516" s="4"/>
      <c r="CQ516" s="4"/>
    </row>
    <row r="517" spans="1:95">
      <c r="A517" s="4"/>
      <c r="B517" s="4"/>
      <c r="C517" s="4"/>
      <c r="D517" s="4"/>
      <c r="E517" s="3"/>
      <c r="F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AB517" s="146"/>
      <c r="AC517" s="146"/>
      <c r="AD517" s="146"/>
      <c r="AE517" s="146"/>
      <c r="AF517" s="146"/>
      <c r="CM517" s="145"/>
      <c r="CN517" s="145"/>
      <c r="CO517" s="145"/>
      <c r="CP517" s="4"/>
      <c r="CQ517" s="4"/>
    </row>
    <row r="518" spans="1:95">
      <c r="A518" s="4"/>
      <c r="B518" s="4"/>
      <c r="C518" s="4"/>
      <c r="D518" s="4"/>
      <c r="E518" s="3"/>
      <c r="F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AB518" s="146"/>
      <c r="AC518" s="146"/>
      <c r="AD518" s="146"/>
      <c r="AE518" s="146"/>
      <c r="AF518" s="146"/>
      <c r="CM518" s="145"/>
      <c r="CN518" s="145"/>
      <c r="CO518" s="145"/>
      <c r="CP518" s="4"/>
      <c r="CQ518" s="4"/>
    </row>
    <row r="519" spans="1:95">
      <c r="A519" s="4"/>
      <c r="B519" s="4"/>
      <c r="C519" s="4"/>
      <c r="D519" s="4"/>
      <c r="E519" s="3"/>
      <c r="F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AB519" s="146"/>
      <c r="AC519" s="146"/>
      <c r="AD519" s="146"/>
      <c r="AE519" s="146"/>
      <c r="AF519" s="146"/>
      <c r="CM519" s="145"/>
      <c r="CN519" s="145"/>
      <c r="CO519" s="145"/>
      <c r="CP519" s="4"/>
      <c r="CQ519" s="4"/>
    </row>
    <row r="520" spans="1:95">
      <c r="A520" s="4"/>
      <c r="B520" s="4"/>
      <c r="C520" s="4"/>
      <c r="D520" s="4"/>
      <c r="E520" s="3"/>
      <c r="F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AB520" s="146"/>
      <c r="AC520" s="146"/>
      <c r="AD520" s="146"/>
      <c r="AE520" s="146"/>
      <c r="AF520" s="146"/>
      <c r="CM520" s="145"/>
      <c r="CN520" s="145"/>
      <c r="CO520" s="145"/>
      <c r="CP520" s="4"/>
      <c r="CQ520" s="4"/>
    </row>
    <row r="521" spans="1:95">
      <c r="A521" s="4"/>
      <c r="B521" s="4"/>
      <c r="C521" s="4"/>
      <c r="D521" s="4"/>
      <c r="E521" s="3"/>
      <c r="F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AB521" s="146"/>
      <c r="AC521" s="146"/>
      <c r="AD521" s="146"/>
      <c r="AE521" s="146"/>
      <c r="AF521" s="146"/>
      <c r="CM521" s="145"/>
      <c r="CN521" s="145"/>
      <c r="CO521" s="145"/>
      <c r="CP521" s="4"/>
      <c r="CQ521" s="4"/>
    </row>
    <row r="522" spans="1:95">
      <c r="A522" s="4"/>
      <c r="B522" s="4"/>
      <c r="C522" s="4"/>
      <c r="D522" s="4"/>
      <c r="E522" s="3"/>
      <c r="F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AB522" s="146"/>
      <c r="AC522" s="146"/>
      <c r="AD522" s="146"/>
      <c r="AE522" s="146"/>
      <c r="AF522" s="146"/>
      <c r="CM522" s="145"/>
      <c r="CN522" s="145"/>
      <c r="CO522" s="145"/>
      <c r="CP522" s="4"/>
      <c r="CQ522" s="4"/>
    </row>
    <row r="523" spans="1:95">
      <c r="A523" s="4"/>
      <c r="B523" s="4"/>
      <c r="C523" s="4"/>
      <c r="D523" s="4"/>
      <c r="E523" s="3"/>
      <c r="F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AB523" s="146"/>
      <c r="AC523" s="146"/>
      <c r="AD523" s="146"/>
      <c r="AE523" s="146"/>
      <c r="AF523" s="146"/>
      <c r="CM523" s="145"/>
      <c r="CN523" s="145"/>
      <c r="CO523" s="145"/>
      <c r="CP523" s="4"/>
      <c r="CQ523" s="4"/>
    </row>
    <row r="524" spans="1:95">
      <c r="A524" s="4"/>
      <c r="B524" s="4"/>
      <c r="C524" s="4"/>
      <c r="D524" s="4"/>
      <c r="E524" s="3"/>
      <c r="F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AB524" s="146"/>
      <c r="AC524" s="146"/>
      <c r="AD524" s="146"/>
      <c r="AE524" s="146"/>
      <c r="AF524" s="146"/>
      <c r="CM524" s="145"/>
      <c r="CN524" s="145"/>
      <c r="CO524" s="145"/>
      <c r="CP524" s="4"/>
      <c r="CQ524" s="4"/>
    </row>
    <row r="525" spans="1:95">
      <c r="A525" s="4"/>
      <c r="B525" s="4"/>
      <c r="C525" s="4"/>
      <c r="D525" s="4"/>
      <c r="E525" s="3"/>
      <c r="F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AB525" s="146"/>
      <c r="AC525" s="146"/>
      <c r="AD525" s="146"/>
      <c r="AE525" s="146"/>
      <c r="AF525" s="146"/>
      <c r="CM525" s="145"/>
      <c r="CN525" s="145"/>
      <c r="CO525" s="145"/>
      <c r="CP525" s="4"/>
      <c r="CQ525" s="4"/>
    </row>
    <row r="526" spans="1:95">
      <c r="A526" s="4"/>
      <c r="B526" s="4"/>
      <c r="C526" s="4"/>
      <c r="D526" s="4"/>
      <c r="E526" s="3"/>
      <c r="F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AB526" s="146"/>
      <c r="AC526" s="146"/>
      <c r="AD526" s="146"/>
      <c r="AE526" s="146"/>
      <c r="AF526" s="146"/>
      <c r="CM526" s="145"/>
      <c r="CN526" s="145"/>
      <c r="CO526" s="145"/>
      <c r="CP526" s="4"/>
      <c r="CQ526" s="4"/>
    </row>
    <row r="527" spans="1:95">
      <c r="A527" s="4"/>
      <c r="B527" s="4"/>
      <c r="C527" s="4"/>
      <c r="D527" s="4"/>
      <c r="E527" s="3"/>
      <c r="F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AB527" s="146"/>
      <c r="AC527" s="146"/>
      <c r="AD527" s="146"/>
      <c r="AE527" s="146"/>
      <c r="AF527" s="146"/>
      <c r="CM527" s="145"/>
      <c r="CN527" s="145"/>
      <c r="CO527" s="145"/>
      <c r="CP527" s="4"/>
      <c r="CQ527" s="4"/>
    </row>
    <row r="528" spans="1:95">
      <c r="A528" s="4"/>
      <c r="B528" s="4"/>
      <c r="C528" s="4"/>
      <c r="D528" s="4"/>
      <c r="E528" s="3"/>
      <c r="F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AB528" s="146"/>
      <c r="AC528" s="146"/>
      <c r="AD528" s="146"/>
      <c r="AE528" s="146"/>
      <c r="AF528" s="146"/>
      <c r="CM528" s="145"/>
      <c r="CN528" s="145"/>
      <c r="CO528" s="145"/>
      <c r="CP528" s="4"/>
      <c r="CQ528" s="4"/>
    </row>
    <row r="529" spans="1:95">
      <c r="A529" s="4"/>
      <c r="B529" s="4"/>
      <c r="C529" s="4"/>
      <c r="D529" s="4"/>
      <c r="E529" s="3"/>
      <c r="F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AB529" s="146"/>
      <c r="AC529" s="146"/>
      <c r="AD529" s="146"/>
      <c r="AE529" s="146"/>
      <c r="AF529" s="146"/>
      <c r="CM529" s="145"/>
      <c r="CN529" s="145"/>
      <c r="CO529" s="145"/>
      <c r="CP529" s="4"/>
      <c r="CQ529" s="4"/>
    </row>
    <row r="530" spans="1:95">
      <c r="A530" s="4"/>
      <c r="B530" s="4"/>
      <c r="C530" s="4"/>
      <c r="D530" s="4"/>
      <c r="E530" s="3"/>
      <c r="F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AB530" s="146"/>
      <c r="AC530" s="146"/>
      <c r="AD530" s="146"/>
      <c r="AE530" s="146"/>
      <c r="AF530" s="146"/>
      <c r="CM530" s="145"/>
      <c r="CN530" s="145"/>
      <c r="CO530" s="145"/>
      <c r="CP530" s="4"/>
      <c r="CQ530" s="4"/>
    </row>
    <row r="531" spans="1:95">
      <c r="A531" s="4"/>
      <c r="B531" s="4"/>
      <c r="C531" s="4"/>
      <c r="D531" s="4"/>
      <c r="E531" s="3"/>
      <c r="F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AB531" s="146"/>
      <c r="AC531" s="146"/>
      <c r="AD531" s="146"/>
      <c r="AE531" s="146"/>
      <c r="AF531" s="146"/>
      <c r="CM531" s="145"/>
      <c r="CN531" s="145"/>
      <c r="CO531" s="145"/>
      <c r="CP531" s="4"/>
      <c r="CQ531" s="4"/>
    </row>
    <row r="532" spans="1:95">
      <c r="A532" s="4"/>
      <c r="B532" s="4"/>
      <c r="C532" s="4"/>
      <c r="D532" s="4"/>
      <c r="E532" s="3"/>
      <c r="F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AB532" s="146"/>
      <c r="AC532" s="146"/>
      <c r="AD532" s="146"/>
      <c r="AE532" s="146"/>
      <c r="AF532" s="146"/>
      <c r="CM532" s="145"/>
      <c r="CN532" s="145"/>
      <c r="CO532" s="145"/>
      <c r="CP532" s="4"/>
      <c r="CQ532" s="4"/>
    </row>
    <row r="533" spans="1:95">
      <c r="A533" s="4"/>
      <c r="B533" s="4"/>
      <c r="C533" s="4"/>
      <c r="D533" s="4"/>
      <c r="E533" s="3"/>
      <c r="F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AB533" s="146"/>
      <c r="AC533" s="146"/>
      <c r="AD533" s="146"/>
      <c r="AE533" s="146"/>
      <c r="AF533" s="146"/>
      <c r="CM533" s="145"/>
      <c r="CN533" s="145"/>
      <c r="CO533" s="145"/>
      <c r="CP533" s="4"/>
      <c r="CQ533" s="4"/>
    </row>
    <row r="534" spans="1:95">
      <c r="A534" s="4"/>
      <c r="B534" s="4"/>
      <c r="C534" s="4"/>
      <c r="D534" s="4"/>
      <c r="E534" s="3"/>
      <c r="F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AB534" s="146"/>
      <c r="AC534" s="146"/>
      <c r="AD534" s="146"/>
      <c r="AE534" s="146"/>
      <c r="AF534" s="146"/>
      <c r="CM534" s="145"/>
      <c r="CN534" s="145"/>
      <c r="CO534" s="145"/>
      <c r="CP534" s="4"/>
      <c r="CQ534" s="4"/>
    </row>
    <row r="535" spans="1:95">
      <c r="A535" s="4"/>
      <c r="B535" s="4"/>
      <c r="C535" s="4"/>
      <c r="D535" s="4"/>
      <c r="E535" s="3"/>
      <c r="F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AB535" s="146"/>
      <c r="AC535" s="146"/>
      <c r="AD535" s="146"/>
      <c r="AE535" s="146"/>
      <c r="AF535" s="146"/>
      <c r="CM535" s="145"/>
      <c r="CN535" s="145"/>
      <c r="CO535" s="145"/>
      <c r="CP535" s="4"/>
      <c r="CQ535" s="4"/>
    </row>
    <row r="536" spans="1:95">
      <c r="A536" s="4"/>
      <c r="B536" s="4"/>
      <c r="C536" s="4"/>
      <c r="D536" s="4"/>
      <c r="E536" s="3"/>
      <c r="F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AB536" s="146"/>
      <c r="AC536" s="146"/>
      <c r="AD536" s="146"/>
      <c r="AE536" s="146"/>
      <c r="AF536" s="146"/>
      <c r="CM536" s="145"/>
      <c r="CN536" s="145"/>
      <c r="CO536" s="145"/>
      <c r="CP536" s="4"/>
      <c r="CQ536" s="4"/>
    </row>
    <row r="537" spans="1:95">
      <c r="A537" s="4"/>
      <c r="B537" s="4"/>
      <c r="C537" s="4"/>
      <c r="D537" s="4"/>
      <c r="E537" s="3"/>
      <c r="F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AB537" s="146"/>
      <c r="AC537" s="146"/>
      <c r="AD537" s="146"/>
      <c r="AE537" s="146"/>
      <c r="AF537" s="146"/>
      <c r="CM537" s="145"/>
      <c r="CN537" s="145"/>
      <c r="CO537" s="145"/>
      <c r="CP537" s="4"/>
      <c r="CQ537" s="4"/>
    </row>
    <row r="538" spans="1:95">
      <c r="A538" s="4"/>
      <c r="B538" s="4"/>
      <c r="C538" s="4"/>
      <c r="D538" s="4"/>
      <c r="E538" s="3"/>
      <c r="F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AB538" s="146"/>
      <c r="AC538" s="146"/>
      <c r="AD538" s="146"/>
      <c r="AE538" s="146"/>
      <c r="AF538" s="146"/>
      <c r="CM538" s="145"/>
      <c r="CN538" s="145"/>
      <c r="CO538" s="145"/>
      <c r="CP538" s="4"/>
      <c r="CQ538" s="4"/>
    </row>
    <row r="539" spans="1:95">
      <c r="A539" s="4"/>
      <c r="B539" s="4"/>
      <c r="C539" s="4"/>
      <c r="D539" s="4"/>
      <c r="E539" s="3"/>
      <c r="F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AB539" s="146"/>
      <c r="AC539" s="146"/>
      <c r="AD539" s="146"/>
      <c r="AE539" s="146"/>
      <c r="AF539" s="146"/>
      <c r="CM539" s="145"/>
      <c r="CN539" s="145"/>
      <c r="CO539" s="145"/>
      <c r="CP539" s="4"/>
      <c r="CQ539" s="4"/>
    </row>
    <row r="540" spans="1:95">
      <c r="A540" s="4"/>
      <c r="B540" s="4"/>
      <c r="C540" s="4"/>
      <c r="D540" s="4"/>
      <c r="E540" s="3"/>
      <c r="F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AB540" s="146"/>
      <c r="AC540" s="146"/>
      <c r="AD540" s="146"/>
      <c r="AE540" s="146"/>
      <c r="AF540" s="146"/>
      <c r="CM540" s="145"/>
      <c r="CN540" s="145"/>
      <c r="CO540" s="145"/>
      <c r="CP540" s="4"/>
      <c r="CQ540" s="4"/>
    </row>
    <row r="541" spans="1:95">
      <c r="A541" s="4"/>
      <c r="B541" s="4"/>
      <c r="C541" s="4"/>
      <c r="D541" s="4"/>
      <c r="E541" s="3"/>
      <c r="F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AB541" s="146"/>
      <c r="AC541" s="146"/>
      <c r="AD541" s="146"/>
      <c r="AE541" s="146"/>
      <c r="AF541" s="146"/>
      <c r="CM541" s="145"/>
      <c r="CN541" s="145"/>
      <c r="CO541" s="145"/>
      <c r="CP541" s="4"/>
      <c r="CQ541" s="4"/>
    </row>
    <row r="542" spans="1:95">
      <c r="A542" s="4"/>
      <c r="B542" s="4"/>
      <c r="C542" s="4"/>
      <c r="D542" s="4"/>
      <c r="E542" s="3"/>
      <c r="F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AB542" s="146"/>
      <c r="AC542" s="146"/>
      <c r="AD542" s="146"/>
      <c r="AE542" s="146"/>
      <c r="AF542" s="146"/>
      <c r="CM542" s="145"/>
      <c r="CN542" s="145"/>
      <c r="CO542" s="145"/>
      <c r="CP542" s="4"/>
      <c r="CQ542" s="4"/>
    </row>
    <row r="543" spans="1:95">
      <c r="A543" s="4"/>
      <c r="B543" s="4"/>
      <c r="C543" s="4"/>
      <c r="D543" s="4"/>
      <c r="E543" s="3"/>
      <c r="F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AB543" s="146"/>
      <c r="AC543" s="146"/>
      <c r="AD543" s="146"/>
      <c r="AE543" s="146"/>
      <c r="AF543" s="146"/>
      <c r="CM543" s="145"/>
      <c r="CN543" s="145"/>
      <c r="CO543" s="145"/>
      <c r="CP543" s="4"/>
      <c r="CQ543" s="4"/>
    </row>
    <row r="544" spans="1:95">
      <c r="A544" s="4"/>
      <c r="B544" s="4"/>
      <c r="C544" s="4"/>
      <c r="D544" s="4"/>
      <c r="E544" s="3"/>
      <c r="F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AB544" s="146"/>
      <c r="AC544" s="146"/>
      <c r="AD544" s="146"/>
      <c r="AE544" s="146"/>
      <c r="AF544" s="146"/>
      <c r="CM544" s="145"/>
      <c r="CN544" s="145"/>
      <c r="CO544" s="145"/>
      <c r="CP544" s="4"/>
      <c r="CQ544" s="4"/>
    </row>
    <row r="545" spans="1:95">
      <c r="A545" s="4"/>
      <c r="B545" s="4"/>
      <c r="C545" s="4"/>
      <c r="D545" s="4"/>
      <c r="E545" s="3"/>
      <c r="F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AB545" s="146"/>
      <c r="AC545" s="146"/>
      <c r="AD545" s="146"/>
      <c r="AE545" s="146"/>
      <c r="AF545" s="146"/>
      <c r="CM545" s="145"/>
      <c r="CN545" s="145"/>
      <c r="CO545" s="145"/>
      <c r="CP545" s="4"/>
      <c r="CQ545" s="4"/>
    </row>
    <row r="546" spans="1:95">
      <c r="A546" s="4"/>
      <c r="B546" s="4"/>
      <c r="C546" s="4"/>
      <c r="D546" s="4"/>
      <c r="E546" s="3"/>
      <c r="F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AB546" s="146"/>
      <c r="AC546" s="146"/>
      <c r="AD546" s="146"/>
      <c r="AE546" s="146"/>
      <c r="AF546" s="146"/>
      <c r="CM546" s="145"/>
      <c r="CN546" s="145"/>
      <c r="CO546" s="145"/>
      <c r="CP546" s="4"/>
      <c r="CQ546" s="4"/>
    </row>
    <row r="547" spans="1:95">
      <c r="A547" s="4"/>
      <c r="B547" s="4"/>
      <c r="C547" s="4"/>
      <c r="D547" s="4"/>
      <c r="E547" s="3"/>
      <c r="F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AB547" s="146"/>
      <c r="AC547" s="146"/>
      <c r="AD547" s="146"/>
      <c r="AE547" s="146"/>
      <c r="AF547" s="146"/>
      <c r="CM547" s="145"/>
      <c r="CN547" s="145"/>
      <c r="CO547" s="145"/>
      <c r="CP547" s="4"/>
      <c r="CQ547" s="4"/>
    </row>
    <row r="548" spans="1:95">
      <c r="A548" s="4"/>
      <c r="B548" s="4"/>
      <c r="C548" s="4"/>
      <c r="D548" s="4"/>
      <c r="E548" s="3"/>
      <c r="F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AB548" s="146"/>
      <c r="AC548" s="146"/>
      <c r="AD548" s="146"/>
      <c r="AE548" s="146"/>
      <c r="AF548" s="146"/>
      <c r="CM548" s="145"/>
      <c r="CN548" s="145"/>
      <c r="CO548" s="145"/>
      <c r="CP548" s="4"/>
      <c r="CQ548" s="4"/>
    </row>
    <row r="549" spans="1:95">
      <c r="A549" s="4"/>
      <c r="B549" s="4"/>
      <c r="C549" s="4"/>
      <c r="D549" s="4"/>
      <c r="E549" s="3"/>
      <c r="F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AB549" s="146"/>
      <c r="AC549" s="146"/>
      <c r="AD549" s="146"/>
      <c r="AE549" s="146"/>
      <c r="AF549" s="146"/>
      <c r="CM549" s="145"/>
      <c r="CN549" s="145"/>
      <c r="CO549" s="145"/>
      <c r="CP549" s="4"/>
      <c r="CQ549" s="4"/>
    </row>
    <row r="550" spans="1:95">
      <c r="A550" s="4"/>
      <c r="B550" s="4"/>
      <c r="C550" s="4"/>
      <c r="D550" s="4"/>
      <c r="E550" s="3"/>
      <c r="F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AB550" s="146"/>
      <c r="AC550" s="146"/>
      <c r="AD550" s="146"/>
      <c r="AE550" s="146"/>
      <c r="AF550" s="146"/>
      <c r="CM550" s="145"/>
      <c r="CN550" s="145"/>
      <c r="CO550" s="145"/>
      <c r="CP550" s="4"/>
      <c r="CQ550" s="4"/>
    </row>
    <row r="551" spans="1:95">
      <c r="A551" s="4"/>
      <c r="B551" s="4"/>
      <c r="C551" s="4"/>
      <c r="D551" s="4"/>
      <c r="E551" s="3"/>
      <c r="F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AB551" s="146"/>
      <c r="AC551" s="146"/>
      <c r="AD551" s="146"/>
      <c r="AE551" s="146"/>
      <c r="AF551" s="146"/>
      <c r="CM551" s="145"/>
      <c r="CN551" s="145"/>
      <c r="CO551" s="145"/>
      <c r="CP551" s="4"/>
      <c r="CQ551" s="4"/>
    </row>
    <row r="552" spans="1:95">
      <c r="A552" s="4"/>
      <c r="B552" s="4"/>
      <c r="C552" s="4"/>
      <c r="D552" s="4"/>
      <c r="E552" s="3"/>
      <c r="F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AB552" s="146"/>
      <c r="AC552" s="146"/>
      <c r="AD552" s="146"/>
      <c r="AE552" s="146"/>
      <c r="AF552" s="146"/>
      <c r="CM552" s="145"/>
      <c r="CN552" s="145"/>
      <c r="CO552" s="145"/>
      <c r="CP552" s="4"/>
      <c r="CQ552" s="4"/>
    </row>
    <row r="553" spans="1:95">
      <c r="A553" s="4"/>
      <c r="B553" s="4"/>
      <c r="C553" s="4"/>
      <c r="D553" s="4"/>
      <c r="E553" s="3"/>
      <c r="F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AB553" s="146"/>
      <c r="AC553" s="146"/>
      <c r="AD553" s="146"/>
      <c r="AE553" s="146"/>
      <c r="AF553" s="146"/>
      <c r="CM553" s="145"/>
      <c r="CN553" s="145"/>
      <c r="CO553" s="145"/>
      <c r="CP553" s="4"/>
      <c r="CQ553" s="4"/>
    </row>
    <row r="554" spans="1:95">
      <c r="A554" s="4"/>
      <c r="B554" s="4"/>
      <c r="C554" s="4"/>
      <c r="D554" s="4"/>
      <c r="E554" s="3"/>
      <c r="F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AB554" s="146"/>
      <c r="AC554" s="146"/>
      <c r="AD554" s="146"/>
      <c r="AE554" s="146"/>
      <c r="AF554" s="146"/>
      <c r="CM554" s="145"/>
      <c r="CN554" s="145"/>
      <c r="CO554" s="145"/>
      <c r="CP554" s="4"/>
      <c r="CQ554" s="4"/>
    </row>
    <row r="555" spans="1:95">
      <c r="A555" s="4"/>
      <c r="B555" s="4"/>
      <c r="C555" s="4"/>
      <c r="D555" s="4"/>
      <c r="E555" s="3"/>
      <c r="F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AB555" s="146"/>
      <c r="AC555" s="146"/>
      <c r="AD555" s="146"/>
      <c r="AE555" s="146"/>
      <c r="AF555" s="146"/>
      <c r="CM555" s="145"/>
      <c r="CN555" s="145"/>
      <c r="CO555" s="145"/>
      <c r="CP555" s="4"/>
      <c r="CQ555" s="4"/>
    </row>
    <row r="556" spans="1:95">
      <c r="A556" s="4"/>
      <c r="B556" s="4"/>
      <c r="C556" s="4"/>
      <c r="D556" s="4"/>
      <c r="E556" s="3"/>
      <c r="F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AB556" s="146"/>
      <c r="AC556" s="146"/>
      <c r="AD556" s="146"/>
      <c r="AE556" s="146"/>
      <c r="AF556" s="146"/>
      <c r="CM556" s="145"/>
      <c r="CN556" s="145"/>
      <c r="CO556" s="145"/>
      <c r="CP556" s="4"/>
      <c r="CQ556" s="4"/>
    </row>
    <row r="557" spans="1:95">
      <c r="A557" s="4"/>
      <c r="B557" s="4"/>
      <c r="C557" s="4"/>
      <c r="D557" s="4"/>
      <c r="E557" s="3"/>
      <c r="F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AB557" s="146"/>
      <c r="AC557" s="146"/>
      <c r="AD557" s="146"/>
      <c r="AE557" s="146"/>
      <c r="AF557" s="146"/>
      <c r="CM557" s="145"/>
      <c r="CN557" s="145"/>
      <c r="CO557" s="145"/>
      <c r="CP557" s="4"/>
      <c r="CQ557" s="4"/>
    </row>
    <row r="558" spans="1:95">
      <c r="A558" s="4"/>
      <c r="B558" s="4"/>
      <c r="C558" s="4"/>
      <c r="D558" s="4"/>
      <c r="E558" s="3"/>
      <c r="F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AB558" s="146"/>
      <c r="AC558" s="146"/>
      <c r="AD558" s="146"/>
      <c r="AE558" s="146"/>
      <c r="AF558" s="146"/>
      <c r="CM558" s="145"/>
      <c r="CN558" s="145"/>
      <c r="CO558" s="145"/>
      <c r="CP558" s="4"/>
      <c r="CQ558" s="4"/>
    </row>
    <row r="559" spans="1:95">
      <c r="A559" s="4"/>
      <c r="B559" s="4"/>
      <c r="C559" s="4"/>
      <c r="D559" s="4"/>
      <c r="E559" s="3"/>
      <c r="F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AB559" s="146"/>
      <c r="AC559" s="146"/>
      <c r="AD559" s="146"/>
      <c r="AE559" s="146"/>
      <c r="AF559" s="146"/>
      <c r="CM559" s="145"/>
      <c r="CN559" s="145"/>
      <c r="CO559" s="145"/>
      <c r="CP559" s="4"/>
      <c r="CQ559" s="4"/>
    </row>
    <row r="560" spans="1:95">
      <c r="A560" s="4"/>
      <c r="B560" s="4"/>
      <c r="C560" s="4"/>
      <c r="D560" s="4"/>
      <c r="E560" s="3"/>
      <c r="F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AB560" s="146"/>
      <c r="AC560" s="146"/>
      <c r="AD560" s="146"/>
      <c r="AE560" s="146"/>
      <c r="AF560" s="146"/>
      <c r="CM560" s="145"/>
      <c r="CN560" s="145"/>
      <c r="CO560" s="145"/>
      <c r="CP560" s="4"/>
      <c r="CQ560" s="4"/>
    </row>
    <row r="561" spans="1:95">
      <c r="A561" s="4"/>
      <c r="B561" s="4"/>
      <c r="C561" s="4"/>
      <c r="D561" s="4"/>
      <c r="E561" s="3"/>
      <c r="F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AB561" s="146"/>
      <c r="AC561" s="146"/>
      <c r="AD561" s="146"/>
      <c r="AE561" s="146"/>
      <c r="AF561" s="146"/>
      <c r="CM561" s="145"/>
      <c r="CN561" s="145"/>
      <c r="CO561" s="145"/>
      <c r="CP561" s="4"/>
      <c r="CQ561" s="4"/>
    </row>
    <row r="562" spans="1:95">
      <c r="A562" s="4"/>
      <c r="B562" s="4"/>
      <c r="C562" s="4"/>
      <c r="D562" s="4"/>
      <c r="E562" s="3"/>
      <c r="F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AB562" s="146"/>
      <c r="AC562" s="146"/>
      <c r="AD562" s="146"/>
      <c r="AE562" s="146"/>
      <c r="AF562" s="146"/>
      <c r="CM562" s="145"/>
      <c r="CN562" s="145"/>
      <c r="CO562" s="145"/>
      <c r="CP562" s="4"/>
      <c r="CQ562" s="4"/>
    </row>
    <row r="563" spans="1:95">
      <c r="A563" s="4"/>
      <c r="B563" s="4"/>
      <c r="C563" s="4"/>
      <c r="D563" s="4"/>
      <c r="E563" s="3"/>
      <c r="F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AB563" s="146"/>
      <c r="AC563" s="146"/>
      <c r="AD563" s="146"/>
      <c r="AE563" s="146"/>
      <c r="AF563" s="146"/>
      <c r="CM563" s="145"/>
      <c r="CN563" s="145"/>
      <c r="CO563" s="145"/>
      <c r="CP563" s="4"/>
      <c r="CQ563" s="4"/>
    </row>
    <row r="564" spans="1:95">
      <c r="A564" s="4"/>
      <c r="B564" s="4"/>
      <c r="C564" s="4"/>
      <c r="D564" s="4"/>
      <c r="E564" s="3"/>
      <c r="F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AB564" s="146"/>
      <c r="AC564" s="146"/>
      <c r="AD564" s="146"/>
      <c r="AE564" s="146"/>
      <c r="AF564" s="146"/>
      <c r="CM564" s="145"/>
      <c r="CN564" s="145"/>
      <c r="CO564" s="145"/>
      <c r="CP564" s="4"/>
      <c r="CQ564" s="4"/>
    </row>
    <row r="565" spans="1:95">
      <c r="A565" s="4"/>
      <c r="B565" s="4"/>
      <c r="C565" s="4"/>
      <c r="D565" s="4"/>
      <c r="E565" s="3"/>
      <c r="F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AB565" s="146"/>
      <c r="AC565" s="146"/>
      <c r="AD565" s="146"/>
      <c r="AE565" s="146"/>
      <c r="AF565" s="146"/>
      <c r="CM565" s="145"/>
      <c r="CN565" s="145"/>
      <c r="CO565" s="145"/>
      <c r="CP565" s="4"/>
      <c r="CQ565" s="4"/>
    </row>
    <row r="566" spans="1:95">
      <c r="A566" s="4"/>
      <c r="B566" s="4"/>
      <c r="C566" s="4"/>
      <c r="D566" s="4"/>
      <c r="E566" s="3"/>
      <c r="F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AB566" s="146"/>
      <c r="AC566" s="146"/>
      <c r="AD566" s="146"/>
      <c r="AE566" s="146"/>
      <c r="AF566" s="146"/>
      <c r="CM566" s="145"/>
      <c r="CN566" s="145"/>
      <c r="CO566" s="145"/>
      <c r="CP566" s="4"/>
      <c r="CQ566" s="4"/>
    </row>
    <row r="567" spans="1:95">
      <c r="A567" s="4"/>
      <c r="B567" s="4"/>
      <c r="C567" s="4"/>
      <c r="D567" s="4"/>
      <c r="E567" s="3"/>
      <c r="F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AB567" s="146"/>
      <c r="AC567" s="146"/>
      <c r="AD567" s="146"/>
      <c r="AE567" s="146"/>
      <c r="AF567" s="146"/>
      <c r="CM567" s="145"/>
      <c r="CN567" s="145"/>
      <c r="CO567" s="145"/>
      <c r="CP567" s="4"/>
      <c r="CQ567" s="4"/>
    </row>
    <row r="568" spans="1:95">
      <c r="A568" s="4"/>
      <c r="B568" s="4"/>
      <c r="C568" s="4"/>
      <c r="D568" s="4"/>
      <c r="E568" s="3"/>
      <c r="F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AB568" s="146"/>
      <c r="AC568" s="146"/>
      <c r="AD568" s="146"/>
      <c r="AE568" s="146"/>
      <c r="AF568" s="146"/>
      <c r="CM568" s="145"/>
      <c r="CN568" s="145"/>
      <c r="CO568" s="145"/>
      <c r="CP568" s="4"/>
      <c r="CQ568" s="4"/>
    </row>
    <row r="569" spans="1:95">
      <c r="A569" s="4"/>
      <c r="B569" s="4"/>
      <c r="C569" s="4"/>
      <c r="D569" s="4"/>
      <c r="E569" s="3"/>
      <c r="F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AB569" s="146"/>
      <c r="AC569" s="146"/>
      <c r="AD569" s="146"/>
      <c r="AE569" s="146"/>
      <c r="AF569" s="146"/>
      <c r="CM569" s="145"/>
      <c r="CN569" s="145"/>
      <c r="CO569" s="145"/>
      <c r="CP569" s="4"/>
      <c r="CQ569" s="4"/>
    </row>
    <row r="570" spans="1:95">
      <c r="A570" s="4"/>
      <c r="B570" s="4"/>
      <c r="C570" s="4"/>
      <c r="D570" s="4"/>
      <c r="E570" s="3"/>
      <c r="F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AB570" s="146"/>
      <c r="AC570" s="146"/>
      <c r="AD570" s="146"/>
      <c r="AE570" s="146"/>
      <c r="AF570" s="146"/>
      <c r="CM570" s="145"/>
      <c r="CN570" s="145"/>
      <c r="CO570" s="145"/>
      <c r="CP570" s="4"/>
      <c r="CQ570" s="4"/>
    </row>
    <row r="571" spans="1:95">
      <c r="A571" s="4"/>
      <c r="B571" s="4"/>
      <c r="C571" s="4"/>
      <c r="D571" s="4"/>
      <c r="E571" s="3"/>
      <c r="F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AB571" s="146"/>
      <c r="AC571" s="146"/>
      <c r="AD571" s="146"/>
      <c r="AE571" s="146"/>
      <c r="AF571" s="146"/>
      <c r="CM571" s="145"/>
      <c r="CN571" s="145"/>
      <c r="CO571" s="145"/>
      <c r="CP571" s="4"/>
      <c r="CQ571" s="4"/>
    </row>
    <row r="572" spans="1:95">
      <c r="A572" s="4"/>
      <c r="B572" s="4"/>
      <c r="C572" s="4"/>
      <c r="D572" s="4"/>
      <c r="E572" s="3"/>
      <c r="F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AB572" s="146"/>
      <c r="AC572" s="146"/>
      <c r="AD572" s="146"/>
      <c r="AE572" s="146"/>
      <c r="AF572" s="146"/>
      <c r="CM572" s="145"/>
      <c r="CN572" s="145"/>
      <c r="CO572" s="145"/>
      <c r="CP572" s="4"/>
      <c r="CQ572" s="4"/>
    </row>
    <row r="573" spans="1:95">
      <c r="A573" s="4"/>
      <c r="B573" s="4"/>
      <c r="C573" s="4"/>
      <c r="D573" s="4"/>
      <c r="E573" s="3"/>
      <c r="F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AB573" s="146"/>
      <c r="AC573" s="146"/>
      <c r="AD573" s="146"/>
      <c r="AE573" s="146"/>
      <c r="AF573" s="146"/>
      <c r="CM573" s="145"/>
      <c r="CN573" s="145"/>
      <c r="CO573" s="145"/>
      <c r="CP573" s="4"/>
      <c r="CQ573" s="4"/>
    </row>
    <row r="574" spans="1:95">
      <c r="A574" s="4"/>
      <c r="B574" s="4"/>
      <c r="C574" s="4"/>
      <c r="D574" s="4"/>
      <c r="E574" s="3"/>
      <c r="F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AB574" s="146"/>
      <c r="AC574" s="146"/>
      <c r="AD574" s="146"/>
      <c r="AE574" s="146"/>
      <c r="AF574" s="146"/>
      <c r="CM574" s="145"/>
      <c r="CN574" s="145"/>
      <c r="CO574" s="145"/>
      <c r="CP574" s="4"/>
      <c r="CQ574" s="4"/>
    </row>
    <row r="575" spans="1:95">
      <c r="A575" s="4"/>
      <c r="B575" s="4"/>
      <c r="C575" s="4"/>
      <c r="D575" s="4"/>
      <c r="E575" s="3"/>
      <c r="F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AB575" s="146"/>
      <c r="AC575" s="146"/>
      <c r="AD575" s="146"/>
      <c r="AE575" s="146"/>
      <c r="AF575" s="146"/>
      <c r="CM575" s="145"/>
      <c r="CN575" s="145"/>
      <c r="CO575" s="145"/>
      <c r="CP575" s="4"/>
      <c r="CQ575" s="4"/>
    </row>
    <row r="576" spans="1:95">
      <c r="A576" s="4"/>
      <c r="B576" s="4"/>
      <c r="C576" s="4"/>
      <c r="D576" s="4"/>
      <c r="E576" s="3"/>
      <c r="F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AB576" s="146"/>
      <c r="AC576" s="146"/>
      <c r="AD576" s="146"/>
      <c r="AE576" s="146"/>
      <c r="AF576" s="146"/>
      <c r="CM576" s="145"/>
      <c r="CN576" s="145"/>
      <c r="CO576" s="145"/>
      <c r="CP576" s="4"/>
      <c r="CQ576" s="4"/>
    </row>
    <row r="577" spans="1:95">
      <c r="A577" s="4"/>
      <c r="B577" s="4"/>
      <c r="C577" s="4"/>
      <c r="D577" s="4"/>
      <c r="E577" s="3"/>
      <c r="F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AB577" s="146"/>
      <c r="AC577" s="146"/>
      <c r="AD577" s="146"/>
      <c r="AE577" s="146"/>
      <c r="AF577" s="146"/>
      <c r="CM577" s="145"/>
      <c r="CN577" s="145"/>
      <c r="CO577" s="145"/>
      <c r="CP577" s="4"/>
      <c r="CQ577" s="4"/>
    </row>
    <row r="578" spans="1:95">
      <c r="A578" s="4"/>
      <c r="B578" s="4"/>
      <c r="C578" s="4"/>
      <c r="D578" s="4"/>
      <c r="E578" s="3"/>
      <c r="F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AB578" s="146"/>
      <c r="AC578" s="146"/>
      <c r="AD578" s="146"/>
      <c r="AE578" s="146"/>
      <c r="AF578" s="146"/>
      <c r="CM578" s="145"/>
      <c r="CN578" s="145"/>
      <c r="CO578" s="145"/>
      <c r="CP578" s="4"/>
      <c r="CQ578" s="4"/>
    </row>
    <row r="579" spans="1:95">
      <c r="A579" s="4"/>
      <c r="B579" s="4"/>
      <c r="C579" s="4"/>
      <c r="D579" s="4"/>
      <c r="E579" s="3"/>
      <c r="F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AB579" s="146"/>
      <c r="AC579" s="146"/>
      <c r="AD579" s="146"/>
      <c r="AE579" s="146"/>
      <c r="AF579" s="146"/>
      <c r="CM579" s="145"/>
      <c r="CN579" s="145"/>
      <c r="CO579" s="145"/>
      <c r="CP579" s="4"/>
      <c r="CQ579" s="4"/>
    </row>
    <row r="580" spans="1:95">
      <c r="A580" s="4"/>
      <c r="B580" s="4"/>
      <c r="C580" s="4"/>
      <c r="D580" s="4"/>
      <c r="E580" s="3"/>
      <c r="F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AB580" s="146"/>
      <c r="AC580" s="146"/>
      <c r="AD580" s="146"/>
      <c r="AE580" s="146"/>
      <c r="AF580" s="146"/>
      <c r="CM580" s="145"/>
      <c r="CN580" s="145"/>
      <c r="CO580" s="145"/>
      <c r="CP580" s="4"/>
      <c r="CQ580" s="4"/>
    </row>
    <row r="581" spans="1:95">
      <c r="A581" s="4"/>
      <c r="B581" s="4"/>
      <c r="C581" s="4"/>
      <c r="D581" s="4"/>
      <c r="E581" s="3"/>
      <c r="F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AB581" s="146"/>
      <c r="AC581" s="146"/>
      <c r="AD581" s="146"/>
      <c r="AE581" s="146"/>
      <c r="AF581" s="146"/>
      <c r="CM581" s="145"/>
      <c r="CN581" s="145"/>
      <c r="CO581" s="145"/>
      <c r="CP581" s="4"/>
      <c r="CQ581" s="4"/>
    </row>
    <row r="582" spans="1:95">
      <c r="A582" s="4"/>
      <c r="B582" s="4"/>
      <c r="C582" s="4"/>
      <c r="D582" s="4"/>
      <c r="E582" s="3"/>
      <c r="F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AB582" s="146"/>
      <c r="AC582" s="146"/>
      <c r="AD582" s="146"/>
      <c r="AE582" s="146"/>
      <c r="AF582" s="146"/>
      <c r="CM582" s="145"/>
      <c r="CN582" s="145"/>
      <c r="CO582" s="145"/>
      <c r="CP582" s="4"/>
      <c r="CQ582" s="4"/>
    </row>
    <row r="583" spans="1:95">
      <c r="A583" s="4"/>
      <c r="B583" s="4"/>
      <c r="C583" s="4"/>
      <c r="D583" s="4"/>
      <c r="E583" s="3"/>
      <c r="F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AB583" s="146"/>
      <c r="AC583" s="146"/>
      <c r="AD583" s="146"/>
      <c r="AE583" s="146"/>
      <c r="AF583" s="146"/>
      <c r="CM583" s="145"/>
      <c r="CN583" s="145"/>
      <c r="CO583" s="145"/>
      <c r="CP583" s="4"/>
      <c r="CQ583" s="4"/>
    </row>
    <row r="584" spans="1:95">
      <c r="A584" s="4"/>
      <c r="B584" s="4"/>
      <c r="C584" s="4"/>
      <c r="D584" s="4"/>
      <c r="E584" s="3"/>
      <c r="F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AB584" s="146"/>
      <c r="AC584" s="146"/>
      <c r="AD584" s="146"/>
      <c r="AE584" s="146"/>
      <c r="AF584" s="146"/>
      <c r="CM584" s="145"/>
      <c r="CN584" s="145"/>
      <c r="CO584" s="145"/>
      <c r="CP584" s="4"/>
      <c r="CQ584" s="4"/>
    </row>
    <row r="585" spans="1:95">
      <c r="A585" s="4"/>
      <c r="B585" s="4"/>
      <c r="C585" s="4"/>
      <c r="D585" s="4"/>
      <c r="E585" s="3"/>
      <c r="F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AB585" s="146"/>
      <c r="AC585" s="146"/>
      <c r="AD585" s="146"/>
      <c r="AE585" s="146"/>
      <c r="AF585" s="146"/>
      <c r="CM585" s="145"/>
      <c r="CN585" s="145"/>
      <c r="CO585" s="145"/>
      <c r="CP585" s="4"/>
      <c r="CQ585" s="4"/>
    </row>
    <row r="586" spans="1:95">
      <c r="A586" s="4"/>
      <c r="B586" s="4"/>
      <c r="C586" s="4"/>
      <c r="D586" s="4"/>
      <c r="E586" s="3"/>
      <c r="F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AB586" s="146"/>
      <c r="AC586" s="146"/>
      <c r="AD586" s="146"/>
      <c r="AE586" s="146"/>
      <c r="AF586" s="146"/>
      <c r="CM586" s="145"/>
      <c r="CN586" s="145"/>
      <c r="CO586" s="145"/>
      <c r="CP586" s="4"/>
      <c r="CQ586" s="4"/>
    </row>
    <row r="587" spans="1:95">
      <c r="A587" s="4"/>
      <c r="B587" s="4"/>
      <c r="C587" s="4"/>
      <c r="D587" s="4"/>
      <c r="E587" s="3"/>
      <c r="F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AB587" s="146"/>
      <c r="AC587" s="146"/>
      <c r="AD587" s="146"/>
      <c r="AE587" s="146"/>
      <c r="AF587" s="146"/>
      <c r="CM587" s="145"/>
      <c r="CN587" s="145"/>
      <c r="CO587" s="145"/>
      <c r="CP587" s="4"/>
      <c r="CQ587" s="4"/>
    </row>
    <row r="588" spans="1:95">
      <c r="A588" s="4"/>
      <c r="B588" s="4"/>
      <c r="C588" s="4"/>
      <c r="D588" s="4"/>
      <c r="E588" s="3"/>
      <c r="F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AB588" s="146"/>
      <c r="AC588" s="146"/>
      <c r="AD588" s="146"/>
      <c r="AE588" s="146"/>
      <c r="AF588" s="146"/>
      <c r="CM588" s="145"/>
      <c r="CN588" s="145"/>
      <c r="CO588" s="145"/>
      <c r="CP588" s="4"/>
      <c r="CQ588" s="4"/>
    </row>
    <row r="589" spans="1:95">
      <c r="A589" s="4"/>
      <c r="B589" s="4"/>
      <c r="C589" s="4"/>
      <c r="D589" s="4"/>
      <c r="E589" s="3"/>
      <c r="F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AB589" s="146"/>
      <c r="AC589" s="146"/>
      <c r="AD589" s="146"/>
      <c r="AE589" s="146"/>
      <c r="AF589" s="146"/>
      <c r="CM589" s="145"/>
      <c r="CN589" s="145"/>
      <c r="CO589" s="145"/>
      <c r="CP589" s="4"/>
      <c r="CQ589" s="4"/>
    </row>
    <row r="590" spans="1:95">
      <c r="A590" s="4"/>
      <c r="B590" s="4"/>
      <c r="C590" s="4"/>
      <c r="D590" s="4"/>
      <c r="E590" s="3"/>
      <c r="F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AB590" s="146"/>
      <c r="AC590" s="146"/>
      <c r="AD590" s="146"/>
      <c r="AE590" s="146"/>
      <c r="AF590" s="146"/>
      <c r="CM590" s="145"/>
      <c r="CN590" s="145"/>
      <c r="CO590" s="145"/>
      <c r="CP590" s="4"/>
      <c r="CQ590" s="4"/>
    </row>
    <row r="591" spans="1:95">
      <c r="A591" s="4"/>
      <c r="B591" s="4"/>
      <c r="C591" s="4"/>
      <c r="D591" s="4"/>
      <c r="E591" s="3"/>
      <c r="F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AB591" s="146"/>
      <c r="AC591" s="146"/>
      <c r="AD591" s="146"/>
      <c r="AE591" s="146"/>
      <c r="AF591" s="146"/>
      <c r="CM591" s="145"/>
      <c r="CN591" s="145"/>
      <c r="CO591" s="145"/>
      <c r="CP591" s="4"/>
      <c r="CQ591" s="4"/>
    </row>
    <row r="592" spans="1:95">
      <c r="A592" s="4"/>
      <c r="B592" s="4"/>
      <c r="C592" s="4"/>
      <c r="D592" s="4"/>
      <c r="E592" s="3"/>
      <c r="F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AB592" s="146"/>
      <c r="AC592" s="146"/>
      <c r="AD592" s="146"/>
      <c r="AE592" s="146"/>
      <c r="AF592" s="146"/>
      <c r="CM592" s="145"/>
      <c r="CN592" s="145"/>
      <c r="CO592" s="145"/>
      <c r="CP592" s="4"/>
      <c r="CQ592" s="4"/>
    </row>
    <row r="593" spans="1:95">
      <c r="A593" s="4"/>
      <c r="B593" s="4"/>
      <c r="C593" s="4"/>
      <c r="D593" s="4"/>
      <c r="E593" s="3"/>
      <c r="F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AB593" s="146"/>
      <c r="AC593" s="146"/>
      <c r="AD593" s="146"/>
      <c r="AE593" s="146"/>
      <c r="AF593" s="146"/>
      <c r="CM593" s="145"/>
      <c r="CN593" s="145"/>
      <c r="CO593" s="145"/>
      <c r="CP593" s="4"/>
      <c r="CQ593" s="4"/>
    </row>
    <row r="594" spans="1:95">
      <c r="A594" s="4"/>
      <c r="B594" s="4"/>
      <c r="C594" s="4"/>
      <c r="D594" s="4"/>
      <c r="E594" s="3"/>
      <c r="F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AB594" s="146"/>
      <c r="AC594" s="146"/>
      <c r="AD594" s="146"/>
      <c r="AE594" s="146"/>
      <c r="AF594" s="146"/>
      <c r="CM594" s="145"/>
      <c r="CN594" s="145"/>
      <c r="CO594" s="145"/>
      <c r="CP594" s="4"/>
      <c r="CQ594" s="4"/>
    </row>
    <row r="595" spans="1:95">
      <c r="A595" s="4"/>
      <c r="B595" s="4"/>
      <c r="C595" s="4"/>
      <c r="D595" s="4"/>
      <c r="E595" s="3"/>
      <c r="F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AB595" s="146"/>
      <c r="AC595" s="146"/>
      <c r="AD595" s="146"/>
      <c r="AE595" s="146"/>
      <c r="AF595" s="146"/>
      <c r="CM595" s="145"/>
      <c r="CN595" s="145"/>
      <c r="CO595" s="145"/>
      <c r="CP595" s="4"/>
      <c r="CQ595" s="4"/>
    </row>
    <row r="596" spans="1:95">
      <c r="A596" s="4"/>
      <c r="B596" s="4"/>
      <c r="C596" s="4"/>
      <c r="D596" s="4"/>
      <c r="E596" s="3"/>
      <c r="F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AB596" s="146"/>
      <c r="AC596" s="146"/>
      <c r="AD596" s="146"/>
      <c r="AE596" s="146"/>
      <c r="AF596" s="146"/>
      <c r="CM596" s="145"/>
      <c r="CN596" s="145"/>
      <c r="CO596" s="145"/>
      <c r="CP596" s="4"/>
      <c r="CQ596" s="4"/>
    </row>
    <row r="597" spans="1:95">
      <c r="A597" s="4"/>
      <c r="B597" s="4"/>
      <c r="C597" s="4"/>
      <c r="D597" s="4"/>
      <c r="E597" s="3"/>
      <c r="F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AB597" s="146"/>
      <c r="AC597" s="146"/>
      <c r="AD597" s="146"/>
      <c r="AE597" s="146"/>
      <c r="AF597" s="146"/>
      <c r="CM597" s="145"/>
      <c r="CN597" s="145"/>
      <c r="CO597" s="145"/>
      <c r="CP597" s="4"/>
      <c r="CQ597" s="4"/>
    </row>
    <row r="598" spans="1:95">
      <c r="A598" s="4"/>
      <c r="B598" s="4"/>
      <c r="C598" s="4"/>
      <c r="D598" s="4"/>
      <c r="E598" s="3"/>
      <c r="F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AB598" s="146"/>
      <c r="AC598" s="146"/>
      <c r="AD598" s="146"/>
      <c r="AE598" s="146"/>
      <c r="AF598" s="146"/>
      <c r="CM598" s="145"/>
      <c r="CN598" s="145"/>
      <c r="CO598" s="145"/>
      <c r="CP598" s="4"/>
      <c r="CQ598" s="4"/>
    </row>
    <row r="599" spans="1:95">
      <c r="A599" s="4"/>
      <c r="B599" s="4"/>
      <c r="C599" s="4"/>
      <c r="D599" s="4"/>
      <c r="E599" s="3"/>
      <c r="F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AB599" s="146"/>
      <c r="AC599" s="146"/>
      <c r="AD599" s="146"/>
      <c r="AE599" s="146"/>
      <c r="AF599" s="146"/>
      <c r="CM599" s="145"/>
      <c r="CN599" s="145"/>
      <c r="CO599" s="145"/>
      <c r="CP599" s="4"/>
      <c r="CQ599" s="4"/>
    </row>
    <row r="600" spans="1:95">
      <c r="A600" s="4"/>
      <c r="B600" s="4"/>
      <c r="C600" s="4"/>
      <c r="D600" s="4"/>
      <c r="E600" s="3"/>
      <c r="F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AB600" s="146"/>
      <c r="AC600" s="146"/>
      <c r="AD600" s="146"/>
      <c r="AE600" s="146"/>
      <c r="AF600" s="146"/>
      <c r="CM600" s="145"/>
      <c r="CN600" s="145"/>
      <c r="CO600" s="145"/>
      <c r="CP600" s="4"/>
      <c r="CQ600" s="4"/>
    </row>
    <row r="601" spans="1:95">
      <c r="A601" s="4"/>
      <c r="B601" s="4"/>
      <c r="C601" s="4"/>
      <c r="D601" s="4"/>
      <c r="E601" s="3"/>
      <c r="F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AB601" s="146"/>
      <c r="AC601" s="146"/>
      <c r="AD601" s="146"/>
      <c r="AE601" s="146"/>
      <c r="AF601" s="146"/>
      <c r="CM601" s="145"/>
      <c r="CN601" s="145"/>
      <c r="CO601" s="145"/>
      <c r="CP601" s="4"/>
      <c r="CQ601" s="4"/>
    </row>
    <row r="602" spans="1:95">
      <c r="A602" s="4"/>
      <c r="B602" s="4"/>
      <c r="C602" s="4"/>
      <c r="D602" s="4"/>
      <c r="E602" s="3"/>
      <c r="F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AB602" s="146"/>
      <c r="AC602" s="146"/>
      <c r="AD602" s="146"/>
      <c r="AE602" s="146"/>
      <c r="AF602" s="146"/>
    </row>
    <row r="603" spans="1:95">
      <c r="A603" s="4"/>
      <c r="B603" s="4"/>
      <c r="C603" s="4"/>
      <c r="D603" s="4"/>
      <c r="E603" s="3"/>
      <c r="F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AB603" s="146"/>
      <c r="AC603" s="146"/>
      <c r="AD603" s="146"/>
      <c r="AE603" s="146"/>
      <c r="AF603" s="146"/>
    </row>
    <row r="604" spans="1:95">
      <c r="A604" s="4"/>
      <c r="B604" s="4"/>
      <c r="C604" s="4"/>
      <c r="D604" s="4"/>
      <c r="E604" s="3"/>
      <c r="F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AB604" s="146"/>
      <c r="AC604" s="146"/>
      <c r="AD604" s="146"/>
      <c r="AE604" s="146"/>
      <c r="AF604" s="146"/>
    </row>
    <row r="605" spans="1:95">
      <c r="A605" s="4"/>
      <c r="B605" s="4"/>
      <c r="C605" s="4"/>
      <c r="D605" s="4"/>
      <c r="E605" s="3"/>
      <c r="F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AB605" s="146"/>
      <c r="AC605" s="146"/>
      <c r="AD605" s="146"/>
      <c r="AE605" s="146"/>
      <c r="AF605" s="146"/>
    </row>
    <row r="606" spans="1:95">
      <c r="A606" s="4"/>
      <c r="B606" s="4"/>
      <c r="C606" s="4"/>
      <c r="D606" s="4"/>
      <c r="E606" s="3"/>
      <c r="F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AB606" s="146"/>
      <c r="AC606" s="146"/>
      <c r="AD606" s="146"/>
      <c r="AE606" s="146"/>
      <c r="AF606" s="146"/>
    </row>
    <row r="607" spans="1:95">
      <c r="A607" s="4"/>
      <c r="B607" s="4"/>
      <c r="C607" s="4"/>
      <c r="D607" s="4"/>
      <c r="E607" s="3"/>
      <c r="F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AB607" s="146"/>
      <c r="AC607" s="146"/>
      <c r="AD607" s="146"/>
      <c r="AE607" s="146"/>
      <c r="AF607" s="146"/>
    </row>
    <row r="608" spans="1:95">
      <c r="A608" s="4"/>
      <c r="B608" s="4"/>
      <c r="C608" s="4"/>
      <c r="D608" s="4"/>
      <c r="E608" s="3"/>
      <c r="F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AB608" s="146"/>
      <c r="AC608" s="146"/>
      <c r="AD608" s="146"/>
      <c r="AE608" s="146"/>
      <c r="AF608" s="146"/>
    </row>
    <row r="609" spans="1:32">
      <c r="A609" s="4"/>
      <c r="B609" s="4"/>
      <c r="C609" s="4"/>
      <c r="D609" s="4"/>
      <c r="E609" s="3"/>
      <c r="F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AB609" s="146"/>
      <c r="AC609" s="146"/>
      <c r="AD609" s="146"/>
      <c r="AE609" s="146"/>
      <c r="AF609" s="146"/>
    </row>
    <row r="610" spans="1:32">
      <c r="A610" s="4"/>
      <c r="B610" s="4"/>
      <c r="C610" s="4"/>
      <c r="D610" s="4"/>
      <c r="E610" s="3"/>
      <c r="F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AB610" s="146"/>
      <c r="AC610" s="146"/>
      <c r="AD610" s="146"/>
      <c r="AE610" s="146"/>
      <c r="AF610" s="146"/>
    </row>
    <row r="611" spans="1:32">
      <c r="A611" s="4"/>
      <c r="B611" s="4"/>
      <c r="C611" s="4"/>
      <c r="D611" s="4"/>
      <c r="E611" s="3"/>
      <c r="F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AB611" s="146"/>
      <c r="AC611" s="146"/>
      <c r="AD611" s="146"/>
      <c r="AE611" s="146"/>
      <c r="AF611" s="146"/>
    </row>
    <row r="612" spans="1:32">
      <c r="A612" s="4"/>
      <c r="B612" s="4"/>
      <c r="C612" s="4"/>
      <c r="D612" s="4"/>
      <c r="E612" s="3"/>
      <c r="F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AB612" s="146"/>
      <c r="AC612" s="146"/>
      <c r="AD612" s="146"/>
      <c r="AE612" s="146"/>
      <c r="AF612" s="146"/>
    </row>
    <row r="613" spans="1:32">
      <c r="A613" s="4"/>
      <c r="B613" s="4"/>
      <c r="C613" s="4"/>
      <c r="D613" s="4"/>
      <c r="E613" s="3"/>
      <c r="F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AB613" s="146"/>
      <c r="AC613" s="146"/>
      <c r="AD613" s="146"/>
      <c r="AE613" s="146"/>
      <c r="AF613" s="146"/>
    </row>
    <row r="614" spans="1:32">
      <c r="A614" s="4"/>
      <c r="B614" s="4"/>
      <c r="C614" s="4"/>
      <c r="D614" s="4"/>
      <c r="E614" s="3"/>
      <c r="F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AB614" s="146"/>
      <c r="AC614" s="146"/>
      <c r="AD614" s="146"/>
      <c r="AE614" s="146"/>
      <c r="AF614" s="146"/>
    </row>
    <row r="615" spans="1:32">
      <c r="A615" s="4"/>
      <c r="B615" s="4"/>
      <c r="C615" s="4"/>
      <c r="D615" s="4"/>
      <c r="E615" s="3"/>
      <c r="F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AB615" s="146"/>
      <c r="AC615" s="146"/>
      <c r="AD615" s="146"/>
      <c r="AE615" s="146"/>
      <c r="AF615" s="146"/>
    </row>
    <row r="616" spans="1:32">
      <c r="A616" s="4"/>
      <c r="B616" s="4"/>
      <c r="C616" s="4"/>
      <c r="D616" s="4"/>
      <c r="E616" s="3"/>
      <c r="F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AB616" s="146"/>
      <c r="AC616" s="146"/>
      <c r="AD616" s="146"/>
      <c r="AE616" s="146"/>
      <c r="AF616" s="146"/>
    </row>
    <row r="617" spans="1:32">
      <c r="A617" s="4"/>
      <c r="B617" s="4"/>
      <c r="C617" s="4"/>
      <c r="D617" s="4"/>
      <c r="E617" s="3"/>
      <c r="F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AB617" s="146"/>
      <c r="AC617" s="146"/>
      <c r="AD617" s="146"/>
      <c r="AE617" s="146"/>
      <c r="AF617" s="146"/>
    </row>
    <row r="618" spans="1:32">
      <c r="A618" s="4"/>
      <c r="B618" s="4"/>
      <c r="C618" s="4"/>
      <c r="D618" s="4"/>
      <c r="E618" s="3"/>
      <c r="F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AB618" s="146"/>
      <c r="AC618" s="146"/>
      <c r="AD618" s="146"/>
      <c r="AE618" s="146"/>
      <c r="AF618" s="146"/>
    </row>
    <row r="619" spans="1:32">
      <c r="A619" s="4"/>
      <c r="B619" s="4"/>
      <c r="C619" s="4"/>
      <c r="D619" s="4"/>
      <c r="E619" s="3"/>
      <c r="F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AB619" s="146"/>
      <c r="AC619" s="146"/>
      <c r="AD619" s="146"/>
      <c r="AE619" s="146"/>
      <c r="AF619" s="146"/>
    </row>
    <row r="620" spans="1:32">
      <c r="A620" s="4"/>
      <c r="B620" s="4"/>
      <c r="C620" s="4"/>
      <c r="D620" s="4"/>
      <c r="E620" s="3"/>
      <c r="F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AB620" s="146"/>
      <c r="AC620" s="146"/>
      <c r="AD620" s="146"/>
      <c r="AE620" s="146"/>
      <c r="AF620" s="146"/>
    </row>
    <row r="621" spans="1:32">
      <c r="A621" s="4"/>
      <c r="B621" s="4"/>
      <c r="C621" s="4"/>
      <c r="D621" s="4"/>
      <c r="E621" s="3"/>
      <c r="F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AB621" s="146"/>
      <c r="AC621" s="146"/>
      <c r="AD621" s="146"/>
      <c r="AE621" s="146"/>
      <c r="AF621" s="146"/>
    </row>
    <row r="622" spans="1:32">
      <c r="A622" s="4"/>
      <c r="B622" s="4"/>
      <c r="C622" s="4"/>
      <c r="D622" s="4"/>
      <c r="E622" s="3"/>
      <c r="F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AB622" s="146"/>
      <c r="AC622" s="146"/>
      <c r="AD622" s="146"/>
      <c r="AE622" s="146"/>
      <c r="AF622" s="146"/>
    </row>
    <row r="623" spans="1:32">
      <c r="A623" s="4"/>
      <c r="B623" s="4"/>
      <c r="C623" s="4"/>
      <c r="D623" s="4"/>
      <c r="E623" s="3"/>
      <c r="F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AB623" s="146"/>
      <c r="AC623" s="146"/>
      <c r="AD623" s="146"/>
      <c r="AE623" s="146"/>
      <c r="AF623" s="146"/>
    </row>
    <row r="624" spans="1:32">
      <c r="A624" s="4"/>
      <c r="B624" s="4"/>
      <c r="C624" s="4"/>
      <c r="D624" s="4"/>
      <c r="E624" s="3"/>
      <c r="F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AB624" s="146"/>
      <c r="AC624" s="146"/>
      <c r="AD624" s="146"/>
      <c r="AE624" s="146"/>
      <c r="AF624" s="146"/>
    </row>
    <row r="625" spans="1:32">
      <c r="A625" s="4"/>
      <c r="B625" s="4"/>
      <c r="C625" s="4"/>
      <c r="D625" s="4"/>
      <c r="E625" s="3"/>
      <c r="F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AB625" s="146"/>
      <c r="AC625" s="146"/>
      <c r="AD625" s="146"/>
      <c r="AE625" s="146"/>
      <c r="AF625" s="146"/>
    </row>
    <row r="626" spans="1:32">
      <c r="A626" s="4"/>
      <c r="B626" s="4"/>
      <c r="C626" s="4"/>
      <c r="D626" s="4"/>
      <c r="E626" s="3"/>
      <c r="F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AB626" s="146"/>
      <c r="AC626" s="146"/>
      <c r="AD626" s="146"/>
      <c r="AE626" s="146"/>
      <c r="AF626" s="146"/>
    </row>
    <row r="627" spans="1:32">
      <c r="A627" s="4"/>
      <c r="B627" s="4"/>
      <c r="C627" s="4"/>
      <c r="D627" s="4"/>
      <c r="E627" s="3"/>
      <c r="F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AB627" s="146"/>
      <c r="AC627" s="146"/>
      <c r="AD627" s="146"/>
      <c r="AE627" s="146"/>
      <c r="AF627" s="146"/>
    </row>
    <row r="628" spans="1:32">
      <c r="A628" s="4"/>
      <c r="B628" s="4"/>
      <c r="C628" s="4"/>
      <c r="D628" s="4"/>
      <c r="E628" s="3"/>
      <c r="F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AB628" s="146"/>
      <c r="AC628" s="146"/>
      <c r="AD628" s="146"/>
      <c r="AE628" s="146"/>
      <c r="AF628" s="146"/>
    </row>
    <row r="629" spans="1:32">
      <c r="A629" s="4"/>
      <c r="B629" s="4"/>
      <c r="C629" s="4"/>
      <c r="D629" s="4"/>
      <c r="E629" s="3"/>
      <c r="F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AB629" s="146"/>
      <c r="AC629" s="146"/>
      <c r="AD629" s="146"/>
      <c r="AE629" s="146"/>
      <c r="AF629" s="146"/>
    </row>
    <row r="630" spans="1:32">
      <c r="A630" s="4"/>
      <c r="B630" s="4"/>
      <c r="C630" s="4"/>
      <c r="D630" s="4"/>
      <c r="E630" s="3"/>
      <c r="F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AB630" s="146"/>
      <c r="AC630" s="146"/>
      <c r="AD630" s="146"/>
      <c r="AE630" s="146"/>
      <c r="AF630" s="146"/>
    </row>
    <row r="631" spans="1:32">
      <c r="A631" s="4"/>
      <c r="B631" s="4"/>
      <c r="C631" s="4"/>
      <c r="D631" s="4"/>
      <c r="E631" s="3"/>
      <c r="F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AB631" s="146"/>
      <c r="AC631" s="146"/>
      <c r="AD631" s="146"/>
      <c r="AE631" s="146"/>
      <c r="AF631" s="146"/>
    </row>
    <row r="632" spans="1:32">
      <c r="A632" s="4"/>
      <c r="B632" s="4"/>
      <c r="C632" s="4"/>
      <c r="D632" s="4"/>
      <c r="E632" s="3"/>
      <c r="F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AB632" s="146"/>
      <c r="AC632" s="146"/>
      <c r="AD632" s="146"/>
      <c r="AE632" s="146"/>
      <c r="AF632" s="146"/>
    </row>
    <row r="633" spans="1:32">
      <c r="A633" s="4"/>
      <c r="B633" s="4"/>
      <c r="C633" s="4"/>
      <c r="D633" s="4"/>
      <c r="E633" s="3"/>
      <c r="F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AB633" s="146"/>
      <c r="AC633" s="146"/>
      <c r="AD633" s="146"/>
      <c r="AE633" s="146"/>
      <c r="AF633" s="146"/>
    </row>
    <row r="634" spans="1:32">
      <c r="A634" s="4"/>
      <c r="B634" s="4"/>
      <c r="C634" s="4"/>
      <c r="D634" s="4"/>
      <c r="E634" s="3"/>
      <c r="F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AB634" s="146"/>
      <c r="AC634" s="146"/>
      <c r="AD634" s="146"/>
      <c r="AE634" s="146"/>
      <c r="AF634" s="146"/>
    </row>
    <row r="635" spans="1:32">
      <c r="A635" s="4"/>
      <c r="B635" s="4"/>
      <c r="C635" s="4"/>
      <c r="D635" s="4"/>
      <c r="E635" s="3"/>
      <c r="F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AB635" s="146"/>
      <c r="AC635" s="146"/>
      <c r="AD635" s="146"/>
      <c r="AE635" s="146"/>
      <c r="AF635" s="146"/>
    </row>
    <row r="636" spans="1:32">
      <c r="A636" s="4"/>
      <c r="B636" s="4"/>
      <c r="C636" s="4"/>
      <c r="D636" s="4"/>
      <c r="E636" s="3"/>
      <c r="F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AB636" s="146"/>
      <c r="AC636" s="146"/>
      <c r="AD636" s="146"/>
      <c r="AE636" s="146"/>
      <c r="AF636" s="146"/>
    </row>
    <row r="637" spans="1:32">
      <c r="A637" s="4"/>
      <c r="B637" s="4"/>
      <c r="C637" s="4"/>
      <c r="D637" s="4"/>
      <c r="E637" s="3"/>
      <c r="F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AB637" s="146"/>
      <c r="AC637" s="146"/>
      <c r="AD637" s="146"/>
      <c r="AE637" s="146"/>
      <c r="AF637" s="146"/>
    </row>
    <row r="638" spans="1:32">
      <c r="A638" s="4"/>
      <c r="B638" s="4"/>
      <c r="C638" s="4"/>
      <c r="D638" s="4"/>
      <c r="E638" s="3"/>
      <c r="F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AB638" s="146"/>
      <c r="AC638" s="146"/>
      <c r="AD638" s="146"/>
      <c r="AE638" s="146"/>
      <c r="AF638" s="146"/>
    </row>
    <row r="639" spans="1:32">
      <c r="A639" s="4"/>
      <c r="B639" s="4"/>
      <c r="C639" s="4"/>
      <c r="D639" s="4"/>
      <c r="E639" s="3"/>
      <c r="F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AB639" s="146"/>
      <c r="AC639" s="146"/>
      <c r="AD639" s="146"/>
      <c r="AE639" s="146"/>
      <c r="AF639" s="146"/>
    </row>
    <row r="640" spans="1:32">
      <c r="A640" s="4"/>
      <c r="B640" s="4"/>
      <c r="C640" s="4"/>
      <c r="D640" s="4"/>
      <c r="E640" s="3"/>
      <c r="F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AB640" s="146"/>
      <c r="AC640" s="146"/>
      <c r="AD640" s="146"/>
      <c r="AE640" s="146"/>
      <c r="AF640" s="146"/>
    </row>
    <row r="641" spans="1:32">
      <c r="A641" s="4"/>
      <c r="B641" s="4"/>
      <c r="C641" s="4"/>
      <c r="D641" s="4"/>
      <c r="E641" s="3"/>
      <c r="F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AB641" s="146"/>
      <c r="AC641" s="146"/>
      <c r="AD641" s="146"/>
      <c r="AE641" s="146"/>
      <c r="AF641" s="146"/>
    </row>
    <row r="642" spans="1:32">
      <c r="A642" s="4"/>
      <c r="B642" s="4"/>
      <c r="C642" s="4"/>
      <c r="D642" s="4"/>
      <c r="E642" s="3"/>
      <c r="F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AB642" s="146"/>
      <c r="AC642" s="146"/>
      <c r="AD642" s="146"/>
      <c r="AE642" s="146"/>
      <c r="AF642" s="146"/>
    </row>
    <row r="643" spans="1:32">
      <c r="A643" s="4"/>
      <c r="B643" s="4"/>
      <c r="C643" s="4"/>
      <c r="D643" s="4"/>
      <c r="E643" s="3"/>
      <c r="F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AB643" s="146"/>
      <c r="AC643" s="146"/>
      <c r="AD643" s="146"/>
      <c r="AE643" s="146"/>
      <c r="AF643" s="146"/>
    </row>
    <row r="644" spans="1:32">
      <c r="A644" s="4"/>
      <c r="B644" s="4"/>
      <c r="C644" s="4"/>
      <c r="D644" s="4"/>
      <c r="E644" s="3"/>
      <c r="F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AB644" s="146"/>
      <c r="AC644" s="146"/>
      <c r="AD644" s="146"/>
      <c r="AE644" s="146"/>
      <c r="AF644" s="146"/>
    </row>
    <row r="645" spans="1:32">
      <c r="A645" s="4"/>
      <c r="B645" s="4"/>
      <c r="C645" s="4"/>
      <c r="D645" s="4"/>
      <c r="E645" s="3"/>
      <c r="F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AB645" s="146"/>
      <c r="AC645" s="146"/>
      <c r="AD645" s="146"/>
      <c r="AE645" s="146"/>
      <c r="AF645" s="146"/>
    </row>
    <row r="646" spans="1:32">
      <c r="A646" s="4"/>
      <c r="B646" s="4"/>
      <c r="C646" s="4"/>
      <c r="D646" s="4"/>
      <c r="E646" s="3"/>
      <c r="F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AB646" s="146"/>
      <c r="AC646" s="146"/>
      <c r="AD646" s="146"/>
      <c r="AE646" s="146"/>
      <c r="AF646" s="146"/>
    </row>
    <row r="647" spans="1:32">
      <c r="A647" s="4"/>
      <c r="B647" s="4"/>
      <c r="C647" s="4"/>
      <c r="D647" s="4"/>
      <c r="E647" s="3"/>
      <c r="F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AB647" s="146"/>
      <c r="AC647" s="146"/>
      <c r="AD647" s="146"/>
      <c r="AE647" s="146"/>
      <c r="AF647" s="146"/>
    </row>
    <row r="648" spans="1:32">
      <c r="A648" s="4"/>
      <c r="B648" s="4"/>
      <c r="C648" s="4"/>
      <c r="D648" s="4"/>
      <c r="E648" s="3"/>
      <c r="F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AB648" s="146"/>
      <c r="AC648" s="146"/>
      <c r="AD648" s="146"/>
      <c r="AE648" s="146"/>
      <c r="AF648" s="146"/>
    </row>
    <row r="649" spans="1:32">
      <c r="A649" s="4"/>
      <c r="B649" s="4"/>
      <c r="C649" s="4"/>
      <c r="D649" s="4"/>
      <c r="E649" s="3"/>
      <c r="F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AB649" s="146"/>
      <c r="AC649" s="146"/>
      <c r="AD649" s="146"/>
      <c r="AE649" s="146"/>
      <c r="AF649" s="146"/>
    </row>
    <row r="650" spans="1:32">
      <c r="A650" s="4"/>
      <c r="B650" s="4"/>
      <c r="C650" s="4"/>
      <c r="D650" s="4"/>
      <c r="E650" s="3"/>
      <c r="F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AB650" s="146"/>
      <c r="AC650" s="146"/>
      <c r="AD650" s="146"/>
      <c r="AE650" s="146"/>
      <c r="AF650" s="146"/>
    </row>
    <row r="651" spans="1:32">
      <c r="A651" s="4"/>
      <c r="B651" s="4"/>
      <c r="C651" s="4"/>
      <c r="D651" s="4"/>
      <c r="E651" s="3"/>
      <c r="F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AB651" s="146"/>
      <c r="AC651" s="146"/>
      <c r="AD651" s="146"/>
      <c r="AE651" s="146"/>
      <c r="AF651" s="146"/>
    </row>
    <row r="652" spans="1:32">
      <c r="A652" s="4"/>
      <c r="B652" s="4"/>
      <c r="C652" s="4"/>
      <c r="D652" s="4"/>
      <c r="E652" s="3"/>
      <c r="F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AB652" s="146"/>
      <c r="AC652" s="146"/>
      <c r="AD652" s="146"/>
      <c r="AE652" s="146"/>
      <c r="AF652" s="146"/>
    </row>
    <row r="653" spans="1:32">
      <c r="A653" s="4"/>
      <c r="B653" s="4"/>
      <c r="C653" s="4"/>
      <c r="D653" s="4"/>
      <c r="E653" s="3"/>
      <c r="F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AB653" s="146"/>
      <c r="AC653" s="146"/>
      <c r="AD653" s="146"/>
      <c r="AE653" s="146"/>
      <c r="AF653" s="146"/>
    </row>
    <row r="654" spans="1:32">
      <c r="A654" s="4"/>
      <c r="B654" s="4"/>
      <c r="C654" s="4"/>
      <c r="D654" s="4"/>
      <c r="E654" s="3"/>
      <c r="F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AB654" s="146"/>
      <c r="AC654" s="146"/>
      <c r="AD654" s="146"/>
      <c r="AE654" s="146"/>
      <c r="AF654" s="146"/>
    </row>
    <row r="655" spans="1:32">
      <c r="A655" s="4"/>
      <c r="B655" s="4"/>
      <c r="C655" s="4"/>
      <c r="D655" s="4"/>
      <c r="E655" s="3"/>
      <c r="F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AB655" s="146"/>
      <c r="AC655" s="146"/>
      <c r="AD655" s="146"/>
      <c r="AE655" s="146"/>
      <c r="AF655" s="146"/>
    </row>
    <row r="656" spans="1:32">
      <c r="A656" s="4"/>
      <c r="B656" s="4"/>
      <c r="C656" s="4"/>
      <c r="D656" s="4"/>
      <c r="E656" s="3"/>
      <c r="F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AB656" s="146"/>
      <c r="AC656" s="146"/>
      <c r="AD656" s="146"/>
      <c r="AE656" s="146"/>
      <c r="AF656" s="146"/>
    </row>
    <row r="657" spans="1:32">
      <c r="A657" s="4"/>
      <c r="B657" s="4"/>
      <c r="C657" s="4"/>
      <c r="D657" s="4"/>
      <c r="E657" s="3"/>
      <c r="F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AB657" s="146"/>
      <c r="AC657" s="146"/>
      <c r="AD657" s="146"/>
      <c r="AE657" s="146"/>
      <c r="AF657" s="146"/>
    </row>
    <row r="658" spans="1:32">
      <c r="A658" s="4"/>
      <c r="B658" s="4"/>
      <c r="C658" s="4"/>
      <c r="D658" s="4"/>
      <c r="E658" s="3"/>
      <c r="F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AB658" s="146"/>
      <c r="AC658" s="146"/>
      <c r="AD658" s="146"/>
      <c r="AE658" s="146"/>
      <c r="AF658" s="146"/>
    </row>
    <row r="659" spans="1:32">
      <c r="A659" s="4"/>
      <c r="B659" s="4"/>
      <c r="C659" s="4"/>
      <c r="D659" s="4"/>
      <c r="E659" s="3"/>
      <c r="F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AB659" s="146"/>
      <c r="AC659" s="146"/>
      <c r="AD659" s="146"/>
      <c r="AE659" s="146"/>
      <c r="AF659" s="146"/>
    </row>
    <row r="660" spans="1:32">
      <c r="A660" s="4"/>
      <c r="B660" s="4"/>
      <c r="C660" s="4"/>
      <c r="D660" s="4"/>
      <c r="E660" s="3"/>
      <c r="F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AB660" s="146"/>
      <c r="AC660" s="146"/>
      <c r="AD660" s="146"/>
      <c r="AE660" s="146"/>
      <c r="AF660" s="146"/>
    </row>
    <row r="661" spans="1:32">
      <c r="A661" s="4"/>
      <c r="B661" s="4"/>
      <c r="C661" s="4"/>
      <c r="D661" s="4"/>
      <c r="E661" s="3"/>
      <c r="F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AB661" s="146"/>
      <c r="AC661" s="146"/>
      <c r="AD661" s="146"/>
      <c r="AE661" s="146"/>
      <c r="AF661" s="146"/>
    </row>
    <row r="662" spans="1:32">
      <c r="A662" s="4"/>
      <c r="B662" s="4"/>
      <c r="C662" s="4"/>
      <c r="D662" s="4"/>
      <c r="E662" s="3"/>
      <c r="F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AB662" s="146"/>
      <c r="AC662" s="146"/>
      <c r="AD662" s="146"/>
      <c r="AE662" s="146"/>
      <c r="AF662" s="146"/>
    </row>
    <row r="663" spans="1:32">
      <c r="A663" s="4"/>
      <c r="B663" s="4"/>
      <c r="C663" s="4"/>
      <c r="D663" s="4"/>
      <c r="E663" s="3"/>
      <c r="F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AB663" s="146"/>
      <c r="AC663" s="146"/>
      <c r="AD663" s="146"/>
      <c r="AE663" s="146"/>
      <c r="AF663" s="146"/>
    </row>
    <row r="664" spans="1:32">
      <c r="A664" s="4"/>
      <c r="B664" s="4"/>
      <c r="C664" s="4"/>
      <c r="D664" s="4"/>
      <c r="E664" s="3"/>
      <c r="F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AB664" s="146"/>
      <c r="AC664" s="146"/>
      <c r="AD664" s="146"/>
      <c r="AE664" s="146"/>
      <c r="AF664" s="146"/>
    </row>
    <row r="665" spans="1:32">
      <c r="A665" s="4"/>
      <c r="B665" s="4"/>
      <c r="C665" s="4"/>
      <c r="D665" s="4"/>
      <c r="E665" s="3"/>
      <c r="F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AB665" s="146"/>
      <c r="AC665" s="146"/>
      <c r="AD665" s="146"/>
      <c r="AE665" s="146"/>
      <c r="AF665" s="146"/>
    </row>
    <row r="666" spans="1:32">
      <c r="A666" s="4"/>
      <c r="B666" s="4"/>
      <c r="C666" s="4"/>
      <c r="D666" s="4"/>
      <c r="E666" s="3"/>
      <c r="F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AB666" s="146"/>
      <c r="AC666" s="146"/>
      <c r="AD666" s="146"/>
      <c r="AE666" s="146"/>
      <c r="AF666" s="146"/>
    </row>
    <row r="667" spans="1:32">
      <c r="A667" s="4"/>
      <c r="B667" s="4"/>
      <c r="C667" s="4"/>
      <c r="D667" s="4"/>
      <c r="E667" s="3"/>
      <c r="F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AB667" s="146"/>
      <c r="AC667" s="146"/>
      <c r="AD667" s="146"/>
      <c r="AE667" s="146"/>
      <c r="AF667" s="146"/>
    </row>
    <row r="668" spans="1:32">
      <c r="A668" s="4"/>
      <c r="B668" s="4"/>
      <c r="C668" s="4"/>
      <c r="D668" s="4"/>
      <c r="E668" s="3"/>
      <c r="F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AB668" s="146"/>
      <c r="AC668" s="146"/>
      <c r="AD668" s="146"/>
      <c r="AE668" s="146"/>
      <c r="AF668" s="146"/>
    </row>
    <row r="669" spans="1:32">
      <c r="A669" s="4"/>
      <c r="B669" s="4"/>
      <c r="C669" s="4"/>
      <c r="D669" s="4"/>
      <c r="E669" s="3"/>
      <c r="F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AB669" s="146"/>
      <c r="AC669" s="146"/>
      <c r="AD669" s="146"/>
      <c r="AE669" s="146"/>
      <c r="AF669" s="146"/>
    </row>
    <row r="670" spans="1:32">
      <c r="A670" s="4"/>
      <c r="B670" s="4"/>
      <c r="C670" s="4"/>
      <c r="D670" s="4"/>
      <c r="E670" s="3"/>
      <c r="F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AB670" s="146"/>
      <c r="AC670" s="146"/>
      <c r="AD670" s="146"/>
      <c r="AE670" s="146"/>
      <c r="AF670" s="146"/>
    </row>
    <row r="671" spans="1:32">
      <c r="A671" s="4"/>
      <c r="B671" s="4"/>
      <c r="C671" s="4"/>
      <c r="D671" s="4"/>
      <c r="E671" s="3"/>
      <c r="F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AB671" s="146"/>
      <c r="AC671" s="146"/>
      <c r="AD671" s="146"/>
      <c r="AE671" s="146"/>
      <c r="AF671" s="146"/>
    </row>
    <row r="672" spans="1:32">
      <c r="A672" s="4"/>
      <c r="B672" s="4"/>
      <c r="C672" s="4"/>
      <c r="D672" s="4"/>
      <c r="E672" s="3"/>
      <c r="F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AB672" s="146"/>
      <c r="AC672" s="146"/>
      <c r="AD672" s="146"/>
      <c r="AE672" s="146"/>
      <c r="AF672" s="146"/>
    </row>
    <row r="673" spans="1:32">
      <c r="A673" s="4"/>
      <c r="B673" s="4"/>
      <c r="C673" s="4"/>
      <c r="D673" s="4"/>
      <c r="E673" s="3"/>
      <c r="F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AB673" s="146"/>
      <c r="AC673" s="146"/>
      <c r="AD673" s="146"/>
      <c r="AE673" s="146"/>
      <c r="AF673" s="146"/>
    </row>
    <row r="674" spans="1:32">
      <c r="A674" s="4"/>
      <c r="B674" s="4"/>
      <c r="C674" s="4"/>
      <c r="D674" s="4"/>
      <c r="E674" s="3"/>
      <c r="F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AB674" s="146"/>
      <c r="AC674" s="146"/>
      <c r="AD674" s="146"/>
      <c r="AE674" s="146"/>
      <c r="AF674" s="146"/>
    </row>
    <row r="675" spans="1:32">
      <c r="A675" s="4"/>
      <c r="B675" s="4"/>
      <c r="C675" s="4"/>
      <c r="D675" s="4"/>
      <c r="E675" s="3"/>
      <c r="F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AB675" s="146"/>
      <c r="AC675" s="146"/>
      <c r="AD675" s="146"/>
      <c r="AE675" s="146"/>
      <c r="AF675" s="146"/>
    </row>
    <row r="676" spans="1:32">
      <c r="A676" s="4"/>
      <c r="B676" s="4"/>
      <c r="C676" s="4"/>
      <c r="D676" s="4"/>
      <c r="E676" s="3"/>
      <c r="F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AB676" s="146"/>
      <c r="AC676" s="146"/>
      <c r="AD676" s="146"/>
      <c r="AE676" s="146"/>
      <c r="AF676" s="146"/>
    </row>
    <row r="677" spans="1:32">
      <c r="A677" s="4"/>
      <c r="B677" s="4"/>
      <c r="C677" s="4"/>
      <c r="D677" s="4"/>
      <c r="E677" s="3"/>
      <c r="F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AB677" s="146"/>
      <c r="AC677" s="146"/>
      <c r="AD677" s="146"/>
      <c r="AE677" s="146"/>
      <c r="AF677" s="146"/>
    </row>
    <row r="678" spans="1:32">
      <c r="A678" s="4"/>
      <c r="B678" s="4"/>
      <c r="C678" s="4"/>
      <c r="D678" s="4"/>
      <c r="E678" s="3"/>
      <c r="F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AB678" s="146"/>
      <c r="AC678" s="146"/>
      <c r="AD678" s="146"/>
      <c r="AE678" s="146"/>
      <c r="AF678" s="146"/>
    </row>
    <row r="679" spans="1:32">
      <c r="A679" s="4"/>
      <c r="B679" s="4"/>
      <c r="C679" s="4"/>
      <c r="D679" s="4"/>
      <c r="E679" s="3"/>
      <c r="F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AB679" s="146"/>
      <c r="AC679" s="146"/>
      <c r="AD679" s="146"/>
      <c r="AE679" s="146"/>
      <c r="AF679" s="146"/>
    </row>
    <row r="680" spans="1:32">
      <c r="A680" s="4"/>
      <c r="B680" s="4"/>
      <c r="C680" s="4"/>
      <c r="D680" s="4"/>
      <c r="E680" s="3"/>
      <c r="F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AB680" s="146"/>
      <c r="AC680" s="146"/>
      <c r="AD680" s="146"/>
      <c r="AE680" s="146"/>
      <c r="AF680" s="146"/>
    </row>
    <row r="681" spans="1:32">
      <c r="A681" s="4"/>
      <c r="B681" s="4"/>
      <c r="C681" s="4"/>
      <c r="D681" s="4"/>
      <c r="E681" s="3"/>
      <c r="F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AB681" s="146"/>
      <c r="AC681" s="146"/>
      <c r="AD681" s="146"/>
      <c r="AE681" s="146"/>
      <c r="AF681" s="146"/>
    </row>
    <row r="682" spans="1:32">
      <c r="A682" s="4"/>
      <c r="B682" s="4"/>
      <c r="C682" s="4"/>
      <c r="D682" s="4"/>
      <c r="E682" s="3"/>
      <c r="F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AB682" s="146"/>
      <c r="AC682" s="146"/>
      <c r="AD682" s="146"/>
      <c r="AE682" s="146"/>
      <c r="AF682" s="146"/>
    </row>
    <row r="683" spans="1:32">
      <c r="A683" s="4"/>
      <c r="B683" s="4"/>
      <c r="C683" s="4"/>
      <c r="D683" s="4"/>
      <c r="E683" s="3"/>
      <c r="F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AB683" s="146"/>
      <c r="AC683" s="146"/>
      <c r="AD683" s="146"/>
      <c r="AE683" s="146"/>
      <c r="AF683" s="146"/>
    </row>
    <row r="684" spans="1:32">
      <c r="A684" s="4"/>
      <c r="B684" s="4"/>
      <c r="C684" s="4"/>
      <c r="D684" s="4"/>
      <c r="E684" s="3"/>
      <c r="F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AB684" s="146"/>
      <c r="AC684" s="146"/>
      <c r="AD684" s="146"/>
      <c r="AE684" s="146"/>
      <c r="AF684" s="146"/>
    </row>
    <row r="685" spans="1:32">
      <c r="A685" s="4"/>
      <c r="B685" s="4"/>
      <c r="C685" s="4"/>
      <c r="D685" s="4"/>
      <c r="E685" s="3"/>
      <c r="F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AB685" s="146"/>
      <c r="AC685" s="146"/>
      <c r="AD685" s="146"/>
      <c r="AE685" s="146"/>
      <c r="AF685" s="146"/>
    </row>
    <row r="686" spans="1:32">
      <c r="A686" s="4"/>
      <c r="B686" s="4"/>
      <c r="C686" s="4"/>
      <c r="D686" s="4"/>
      <c r="E686" s="3"/>
      <c r="F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AB686" s="146"/>
      <c r="AC686" s="146"/>
      <c r="AD686" s="146"/>
      <c r="AE686" s="146"/>
      <c r="AF686" s="146"/>
    </row>
    <row r="687" spans="1:32">
      <c r="A687" s="4"/>
      <c r="B687" s="4"/>
      <c r="C687" s="4"/>
      <c r="D687" s="4"/>
      <c r="E687" s="3"/>
      <c r="F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AB687" s="146"/>
      <c r="AC687" s="146"/>
      <c r="AD687" s="146"/>
      <c r="AE687" s="146"/>
      <c r="AF687" s="146"/>
    </row>
    <row r="688" spans="1:32">
      <c r="A688" s="4"/>
      <c r="B688" s="4"/>
      <c r="C688" s="4"/>
      <c r="D688" s="4"/>
      <c r="E688" s="3"/>
      <c r="F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AB688" s="146"/>
      <c r="AC688" s="146"/>
      <c r="AD688" s="146"/>
      <c r="AE688" s="146"/>
      <c r="AF688" s="146"/>
    </row>
    <row r="689" spans="1:32">
      <c r="A689" s="4"/>
      <c r="B689" s="4"/>
      <c r="C689" s="4"/>
      <c r="D689" s="4"/>
      <c r="E689" s="3"/>
      <c r="F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AB689" s="146"/>
      <c r="AC689" s="146"/>
      <c r="AD689" s="146"/>
      <c r="AE689" s="146"/>
      <c r="AF689" s="146"/>
    </row>
    <row r="690" spans="1:32">
      <c r="A690" s="4"/>
      <c r="B690" s="4"/>
      <c r="C690" s="4"/>
      <c r="D690" s="4"/>
      <c r="E690" s="3"/>
      <c r="F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AB690" s="146"/>
      <c r="AC690" s="146"/>
      <c r="AD690" s="146"/>
      <c r="AE690" s="146"/>
      <c r="AF690" s="146"/>
    </row>
    <row r="691" spans="1:32">
      <c r="A691" s="4"/>
      <c r="B691" s="4"/>
      <c r="C691" s="4"/>
      <c r="D691" s="4"/>
      <c r="E691" s="3"/>
      <c r="F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AB691" s="146"/>
      <c r="AC691" s="146"/>
      <c r="AD691" s="146"/>
      <c r="AE691" s="146"/>
      <c r="AF691" s="146"/>
    </row>
    <row r="692" spans="1:32">
      <c r="A692" s="4"/>
      <c r="B692" s="4"/>
      <c r="C692" s="4"/>
      <c r="D692" s="4"/>
      <c r="E692" s="3"/>
      <c r="F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AB692" s="146"/>
      <c r="AC692" s="146"/>
      <c r="AD692" s="146"/>
      <c r="AE692" s="146"/>
      <c r="AF692" s="146"/>
    </row>
    <row r="693" spans="1:32">
      <c r="A693" s="4"/>
      <c r="B693" s="4"/>
      <c r="C693" s="4"/>
      <c r="D693" s="4"/>
      <c r="E693" s="3"/>
      <c r="F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AB693" s="146"/>
      <c r="AC693" s="146"/>
      <c r="AD693" s="146"/>
      <c r="AE693" s="146"/>
      <c r="AF693" s="146"/>
    </row>
    <row r="694" spans="1:32">
      <c r="A694" s="4"/>
      <c r="B694" s="4"/>
      <c r="C694" s="4"/>
      <c r="D694" s="4"/>
      <c r="E694" s="3"/>
      <c r="F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AB694" s="146"/>
      <c r="AC694" s="146"/>
      <c r="AD694" s="146"/>
      <c r="AE694" s="146"/>
      <c r="AF694" s="146"/>
    </row>
    <row r="695" spans="1:32">
      <c r="A695" s="4"/>
      <c r="B695" s="4"/>
      <c r="C695" s="4"/>
      <c r="D695" s="4"/>
      <c r="E695" s="3"/>
      <c r="F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AB695" s="146"/>
      <c r="AC695" s="146"/>
      <c r="AD695" s="146"/>
      <c r="AE695" s="146"/>
      <c r="AF695" s="146"/>
    </row>
    <row r="696" spans="1:32">
      <c r="A696" s="4"/>
      <c r="B696" s="4"/>
      <c r="C696" s="4"/>
      <c r="D696" s="4"/>
      <c r="E696" s="3"/>
      <c r="F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AB696" s="146"/>
      <c r="AC696" s="146"/>
      <c r="AD696" s="146"/>
      <c r="AE696" s="146"/>
      <c r="AF696" s="146"/>
    </row>
    <row r="697" spans="1:32">
      <c r="A697" s="4"/>
      <c r="B697" s="4"/>
      <c r="C697" s="4"/>
      <c r="D697" s="4"/>
      <c r="E697" s="3"/>
      <c r="F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AB697" s="146"/>
      <c r="AC697" s="146"/>
      <c r="AD697" s="146"/>
      <c r="AE697" s="146"/>
      <c r="AF697" s="146"/>
    </row>
    <row r="698" spans="1:32">
      <c r="A698" s="4"/>
      <c r="B698" s="4"/>
      <c r="C698" s="4"/>
      <c r="D698" s="4"/>
      <c r="E698" s="3"/>
      <c r="F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AB698" s="146"/>
      <c r="AC698" s="146"/>
      <c r="AD698" s="146"/>
      <c r="AE698" s="146"/>
      <c r="AF698" s="146"/>
    </row>
    <row r="699" spans="1:32">
      <c r="A699" s="4"/>
      <c r="B699" s="4"/>
      <c r="C699" s="4"/>
      <c r="D699" s="4"/>
      <c r="E699" s="3"/>
      <c r="F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AB699" s="146"/>
      <c r="AC699" s="146"/>
      <c r="AD699" s="146"/>
      <c r="AE699" s="146"/>
      <c r="AF699" s="146"/>
    </row>
    <row r="700" spans="1:32">
      <c r="A700" s="4"/>
      <c r="B700" s="4"/>
      <c r="C700" s="4"/>
      <c r="D700" s="4"/>
      <c r="E700" s="3"/>
      <c r="F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AB700" s="146"/>
      <c r="AC700" s="146"/>
      <c r="AD700" s="146"/>
      <c r="AE700" s="146"/>
      <c r="AF700" s="146"/>
    </row>
    <row r="701" spans="1:32">
      <c r="A701" s="4"/>
      <c r="B701" s="4"/>
      <c r="C701" s="4"/>
      <c r="D701" s="4"/>
      <c r="E701" s="3"/>
      <c r="F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AB701" s="146"/>
      <c r="AC701" s="146"/>
      <c r="AD701" s="146"/>
      <c r="AE701" s="146"/>
      <c r="AF701" s="146"/>
    </row>
    <row r="702" spans="1:32">
      <c r="A702" s="4"/>
      <c r="B702" s="4"/>
      <c r="C702" s="4"/>
      <c r="D702" s="4"/>
      <c r="E702" s="3"/>
      <c r="F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AB702" s="146"/>
      <c r="AC702" s="146"/>
      <c r="AD702" s="146"/>
      <c r="AE702" s="146"/>
      <c r="AF702" s="146"/>
    </row>
    <row r="703" spans="1:32">
      <c r="A703" s="4"/>
      <c r="B703" s="4"/>
      <c r="C703" s="4"/>
      <c r="D703" s="4"/>
      <c r="E703" s="3"/>
      <c r="F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AB703" s="146"/>
      <c r="AC703" s="146"/>
      <c r="AD703" s="146"/>
      <c r="AE703" s="146"/>
      <c r="AF703" s="146"/>
    </row>
    <row r="704" spans="1:32">
      <c r="A704" s="4"/>
      <c r="B704" s="4"/>
      <c r="C704" s="4"/>
      <c r="D704" s="4"/>
      <c r="E704" s="3"/>
      <c r="F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AB704" s="146"/>
      <c r="AC704" s="146"/>
      <c r="AD704" s="146"/>
      <c r="AE704" s="146"/>
      <c r="AF704" s="146"/>
    </row>
    <row r="705" spans="1:32">
      <c r="A705" s="4"/>
      <c r="B705" s="4"/>
      <c r="C705" s="4"/>
      <c r="D705" s="4"/>
      <c r="E705" s="3"/>
      <c r="F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AB705" s="146"/>
      <c r="AC705" s="146"/>
      <c r="AD705" s="146"/>
      <c r="AE705" s="146"/>
      <c r="AF705" s="146"/>
    </row>
    <row r="706" spans="1:32">
      <c r="A706" s="4"/>
      <c r="B706" s="4"/>
      <c r="C706" s="4"/>
      <c r="D706" s="4"/>
      <c r="E706" s="3"/>
      <c r="F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AB706" s="146"/>
      <c r="AC706" s="146"/>
      <c r="AD706" s="146"/>
      <c r="AE706" s="146"/>
      <c r="AF706" s="146"/>
    </row>
    <row r="707" spans="1:32">
      <c r="A707" s="4"/>
      <c r="B707" s="4"/>
      <c r="C707" s="4"/>
      <c r="D707" s="4"/>
      <c r="E707" s="3"/>
      <c r="F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AB707" s="146"/>
      <c r="AC707" s="146"/>
      <c r="AD707" s="146"/>
      <c r="AE707" s="146"/>
      <c r="AF707" s="146"/>
    </row>
    <row r="708" spans="1:32">
      <c r="A708" s="4"/>
      <c r="B708" s="4"/>
      <c r="C708" s="4"/>
      <c r="D708" s="4"/>
      <c r="E708" s="3"/>
      <c r="F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AB708" s="146"/>
      <c r="AC708" s="146"/>
      <c r="AD708" s="146"/>
      <c r="AE708" s="146"/>
      <c r="AF708" s="146"/>
    </row>
    <row r="709" spans="1:32">
      <c r="A709" s="4"/>
      <c r="B709" s="4"/>
      <c r="C709" s="4"/>
      <c r="D709" s="4"/>
      <c r="E709" s="3"/>
      <c r="F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AB709" s="146"/>
      <c r="AC709" s="146"/>
      <c r="AD709" s="146"/>
      <c r="AE709" s="146"/>
      <c r="AF709" s="146"/>
    </row>
    <row r="710" spans="1:32">
      <c r="A710" s="4"/>
      <c r="B710" s="4"/>
      <c r="C710" s="4"/>
      <c r="D710" s="4"/>
      <c r="E710" s="3"/>
      <c r="F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AB710" s="146"/>
      <c r="AC710" s="146"/>
      <c r="AD710" s="146"/>
      <c r="AE710" s="146"/>
      <c r="AF710" s="146"/>
    </row>
    <row r="711" spans="1:32">
      <c r="A711" s="4"/>
      <c r="B711" s="4"/>
      <c r="C711" s="4"/>
      <c r="D711" s="4"/>
      <c r="E711" s="3"/>
      <c r="F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AB711" s="146"/>
      <c r="AC711" s="146"/>
      <c r="AD711" s="146"/>
      <c r="AE711" s="146"/>
      <c r="AF711" s="146"/>
    </row>
    <row r="712" spans="1:32">
      <c r="A712" s="4"/>
      <c r="B712" s="4"/>
      <c r="C712" s="4"/>
      <c r="D712" s="4"/>
      <c r="E712" s="3"/>
      <c r="F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AB712" s="146"/>
      <c r="AC712" s="146"/>
      <c r="AD712" s="146"/>
      <c r="AE712" s="146"/>
      <c r="AF712" s="146"/>
    </row>
    <row r="713" spans="1:32">
      <c r="A713" s="4"/>
      <c r="B713" s="4"/>
      <c r="C713" s="4"/>
      <c r="D713" s="4"/>
      <c r="E713" s="3"/>
      <c r="F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AB713" s="146"/>
      <c r="AC713" s="146"/>
      <c r="AD713" s="146"/>
      <c r="AE713" s="146"/>
      <c r="AF713" s="146"/>
    </row>
    <row r="714" spans="1:32">
      <c r="A714" s="4"/>
      <c r="B714" s="4"/>
      <c r="C714" s="4"/>
      <c r="D714" s="4"/>
      <c r="E714" s="3"/>
      <c r="F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AB714" s="146"/>
      <c r="AC714" s="146"/>
      <c r="AD714" s="146"/>
      <c r="AE714" s="146"/>
      <c r="AF714" s="146"/>
    </row>
    <row r="715" spans="1:32">
      <c r="A715" s="4"/>
      <c r="B715" s="4"/>
      <c r="C715" s="4"/>
      <c r="D715" s="4"/>
      <c r="E715" s="3"/>
      <c r="F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AB715" s="146"/>
      <c r="AC715" s="146"/>
      <c r="AD715" s="146"/>
      <c r="AE715" s="146"/>
      <c r="AF715" s="146"/>
    </row>
    <row r="716" spans="1:32">
      <c r="A716" s="4"/>
      <c r="B716" s="4"/>
      <c r="C716" s="4"/>
      <c r="D716" s="4"/>
      <c r="E716" s="3"/>
      <c r="F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AB716" s="146"/>
      <c r="AC716" s="146"/>
      <c r="AD716" s="146"/>
      <c r="AE716" s="146"/>
      <c r="AF716" s="146"/>
    </row>
    <row r="717" spans="1:32">
      <c r="A717" s="4"/>
      <c r="B717" s="4"/>
      <c r="C717" s="4"/>
      <c r="D717" s="4"/>
      <c r="E717" s="3"/>
      <c r="F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AB717" s="146"/>
      <c r="AC717" s="146"/>
      <c r="AD717" s="146"/>
      <c r="AE717" s="146"/>
      <c r="AF717" s="146"/>
    </row>
    <row r="718" spans="1:32">
      <c r="A718" s="4"/>
      <c r="B718" s="4"/>
      <c r="C718" s="4"/>
      <c r="D718" s="4"/>
      <c r="E718" s="3"/>
      <c r="F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AB718" s="146"/>
      <c r="AC718" s="146"/>
      <c r="AD718" s="146"/>
      <c r="AE718" s="146"/>
      <c r="AF718" s="146"/>
    </row>
    <row r="719" spans="1:32">
      <c r="A719" s="4"/>
      <c r="B719" s="4"/>
      <c r="C719" s="4"/>
      <c r="D719" s="4"/>
      <c r="E719" s="3"/>
      <c r="F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AB719" s="146"/>
      <c r="AC719" s="146"/>
      <c r="AD719" s="146"/>
      <c r="AE719" s="146"/>
      <c r="AF719" s="146"/>
    </row>
    <row r="720" spans="1:32">
      <c r="A720" s="4"/>
      <c r="B720" s="4"/>
      <c r="C720" s="4"/>
      <c r="D720" s="4"/>
      <c r="E720" s="3"/>
      <c r="F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AB720" s="146"/>
      <c r="AC720" s="146"/>
      <c r="AD720" s="146"/>
      <c r="AE720" s="146"/>
      <c r="AF720" s="146"/>
    </row>
    <row r="721" spans="1:32">
      <c r="A721" s="4"/>
      <c r="B721" s="4"/>
      <c r="C721" s="4"/>
      <c r="D721" s="4"/>
      <c r="E721" s="3"/>
      <c r="F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AB721" s="146"/>
      <c r="AC721" s="146"/>
      <c r="AD721" s="146"/>
      <c r="AE721" s="146"/>
      <c r="AF721" s="146"/>
    </row>
    <row r="722" spans="1:32">
      <c r="A722" s="4"/>
      <c r="B722" s="4"/>
      <c r="C722" s="4"/>
      <c r="D722" s="4"/>
      <c r="E722" s="3"/>
      <c r="F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AB722" s="146"/>
      <c r="AC722" s="146"/>
      <c r="AD722" s="146"/>
      <c r="AE722" s="146"/>
      <c r="AF722" s="146"/>
    </row>
    <row r="723" spans="1:32">
      <c r="A723" s="4"/>
      <c r="B723" s="4"/>
      <c r="C723" s="4"/>
      <c r="D723" s="4"/>
      <c r="E723" s="3"/>
      <c r="F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AB723" s="146"/>
      <c r="AC723" s="146"/>
      <c r="AD723" s="146"/>
      <c r="AE723" s="146"/>
      <c r="AF723" s="146"/>
    </row>
    <row r="724" spans="1:32">
      <c r="A724" s="4"/>
      <c r="B724" s="4"/>
      <c r="C724" s="4"/>
      <c r="D724" s="4"/>
      <c r="E724" s="3"/>
      <c r="F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AB724" s="146"/>
      <c r="AC724" s="146"/>
      <c r="AD724" s="146"/>
      <c r="AE724" s="146"/>
      <c r="AF724" s="146"/>
    </row>
    <row r="725" spans="1:32">
      <c r="A725" s="4"/>
      <c r="B725" s="4"/>
      <c r="C725" s="4"/>
      <c r="D725" s="4"/>
      <c r="E725" s="3"/>
      <c r="F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AB725" s="146"/>
      <c r="AC725" s="146"/>
      <c r="AD725" s="146"/>
      <c r="AE725" s="146"/>
      <c r="AF725" s="146"/>
    </row>
    <row r="726" spans="1:32">
      <c r="A726" s="4"/>
      <c r="B726" s="4"/>
      <c r="C726" s="4"/>
      <c r="D726" s="4"/>
      <c r="E726" s="3"/>
      <c r="F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AB726" s="146"/>
      <c r="AC726" s="146"/>
      <c r="AD726" s="146"/>
      <c r="AE726" s="146"/>
      <c r="AF726" s="146"/>
    </row>
    <row r="727" spans="1:32">
      <c r="A727" s="4"/>
      <c r="B727" s="4"/>
      <c r="C727" s="4"/>
      <c r="D727" s="4"/>
      <c r="E727" s="3"/>
      <c r="F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AB727" s="146"/>
      <c r="AC727" s="146"/>
      <c r="AD727" s="146"/>
      <c r="AE727" s="146"/>
      <c r="AF727" s="146"/>
    </row>
    <row r="728" spans="1:32">
      <c r="A728" s="4"/>
      <c r="B728" s="4"/>
      <c r="C728" s="4"/>
      <c r="D728" s="4"/>
      <c r="E728" s="3"/>
      <c r="F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AB728" s="146"/>
      <c r="AC728" s="146"/>
      <c r="AD728" s="146"/>
      <c r="AE728" s="146"/>
      <c r="AF728" s="146"/>
    </row>
    <row r="729" spans="1:32">
      <c r="A729" s="4"/>
      <c r="B729" s="4"/>
      <c r="C729" s="4"/>
      <c r="D729" s="4"/>
      <c r="E729" s="3"/>
      <c r="F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AB729" s="146"/>
      <c r="AC729" s="146"/>
      <c r="AD729" s="146"/>
      <c r="AE729" s="146"/>
      <c r="AF729" s="146"/>
    </row>
    <row r="730" spans="1:32">
      <c r="A730" s="4"/>
      <c r="B730" s="4"/>
      <c r="C730" s="4"/>
      <c r="D730" s="4"/>
      <c r="E730" s="3"/>
      <c r="F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AB730" s="146"/>
      <c r="AC730" s="146"/>
      <c r="AD730" s="146"/>
      <c r="AE730" s="146"/>
      <c r="AF730" s="146"/>
    </row>
    <row r="731" spans="1:32">
      <c r="A731" s="4"/>
      <c r="B731" s="4"/>
      <c r="C731" s="4"/>
      <c r="D731" s="4"/>
      <c r="E731" s="3"/>
      <c r="F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AB731" s="146"/>
      <c r="AC731" s="146"/>
      <c r="AD731" s="146"/>
      <c r="AE731" s="146"/>
      <c r="AF731" s="146"/>
    </row>
    <row r="732" spans="1:32">
      <c r="A732" s="4"/>
      <c r="B732" s="4"/>
      <c r="C732" s="4"/>
      <c r="D732" s="4"/>
      <c r="E732" s="3"/>
      <c r="F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AB732" s="146"/>
      <c r="AC732" s="146"/>
      <c r="AD732" s="146"/>
      <c r="AE732" s="146"/>
      <c r="AF732" s="146"/>
    </row>
    <row r="733" spans="1:32">
      <c r="A733" s="4"/>
      <c r="B733" s="4"/>
      <c r="C733" s="4"/>
      <c r="D733" s="4"/>
      <c r="E733" s="3"/>
      <c r="F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AB733" s="146"/>
      <c r="AC733" s="146"/>
      <c r="AD733" s="146"/>
      <c r="AE733" s="146"/>
      <c r="AF733" s="146"/>
    </row>
    <row r="734" spans="1:32">
      <c r="A734" s="4"/>
      <c r="B734" s="4"/>
      <c r="C734" s="4"/>
      <c r="D734" s="4"/>
      <c r="E734" s="3"/>
      <c r="F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AB734" s="146"/>
      <c r="AC734" s="146"/>
      <c r="AD734" s="146"/>
      <c r="AE734" s="146"/>
      <c r="AF734" s="146"/>
    </row>
    <row r="735" spans="1:32">
      <c r="A735" s="4"/>
      <c r="B735" s="4"/>
      <c r="C735" s="4"/>
      <c r="D735" s="4"/>
      <c r="E735" s="3"/>
      <c r="F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AB735" s="146"/>
      <c r="AC735" s="146"/>
      <c r="AD735" s="146"/>
      <c r="AE735" s="146"/>
      <c r="AF735" s="146"/>
    </row>
    <row r="736" spans="1:32">
      <c r="A736" s="4"/>
      <c r="B736" s="4"/>
      <c r="C736" s="4"/>
      <c r="D736" s="4"/>
      <c r="E736" s="3"/>
      <c r="F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AB736" s="146"/>
      <c r="AC736" s="146"/>
      <c r="AD736" s="146"/>
      <c r="AE736" s="146"/>
      <c r="AF736" s="146"/>
    </row>
    <row r="737" spans="1:32">
      <c r="A737" s="4"/>
      <c r="B737" s="4"/>
      <c r="C737" s="4"/>
      <c r="D737" s="4"/>
      <c r="E737" s="3"/>
      <c r="F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AB737" s="146"/>
      <c r="AC737" s="146"/>
      <c r="AD737" s="146"/>
      <c r="AE737" s="146"/>
      <c r="AF737" s="146"/>
    </row>
    <row r="738" spans="1:32">
      <c r="A738" s="4"/>
      <c r="B738" s="4"/>
      <c r="C738" s="4"/>
      <c r="D738" s="4"/>
      <c r="E738" s="3"/>
      <c r="F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AB738" s="146"/>
      <c r="AC738" s="146"/>
      <c r="AD738" s="146"/>
      <c r="AE738" s="146"/>
      <c r="AF738" s="146"/>
    </row>
    <row r="739" spans="1:32">
      <c r="A739" s="4"/>
      <c r="B739" s="4"/>
      <c r="C739" s="4"/>
      <c r="D739" s="4"/>
      <c r="E739" s="3"/>
      <c r="F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AB739" s="146"/>
      <c r="AC739" s="146"/>
      <c r="AD739" s="146"/>
      <c r="AE739" s="146"/>
      <c r="AF739" s="146"/>
    </row>
    <row r="740" spans="1:32">
      <c r="A740" s="4"/>
      <c r="B740" s="4"/>
      <c r="C740" s="4"/>
      <c r="D740" s="4"/>
      <c r="E740" s="3"/>
      <c r="F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AB740" s="146"/>
      <c r="AC740" s="146"/>
      <c r="AD740" s="146"/>
      <c r="AE740" s="146"/>
      <c r="AF740" s="146"/>
    </row>
    <row r="741" spans="1:32">
      <c r="A741" s="4"/>
      <c r="B741" s="4"/>
      <c r="C741" s="4"/>
      <c r="D741" s="4"/>
      <c r="E741" s="3"/>
      <c r="F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AB741" s="146"/>
      <c r="AC741" s="146"/>
      <c r="AD741" s="146"/>
      <c r="AE741" s="146"/>
      <c r="AF741" s="146"/>
    </row>
    <row r="742" spans="1:32">
      <c r="A742" s="4"/>
      <c r="B742" s="4"/>
      <c r="C742" s="4"/>
      <c r="D742" s="4"/>
      <c r="E742" s="3"/>
      <c r="F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AB742" s="146"/>
      <c r="AC742" s="146"/>
      <c r="AD742" s="146"/>
      <c r="AE742" s="146"/>
      <c r="AF742" s="146"/>
    </row>
    <row r="743" spans="1:32">
      <c r="A743" s="4"/>
      <c r="B743" s="4"/>
      <c r="C743" s="4"/>
      <c r="D743" s="4"/>
      <c r="E743" s="3"/>
      <c r="F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AB743" s="146"/>
      <c r="AC743" s="146"/>
      <c r="AD743" s="146"/>
      <c r="AE743" s="146"/>
      <c r="AF743" s="146"/>
    </row>
    <row r="744" spans="1:32">
      <c r="A744" s="4"/>
      <c r="B744" s="4"/>
      <c r="C744" s="4"/>
      <c r="D744" s="4"/>
      <c r="E744" s="3"/>
      <c r="F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AB744" s="146"/>
      <c r="AC744" s="146"/>
      <c r="AD744" s="146"/>
      <c r="AE744" s="146"/>
      <c r="AF744" s="146"/>
    </row>
    <row r="745" spans="1:32">
      <c r="A745" s="4"/>
      <c r="B745" s="4"/>
      <c r="C745" s="4"/>
      <c r="D745" s="4"/>
      <c r="E745" s="3"/>
      <c r="F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AB745" s="146"/>
      <c r="AC745" s="146"/>
      <c r="AD745" s="146"/>
      <c r="AE745" s="146"/>
      <c r="AF745" s="146"/>
    </row>
    <row r="746" spans="1:32">
      <c r="A746" s="4"/>
      <c r="B746" s="4"/>
      <c r="C746" s="4"/>
      <c r="D746" s="4"/>
      <c r="E746" s="3"/>
      <c r="F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AB746" s="146"/>
      <c r="AC746" s="146"/>
      <c r="AD746" s="146"/>
      <c r="AE746" s="146"/>
      <c r="AF746" s="146"/>
    </row>
    <row r="747" spans="1:32">
      <c r="A747" s="4"/>
      <c r="B747" s="4"/>
      <c r="C747" s="4"/>
      <c r="D747" s="4"/>
      <c r="E747" s="3"/>
      <c r="F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AB747" s="146"/>
      <c r="AC747" s="146"/>
      <c r="AD747" s="146"/>
      <c r="AE747" s="146"/>
      <c r="AF747" s="146"/>
    </row>
    <row r="748" spans="1:32">
      <c r="A748" s="4"/>
      <c r="B748" s="4"/>
      <c r="C748" s="4"/>
      <c r="D748" s="4"/>
      <c r="E748" s="3"/>
      <c r="F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AB748" s="146"/>
      <c r="AC748" s="146"/>
      <c r="AD748" s="146"/>
      <c r="AE748" s="146"/>
      <c r="AF748" s="146"/>
    </row>
    <row r="749" spans="1:32">
      <c r="A749" s="4"/>
      <c r="B749" s="4"/>
      <c r="C749" s="4"/>
      <c r="D749" s="4"/>
      <c r="E749" s="3"/>
      <c r="F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AB749" s="146"/>
      <c r="AC749" s="146"/>
      <c r="AD749" s="146"/>
      <c r="AE749" s="146"/>
      <c r="AF749" s="146"/>
    </row>
    <row r="750" spans="1:32">
      <c r="A750" s="4"/>
      <c r="B750" s="4"/>
      <c r="C750" s="4"/>
      <c r="D750" s="4"/>
      <c r="E750" s="3"/>
      <c r="F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AB750" s="146"/>
      <c r="AC750" s="146"/>
      <c r="AD750" s="146"/>
      <c r="AE750" s="146"/>
      <c r="AF750" s="146"/>
    </row>
    <row r="751" spans="1:32">
      <c r="A751" s="4"/>
      <c r="B751" s="4"/>
      <c r="C751" s="4"/>
      <c r="D751" s="4"/>
      <c r="E751" s="3"/>
      <c r="F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AB751" s="146"/>
      <c r="AC751" s="146"/>
      <c r="AD751" s="146"/>
      <c r="AE751" s="146"/>
      <c r="AF751" s="146"/>
    </row>
    <row r="752" spans="1:32">
      <c r="A752" s="4"/>
      <c r="B752" s="4"/>
      <c r="C752" s="4"/>
      <c r="D752" s="4"/>
      <c r="E752" s="3"/>
      <c r="F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AB752" s="146"/>
      <c r="AC752" s="146"/>
      <c r="AD752" s="146"/>
      <c r="AE752" s="146"/>
      <c r="AF752" s="146"/>
    </row>
    <row r="753" spans="1:32">
      <c r="A753" s="4"/>
      <c r="B753" s="4"/>
      <c r="C753" s="4"/>
      <c r="D753" s="4"/>
      <c r="E753" s="3"/>
      <c r="F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AB753" s="146"/>
      <c r="AC753" s="146"/>
      <c r="AD753" s="146"/>
      <c r="AE753" s="146"/>
      <c r="AF753" s="146"/>
    </row>
    <row r="754" spans="1:32">
      <c r="A754" s="4"/>
      <c r="B754" s="4"/>
      <c r="C754" s="4"/>
      <c r="D754" s="4"/>
      <c r="E754" s="3"/>
      <c r="F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AB754" s="146"/>
      <c r="AC754" s="146"/>
      <c r="AD754" s="146"/>
      <c r="AE754" s="146"/>
      <c r="AF754" s="146"/>
    </row>
    <row r="755" spans="1:32">
      <c r="A755" s="4"/>
      <c r="B755" s="4"/>
      <c r="C755" s="4"/>
      <c r="D755" s="4"/>
      <c r="E755" s="3"/>
      <c r="F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AB755" s="146"/>
      <c r="AC755" s="146"/>
      <c r="AD755" s="146"/>
      <c r="AE755" s="146"/>
      <c r="AF755" s="146"/>
    </row>
    <row r="756" spans="1:32">
      <c r="A756" s="4"/>
      <c r="B756" s="4"/>
      <c r="C756" s="4"/>
      <c r="D756" s="4"/>
      <c r="E756" s="3"/>
      <c r="F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AB756" s="146"/>
      <c r="AC756" s="146"/>
      <c r="AD756" s="146"/>
      <c r="AE756" s="146"/>
      <c r="AF756" s="146"/>
    </row>
    <row r="757" spans="1:32">
      <c r="A757" s="4"/>
      <c r="B757" s="4"/>
      <c r="C757" s="4"/>
      <c r="D757" s="4"/>
      <c r="E757" s="3"/>
      <c r="F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AB757" s="146"/>
      <c r="AC757" s="146"/>
      <c r="AD757" s="146"/>
      <c r="AE757" s="146"/>
      <c r="AF757" s="146"/>
    </row>
    <row r="758" spans="1:32">
      <c r="A758" s="4"/>
      <c r="B758" s="4"/>
      <c r="C758" s="4"/>
      <c r="D758" s="4"/>
      <c r="E758" s="3"/>
      <c r="F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AB758" s="146"/>
      <c r="AC758" s="146"/>
      <c r="AD758" s="146"/>
      <c r="AE758" s="146"/>
      <c r="AF758" s="146"/>
    </row>
    <row r="759" spans="1:32">
      <c r="A759" s="4"/>
      <c r="B759" s="4"/>
      <c r="C759" s="4"/>
      <c r="D759" s="4"/>
      <c r="E759" s="3"/>
      <c r="F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AB759" s="146"/>
      <c r="AC759" s="146"/>
      <c r="AD759" s="146"/>
      <c r="AE759" s="146"/>
      <c r="AF759" s="146"/>
    </row>
    <row r="760" spans="1:32">
      <c r="A760" s="4"/>
      <c r="B760" s="4"/>
      <c r="C760" s="4"/>
      <c r="D760" s="4"/>
      <c r="E760" s="3"/>
      <c r="F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AB760" s="146"/>
      <c r="AC760" s="146"/>
      <c r="AD760" s="146"/>
      <c r="AE760" s="146"/>
      <c r="AF760" s="146"/>
    </row>
    <row r="761" spans="1:32">
      <c r="A761" s="4"/>
      <c r="B761" s="4"/>
      <c r="C761" s="4"/>
      <c r="D761" s="4"/>
      <c r="E761" s="3"/>
      <c r="F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AB761" s="146"/>
      <c r="AC761" s="146"/>
      <c r="AD761" s="146"/>
      <c r="AE761" s="146"/>
      <c r="AF761" s="146"/>
    </row>
    <row r="762" spans="1:32">
      <c r="A762" s="4"/>
      <c r="B762" s="4"/>
      <c r="C762" s="4"/>
      <c r="D762" s="4"/>
      <c r="E762" s="3"/>
      <c r="F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AB762" s="146"/>
      <c r="AC762" s="146"/>
      <c r="AD762" s="146"/>
      <c r="AE762" s="146"/>
      <c r="AF762" s="146"/>
    </row>
    <row r="763" spans="1:32">
      <c r="A763" s="4"/>
      <c r="B763" s="4"/>
      <c r="C763" s="4"/>
      <c r="D763" s="4"/>
      <c r="E763" s="3"/>
      <c r="F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AB763" s="146"/>
      <c r="AC763" s="146"/>
      <c r="AD763" s="146"/>
      <c r="AE763" s="146"/>
      <c r="AF763" s="146"/>
    </row>
    <row r="764" spans="1:32">
      <c r="A764" s="4"/>
      <c r="B764" s="4"/>
      <c r="C764" s="4"/>
      <c r="D764" s="4"/>
      <c r="E764" s="3"/>
      <c r="F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AB764" s="146"/>
      <c r="AC764" s="146"/>
      <c r="AD764" s="146"/>
      <c r="AE764" s="146"/>
      <c r="AF764" s="146"/>
    </row>
    <row r="765" spans="1:32">
      <c r="A765" s="4"/>
      <c r="B765" s="4"/>
      <c r="C765" s="4"/>
      <c r="D765" s="4"/>
      <c r="E765" s="3"/>
      <c r="F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AB765" s="146"/>
      <c r="AC765" s="146"/>
      <c r="AD765" s="146"/>
      <c r="AE765" s="146"/>
      <c r="AF765" s="146"/>
    </row>
    <row r="766" spans="1:32">
      <c r="A766" s="4"/>
      <c r="B766" s="4"/>
      <c r="C766" s="4"/>
      <c r="D766" s="4"/>
      <c r="E766" s="3"/>
      <c r="F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AB766" s="146"/>
      <c r="AC766" s="146"/>
      <c r="AD766" s="146"/>
      <c r="AE766" s="146"/>
      <c r="AF766" s="146"/>
    </row>
    <row r="767" spans="1:32">
      <c r="A767" s="4"/>
      <c r="B767" s="4"/>
      <c r="C767" s="4"/>
      <c r="D767" s="4"/>
      <c r="E767" s="3"/>
      <c r="F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AB767" s="146"/>
      <c r="AC767" s="146"/>
      <c r="AD767" s="146"/>
      <c r="AE767" s="146"/>
      <c r="AF767" s="146"/>
    </row>
    <row r="768" spans="1:32">
      <c r="A768" s="4"/>
      <c r="B768" s="4"/>
      <c r="C768" s="4"/>
      <c r="D768" s="4"/>
      <c r="E768" s="3"/>
      <c r="F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AB768" s="146"/>
      <c r="AC768" s="146"/>
      <c r="AD768" s="146"/>
      <c r="AE768" s="146"/>
      <c r="AF768" s="146"/>
    </row>
    <row r="769" spans="1:32">
      <c r="A769" s="4"/>
      <c r="B769" s="4"/>
      <c r="C769" s="4"/>
      <c r="D769" s="4"/>
      <c r="E769" s="3"/>
      <c r="F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AB769" s="146"/>
      <c r="AC769" s="146"/>
      <c r="AD769" s="146"/>
      <c r="AE769" s="146"/>
      <c r="AF769" s="146"/>
    </row>
    <row r="770" spans="1:32">
      <c r="A770" s="4"/>
      <c r="B770" s="4"/>
      <c r="C770" s="4"/>
      <c r="D770" s="4"/>
      <c r="E770" s="3"/>
      <c r="F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AB770" s="146"/>
      <c r="AC770" s="146"/>
      <c r="AD770" s="146"/>
      <c r="AE770" s="146"/>
      <c r="AF770" s="146"/>
    </row>
    <row r="771" spans="1:32">
      <c r="A771" s="4"/>
      <c r="B771" s="4"/>
      <c r="C771" s="4"/>
      <c r="D771" s="4"/>
      <c r="E771" s="3"/>
      <c r="F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AB771" s="146"/>
      <c r="AC771" s="146"/>
      <c r="AD771" s="146"/>
      <c r="AE771" s="146"/>
      <c r="AF771" s="146"/>
    </row>
    <row r="772" spans="1:32">
      <c r="A772" s="4"/>
      <c r="B772" s="4"/>
      <c r="C772" s="4"/>
      <c r="D772" s="4"/>
      <c r="E772" s="3"/>
      <c r="F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AB772" s="146"/>
      <c r="AC772" s="146"/>
      <c r="AD772" s="146"/>
      <c r="AE772" s="146"/>
      <c r="AF772" s="146"/>
    </row>
    <row r="773" spans="1:32">
      <c r="A773" s="4"/>
      <c r="B773" s="4"/>
      <c r="C773" s="4"/>
      <c r="D773" s="4"/>
      <c r="E773" s="3"/>
      <c r="F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AB773" s="146"/>
      <c r="AC773" s="146"/>
      <c r="AD773" s="146"/>
      <c r="AE773" s="146"/>
      <c r="AF773" s="146"/>
    </row>
    <row r="774" spans="1:32">
      <c r="A774" s="4"/>
      <c r="B774" s="4"/>
      <c r="C774" s="4"/>
      <c r="D774" s="4"/>
      <c r="E774" s="3"/>
      <c r="F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AB774" s="146"/>
      <c r="AC774" s="146"/>
      <c r="AD774" s="146"/>
      <c r="AE774" s="146"/>
      <c r="AF774" s="146"/>
    </row>
    <row r="775" spans="1:32">
      <c r="A775" s="4"/>
      <c r="B775" s="4"/>
      <c r="C775" s="4"/>
      <c r="D775" s="4"/>
      <c r="E775" s="3"/>
      <c r="F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AB775" s="146"/>
      <c r="AC775" s="146"/>
      <c r="AD775" s="146"/>
      <c r="AE775" s="146"/>
      <c r="AF775" s="146"/>
    </row>
    <row r="776" spans="1:32">
      <c r="A776" s="4"/>
      <c r="B776" s="4"/>
      <c r="C776" s="4"/>
      <c r="D776" s="4"/>
      <c r="E776" s="3"/>
      <c r="F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AB776" s="146"/>
      <c r="AC776" s="146"/>
      <c r="AD776" s="146"/>
      <c r="AE776" s="146"/>
      <c r="AF776" s="146"/>
    </row>
    <row r="777" spans="1:32">
      <c r="A777" s="4"/>
      <c r="B777" s="4"/>
      <c r="C777" s="4"/>
      <c r="D777" s="4"/>
      <c r="E777" s="3"/>
      <c r="F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AB777" s="146"/>
      <c r="AC777" s="146"/>
      <c r="AD777" s="146"/>
      <c r="AE777" s="146"/>
      <c r="AF777" s="146"/>
    </row>
    <row r="778" spans="1:32">
      <c r="A778" s="4"/>
      <c r="B778" s="4"/>
      <c r="C778" s="4"/>
      <c r="D778" s="4"/>
      <c r="E778" s="3"/>
      <c r="F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AB778" s="146"/>
      <c r="AC778" s="146"/>
      <c r="AD778" s="146"/>
      <c r="AE778" s="146"/>
      <c r="AF778" s="146"/>
    </row>
    <row r="779" spans="1:32">
      <c r="A779" s="4"/>
      <c r="B779" s="4"/>
      <c r="C779" s="4"/>
      <c r="D779" s="4"/>
      <c r="E779" s="3"/>
      <c r="F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AB779" s="146"/>
      <c r="AC779" s="146"/>
      <c r="AD779" s="146"/>
      <c r="AE779" s="146"/>
      <c r="AF779" s="146"/>
    </row>
    <row r="780" spans="1:32">
      <c r="A780" s="4"/>
      <c r="B780" s="4"/>
      <c r="C780" s="4"/>
      <c r="D780" s="4"/>
      <c r="E780" s="3"/>
      <c r="F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AB780" s="146"/>
      <c r="AC780" s="146"/>
      <c r="AD780" s="146"/>
      <c r="AE780" s="146"/>
      <c r="AF780" s="146"/>
    </row>
    <row r="781" spans="1:32">
      <c r="A781" s="4"/>
      <c r="B781" s="4"/>
      <c r="C781" s="4"/>
      <c r="D781" s="4"/>
      <c r="E781" s="3"/>
      <c r="F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AB781" s="146"/>
      <c r="AC781" s="146"/>
      <c r="AD781" s="146"/>
      <c r="AE781" s="146"/>
      <c r="AF781" s="146"/>
    </row>
    <row r="782" spans="1:32">
      <c r="A782" s="4"/>
      <c r="B782" s="4"/>
      <c r="C782" s="4"/>
      <c r="D782" s="4"/>
      <c r="E782" s="3"/>
      <c r="F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AB782" s="146"/>
      <c r="AC782" s="146"/>
      <c r="AD782" s="146"/>
      <c r="AE782" s="146"/>
      <c r="AF782" s="146"/>
    </row>
    <row r="783" spans="1:32">
      <c r="A783" s="4"/>
      <c r="B783" s="4"/>
      <c r="C783" s="4"/>
      <c r="D783" s="4"/>
      <c r="E783" s="3"/>
      <c r="F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AB783" s="146"/>
      <c r="AC783" s="146"/>
      <c r="AD783" s="146"/>
      <c r="AE783" s="146"/>
      <c r="AF783" s="146"/>
    </row>
  </sheetData>
  <sortState ref="B6:CV61">
    <sortCondition ref="CK7:CK678"/>
  </sortState>
  <mergeCells count="10">
    <mergeCell ref="AB4:CI4"/>
    <mergeCell ref="AB3:AE3"/>
    <mergeCell ref="AF3:AM3"/>
    <mergeCell ref="AN3:AQ3"/>
    <mergeCell ref="AR3:AU3"/>
    <mergeCell ref="AV3:AY3"/>
    <mergeCell ref="AZ3:BJ3"/>
    <mergeCell ref="BK3:BP3"/>
    <mergeCell ref="BQ3:CA3"/>
    <mergeCell ref="CB3:CI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18" sqref="B18"/>
    </sheetView>
  </sheetViews>
  <sheetFormatPr baseColWidth="10" defaultRowHeight="13" x14ac:dyDescent="0"/>
  <cols>
    <col min="1" max="1" width="17.1640625" style="224" customWidth="1"/>
    <col min="2" max="2" width="38.5" style="224" customWidth="1"/>
    <col min="3" max="16384" width="10.83203125" style="224"/>
  </cols>
  <sheetData>
    <row r="1" spans="1:4">
      <c r="A1" s="242" t="s">
        <v>1639</v>
      </c>
    </row>
    <row r="3" spans="1:4">
      <c r="A3" s="224" t="s">
        <v>493</v>
      </c>
      <c r="B3" s="224" t="s">
        <v>494</v>
      </c>
      <c r="C3" s="224" t="s">
        <v>495</v>
      </c>
      <c r="D3" s="224" t="s">
        <v>496</v>
      </c>
    </row>
    <row r="4" spans="1:4">
      <c r="C4" s="224" t="s">
        <v>497</v>
      </c>
      <c r="D4" s="224">
        <v>4.1860000000000002E-5</v>
      </c>
    </row>
    <row r="5" spans="1:4">
      <c r="A5" s="231" t="s">
        <v>498</v>
      </c>
      <c r="B5" s="231" t="s">
        <v>499</v>
      </c>
    </row>
    <row r="6" spans="1:4">
      <c r="A6" s="231" t="s">
        <v>500</v>
      </c>
      <c r="B6" s="231" t="s">
        <v>501</v>
      </c>
    </row>
    <row r="7" spans="1:4">
      <c r="A7" s="231" t="s">
        <v>502</v>
      </c>
      <c r="B7" s="231" t="s">
        <v>1640</v>
      </c>
      <c r="C7" s="224" t="s">
        <v>503</v>
      </c>
      <c r="D7" s="224">
        <v>-4.1860000000000002E-5</v>
      </c>
    </row>
    <row r="8" spans="1:4">
      <c r="A8" s="231" t="s">
        <v>504</v>
      </c>
      <c r="B8" s="231" t="s">
        <v>1641</v>
      </c>
      <c r="C8" s="224" t="s">
        <v>505</v>
      </c>
      <c r="D8" s="224">
        <v>-4.1860000000000002E-5</v>
      </c>
    </row>
    <row r="9" spans="1:4">
      <c r="A9" s="231" t="s">
        <v>506</v>
      </c>
      <c r="B9" s="231" t="s">
        <v>1642</v>
      </c>
    </row>
    <row r="10" spans="1:4">
      <c r="A10" s="231" t="s">
        <v>507</v>
      </c>
      <c r="B10" s="231" t="s">
        <v>1643</v>
      </c>
    </row>
    <row r="11" spans="1:4">
      <c r="A11" s="231" t="s">
        <v>508</v>
      </c>
      <c r="B11" s="231" t="s">
        <v>509</v>
      </c>
    </row>
    <row r="12" spans="1:4">
      <c r="A12" s="231" t="s">
        <v>510</v>
      </c>
      <c r="B12" s="231" t="s">
        <v>1644</v>
      </c>
    </row>
    <row r="13" spans="1:4">
      <c r="A13" s="231" t="s">
        <v>511</v>
      </c>
      <c r="B13" s="231" t="s">
        <v>1645</v>
      </c>
    </row>
    <row r="14" spans="1:4" ht="14" customHeight="1"/>
    <row r="15" spans="1:4">
      <c r="A15" s="231" t="s">
        <v>518</v>
      </c>
      <c r="B15" s="231" t="s">
        <v>1646</v>
      </c>
      <c r="D15" s="224">
        <v>-4.1860000000000002E-5</v>
      </c>
    </row>
    <row r="16" spans="1:4">
      <c r="A16" s="231" t="s">
        <v>519</v>
      </c>
      <c r="B16" s="231" t="s">
        <v>1647</v>
      </c>
      <c r="D16" s="224">
        <v>-4.1860000000000002E-5</v>
      </c>
    </row>
    <row r="17" spans="1:5">
      <c r="A17" s="231" t="s">
        <v>520</v>
      </c>
      <c r="B17" s="231" t="s">
        <v>1648</v>
      </c>
    </row>
    <row r="18" spans="1:5">
      <c r="A18" s="231" t="s">
        <v>521</v>
      </c>
      <c r="B18" s="231" t="s">
        <v>1627</v>
      </c>
      <c r="C18" s="224" t="s">
        <v>522</v>
      </c>
      <c r="D18" s="224">
        <v>-4.1860000000000002E-5</v>
      </c>
      <c r="E18" s="224" t="s">
        <v>1649</v>
      </c>
    </row>
    <row r="19" spans="1:5">
      <c r="A19" s="231" t="s">
        <v>523</v>
      </c>
      <c r="B19" s="231" t="s">
        <v>1628</v>
      </c>
      <c r="C19" s="224" t="s">
        <v>522</v>
      </c>
      <c r="D19" s="224">
        <v>-4.1860000000000002E-5</v>
      </c>
      <c r="E19" s="224" t="s">
        <v>1649</v>
      </c>
    </row>
    <row r="21" spans="1:5">
      <c r="A21" s="231" t="s">
        <v>525</v>
      </c>
      <c r="B21" s="231" t="s">
        <v>1630</v>
      </c>
      <c r="C21" s="224" t="s">
        <v>522</v>
      </c>
      <c r="D21" s="224">
        <v>-4.1860000000000002E-5</v>
      </c>
      <c r="E21" s="224" t="s">
        <v>1649</v>
      </c>
    </row>
    <row r="22" spans="1:5">
      <c r="A22" s="231" t="s">
        <v>526</v>
      </c>
      <c r="B22" s="231" t="s">
        <v>1631</v>
      </c>
      <c r="C22" s="224" t="s">
        <v>522</v>
      </c>
      <c r="D22" s="224">
        <v>-4.1860000000000002E-5</v>
      </c>
      <c r="E22" s="224" t="s">
        <v>1649</v>
      </c>
    </row>
    <row r="24" spans="1:5">
      <c r="A24" s="231" t="s">
        <v>527</v>
      </c>
      <c r="B24" s="231" t="s">
        <v>1650</v>
      </c>
      <c r="C24" s="224" t="s">
        <v>522</v>
      </c>
      <c r="D24" s="224">
        <v>-4.1860000000000002E-5</v>
      </c>
      <c r="E24" s="224" t="s">
        <v>1649</v>
      </c>
    </row>
    <row r="25" spans="1:5" ht="14" customHeight="1"/>
    <row r="26" spans="1:5">
      <c r="A26" s="231" t="s">
        <v>529</v>
      </c>
      <c r="B26" s="231" t="s">
        <v>1633</v>
      </c>
      <c r="C26" s="224" t="s">
        <v>522</v>
      </c>
      <c r="D26" s="224">
        <v>-4.1860000000000002E-5</v>
      </c>
      <c r="E26" s="224" t="s">
        <v>1649</v>
      </c>
    </row>
    <row r="27" spans="1:5">
      <c r="A27" s="231" t="s">
        <v>530</v>
      </c>
      <c r="B27" s="231" t="s">
        <v>1651</v>
      </c>
      <c r="C27" s="224" t="s">
        <v>522</v>
      </c>
      <c r="D27" s="224">
        <v>-4.1860000000000002E-5</v>
      </c>
      <c r="E27" s="224" t="s">
        <v>1649</v>
      </c>
    </row>
    <row r="28" spans="1:5">
      <c r="A28" s="231" t="s">
        <v>531</v>
      </c>
      <c r="B28" s="231" t="s">
        <v>1637</v>
      </c>
      <c r="C28" s="224" t="s">
        <v>522</v>
      </c>
      <c r="D28" s="224">
        <v>-4.1860000000000002E-5</v>
      </c>
      <c r="E28" s="224" t="s">
        <v>1649</v>
      </c>
    </row>
    <row r="29" spans="1:5">
      <c r="A29" s="231" t="s">
        <v>532</v>
      </c>
      <c r="B29" s="231" t="s">
        <v>1652</v>
      </c>
      <c r="C29" s="224" t="s">
        <v>522</v>
      </c>
      <c r="D29" s="224">
        <v>-4.1860000000000002E-5</v>
      </c>
      <c r="E29" s="224" t="s">
        <v>1649</v>
      </c>
    </row>
    <row r="31" spans="1:5">
      <c r="C31" s="224" t="s">
        <v>522</v>
      </c>
      <c r="D31" s="224">
        <v>-4.1860000000000002E-5</v>
      </c>
    </row>
    <row r="32" spans="1:5">
      <c r="A32" s="231" t="s">
        <v>551</v>
      </c>
      <c r="B32" s="231" t="s">
        <v>1653</v>
      </c>
      <c r="D32" s="224">
        <v>-4.1860000000000002E-5</v>
      </c>
    </row>
    <row r="33" spans="1:4">
      <c r="A33" s="231" t="s">
        <v>552</v>
      </c>
      <c r="B33" s="231" t="s">
        <v>1654</v>
      </c>
    </row>
    <row r="34" spans="1:4">
      <c r="A34" s="231" t="s">
        <v>553</v>
      </c>
      <c r="B34" s="231" t="s">
        <v>1655</v>
      </c>
    </row>
    <row r="35" spans="1:4">
      <c r="C35" s="224" t="s">
        <v>555</v>
      </c>
      <c r="D35" s="224">
        <v>4.1860000000000002E-5</v>
      </c>
    </row>
    <row r="36" spans="1:4">
      <c r="A36" s="231" t="s">
        <v>570</v>
      </c>
      <c r="B36" s="231" t="s">
        <v>1656</v>
      </c>
    </row>
    <row r="38" spans="1:4">
      <c r="A38" s="231" t="s">
        <v>581</v>
      </c>
      <c r="B38" s="231" t="s">
        <v>1657</v>
      </c>
    </row>
    <row r="43" spans="1:4">
      <c r="A43" s="231" t="s">
        <v>589</v>
      </c>
      <c r="B43" s="231" t="s">
        <v>1027</v>
      </c>
      <c r="C43" s="224" t="s">
        <v>555</v>
      </c>
      <c r="D43" s="224">
        <v>4.1860000000000002E-5</v>
      </c>
    </row>
    <row r="44" spans="1:4">
      <c r="A44" s="231" t="s">
        <v>590</v>
      </c>
      <c r="B44" s="231" t="s">
        <v>1658</v>
      </c>
      <c r="D44" s="224">
        <v>4.1860000000000002E-5</v>
      </c>
    </row>
    <row r="45" spans="1:4">
      <c r="A45" s="231" t="s">
        <v>591</v>
      </c>
      <c r="B45" s="231" t="s">
        <v>1659</v>
      </c>
    </row>
    <row r="46" spans="1:4">
      <c r="A46" s="231" t="s">
        <v>592</v>
      </c>
      <c r="B46" s="231" t="s">
        <v>1660</v>
      </c>
    </row>
    <row r="47" spans="1:4">
      <c r="A47" s="231" t="s">
        <v>593</v>
      </c>
      <c r="B47" s="231" t="s">
        <v>1661</v>
      </c>
    </row>
    <row r="48" spans="1:4">
      <c r="A48" s="231" t="s">
        <v>594</v>
      </c>
      <c r="B48" s="231" t="s">
        <v>1662</v>
      </c>
    </row>
    <row r="49" spans="1:4">
      <c r="A49" s="231" t="s">
        <v>595</v>
      </c>
      <c r="B49" s="231" t="s">
        <v>1663</v>
      </c>
    </row>
    <row r="50" spans="1:4">
      <c r="A50" s="231" t="s">
        <v>596</v>
      </c>
      <c r="B50" s="231" t="s">
        <v>1664</v>
      </c>
      <c r="D50" s="224">
        <v>3.5999999999999998E-6</v>
      </c>
    </row>
    <row r="51" spans="1:4">
      <c r="A51" s="231" t="s">
        <v>597</v>
      </c>
      <c r="B51" s="231" t="s">
        <v>1665</v>
      </c>
      <c r="D51" s="224">
        <v>3.5999999999999998E-6</v>
      </c>
    </row>
    <row r="52" spans="1:4">
      <c r="A52" s="231" t="s">
        <v>598</v>
      </c>
      <c r="B52" s="231" t="s">
        <v>1666</v>
      </c>
      <c r="D52" s="224">
        <v>3.5999999999999998E-6</v>
      </c>
    </row>
    <row r="53" spans="1:4">
      <c r="A53" s="231" t="s">
        <v>599</v>
      </c>
      <c r="B53" s="231" t="s">
        <v>1667</v>
      </c>
      <c r="D53" s="224">
        <v>3.5999999999999998E-6</v>
      </c>
    </row>
    <row r="54" spans="1:4">
      <c r="A54" s="231" t="s">
        <v>600</v>
      </c>
      <c r="B54" s="231" t="s">
        <v>1668</v>
      </c>
    </row>
    <row r="55" spans="1:4">
      <c r="A55" s="231" t="s">
        <v>601</v>
      </c>
      <c r="B55" s="231" t="s">
        <v>1669</v>
      </c>
      <c r="D55" s="224">
        <v>4.1860000000000002E-5</v>
      </c>
    </row>
    <row r="56" spans="1:4">
      <c r="A56" s="231" t="s">
        <v>602</v>
      </c>
      <c r="B56" s="231" t="s">
        <v>1670</v>
      </c>
    </row>
    <row r="57" spans="1:4">
      <c r="A57" s="231" t="s">
        <v>603</v>
      </c>
      <c r="B57" s="231" t="s">
        <v>1671</v>
      </c>
    </row>
    <row r="58" spans="1:4">
      <c r="A58" s="231" t="s">
        <v>604</v>
      </c>
      <c r="B58" s="231" t="s">
        <v>1672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3"/>
  <sheetViews>
    <sheetView tabSelected="1" zoomScale="125" zoomScaleNormal="125" zoomScalePageLayoutView="125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RowHeight="12" x14ac:dyDescent="0"/>
  <cols>
    <col min="1" max="1" width="5.1640625" style="251" customWidth="1"/>
    <col min="2" max="2" width="27.1640625" style="251" customWidth="1"/>
    <col min="3" max="4" width="10.83203125" style="251"/>
    <col min="5" max="5" width="24.83203125" style="251" customWidth="1"/>
    <col min="6" max="6" width="9.83203125" style="251" customWidth="1"/>
    <col min="7" max="7" width="9.6640625" style="251" customWidth="1"/>
    <col min="8" max="8" width="11.5" style="251" customWidth="1"/>
    <col min="9" max="9" width="17.1640625" style="266" customWidth="1"/>
    <col min="10" max="10" width="26.5" style="251" customWidth="1"/>
    <col min="11" max="11" width="27.83203125" customWidth="1"/>
  </cols>
  <sheetData>
    <row r="1" spans="1:12" ht="24">
      <c r="A1" s="252" t="s">
        <v>1804</v>
      </c>
      <c r="B1" s="252" t="s">
        <v>1869</v>
      </c>
      <c r="C1" s="253" t="s">
        <v>799</v>
      </c>
      <c r="D1" s="253" t="s">
        <v>1704</v>
      </c>
      <c r="E1" s="252" t="s">
        <v>1756</v>
      </c>
      <c r="F1" s="253" t="s">
        <v>1800</v>
      </c>
      <c r="G1" s="253" t="s">
        <v>1801</v>
      </c>
      <c r="H1" s="253" t="s">
        <v>1803</v>
      </c>
      <c r="I1" s="265" t="s">
        <v>1867</v>
      </c>
      <c r="J1" s="253" t="s">
        <v>1803</v>
      </c>
      <c r="K1" s="256" t="s">
        <v>1805</v>
      </c>
      <c r="L1" s="257" t="s">
        <v>1806</v>
      </c>
    </row>
    <row r="2" spans="1:12">
      <c r="A2" s="251">
        <v>1</v>
      </c>
      <c r="B2" s="254" t="str">
        <f>'NFR-CEDS'!O5</f>
        <v>1A1a_Electricity-public</v>
      </c>
      <c r="C2" s="255" t="str">
        <f>IF('NFR-CEDS'!R5="X","X","")</f>
        <v/>
      </c>
      <c r="D2" s="255" t="str">
        <f>'NFR-CEDS'!S5</f>
        <v/>
      </c>
      <c r="E2" s="254" t="str">
        <f>'NFR-CEDS'!T5</f>
        <v>1A1a_Electricity-public</v>
      </c>
      <c r="F2" s="255">
        <f>'NFR-CEDS'!U5</f>
        <v>1</v>
      </c>
      <c r="G2" s="255">
        <f>'NFR-CEDS'!V5</f>
        <v>1</v>
      </c>
      <c r="H2" s="255" t="str">
        <f>'NFR-CEDS'!X5</f>
        <v>More Detail</v>
      </c>
      <c r="I2" s="264" t="str">
        <f>'NFR-CEDS'!W5</f>
        <v>IEA: MAINELEC</v>
      </c>
      <c r="J2" s="264" t="str">
        <f>'NFR-CEDS'!Y5</f>
        <v>1A1a_Public electricity and heat production</v>
      </c>
      <c r="K2" s="259" t="s">
        <v>1816</v>
      </c>
      <c r="L2" s="258">
        <v>1</v>
      </c>
    </row>
    <row r="3" spans="1:12">
      <c r="A3" s="251">
        <v>2</v>
      </c>
      <c r="B3" s="254" t="str">
        <f>'NFR-CEDS'!O6</f>
        <v>1A1a_Electricity-autoproducer</v>
      </c>
      <c r="C3" s="255" t="str">
        <f>IF('NFR-CEDS'!R6="X","X","")</f>
        <v/>
      </c>
      <c r="D3" s="255" t="str">
        <f>'NFR-CEDS'!S6</f>
        <v>X</v>
      </c>
      <c r="E3" s="254" t="str">
        <f>'NFR-CEDS'!T6</f>
        <v>1A1a_Electricity-autoproducer</v>
      </c>
      <c r="F3" s="255">
        <f>'NFR-CEDS'!U6</f>
        <v>1</v>
      </c>
      <c r="G3" s="255">
        <f>'NFR-CEDS'!V6</f>
        <v>1</v>
      </c>
      <c r="H3" s="255" t="str">
        <f>'NFR-CEDS'!X6</f>
        <v>More Detail</v>
      </c>
      <c r="I3" s="264" t="str">
        <f>'NFR-CEDS'!W6</f>
        <v>IEA: AUTOELEC</v>
      </c>
      <c r="J3" s="264" t="str">
        <f>'NFR-CEDS'!Y6</f>
        <v>1A1a_Public electricity and heat production</v>
      </c>
      <c r="K3" s="259" t="s">
        <v>1816</v>
      </c>
      <c r="L3" s="258" t="str">
        <f>IF(K3&lt;&gt;"",IF(ISNUMBER(MATCH(K3,K$2:K2,0)),"",1),"")</f>
        <v/>
      </c>
    </row>
    <row r="4" spans="1:12">
      <c r="B4" s="254" t="str">
        <f>'NFR-CEDS'!O9</f>
        <v>1A1a_Heat-production</v>
      </c>
      <c r="C4" s="255" t="str">
        <f>IF('NFR-CEDS'!R9="X","X","")</f>
        <v/>
      </c>
      <c r="D4" s="255" t="str">
        <f>'NFR-CEDS'!S9</f>
        <v>X</v>
      </c>
      <c r="E4" s="254" t="str">
        <f>'NFR-CEDS'!T9</f>
        <v>1A1a_Heat-production</v>
      </c>
      <c r="F4" s="255">
        <f>'NFR-CEDS'!U9</f>
        <v>1</v>
      </c>
      <c r="G4" s="255">
        <f>'NFR-CEDS'!V9</f>
        <v>1</v>
      </c>
      <c r="H4" s="255" t="str">
        <f>'NFR-CEDS'!X9</f>
        <v>More Detail</v>
      </c>
      <c r="I4" s="264" t="str">
        <f>'NFR-CEDS'!W9</f>
        <v>IEA: MAINHEAT</v>
      </c>
      <c r="J4" s="264" t="str">
        <f>'NFR-CEDS'!Y9</f>
        <v>1A1a_Public electricity and heat production</v>
      </c>
      <c r="K4" s="259" t="s">
        <v>1817</v>
      </c>
      <c r="L4" s="258">
        <f>IF(K4&lt;&gt;"",IF(ISNUMBER(MATCH(K4,K$2:K3,0)),"",1),"")</f>
        <v>1</v>
      </c>
    </row>
    <row r="5" spans="1:12">
      <c r="B5" s="254" t="str">
        <f>'NFR-CEDS'!O11</f>
        <v>1A1b_Pet-refining-comb</v>
      </c>
      <c r="C5" s="255" t="str">
        <f>IF('NFR-CEDS'!R11="X","X","")</f>
        <v>X</v>
      </c>
      <c r="D5" s="255" t="str">
        <f>'NFR-CEDS'!S11</f>
        <v/>
      </c>
      <c r="E5" s="254" t="str">
        <f>'NFR-CEDS'!T11</f>
        <v>1A1bc_Other-transformation</v>
      </c>
      <c r="F5" s="255">
        <f>'NFR-CEDS'!U11</f>
        <v>1</v>
      </c>
      <c r="G5" s="255">
        <f>'NFR-CEDS'!V11</f>
        <v>1</v>
      </c>
      <c r="H5" s="255" t="str">
        <f>'NFR-CEDS'!X11</f>
        <v>EDGAR</v>
      </c>
      <c r="I5" s="264" t="str">
        <f>'NFR-CEDS'!W11</f>
        <v>EDGAR: 1A1bc_Other Energy Industries</v>
      </c>
      <c r="J5" s="264" t="str">
        <f>'NFR-CEDS'!Y11</f>
        <v>1A1bc_Other Energy Industries</v>
      </c>
      <c r="K5" s="259" t="s">
        <v>1817</v>
      </c>
      <c r="L5" s="258" t="str">
        <f>IF(K5&lt;&gt;"",IF(ISNUMBER(MATCH(K5,K$2:K4,0)),"",1),"")</f>
        <v/>
      </c>
    </row>
    <row r="6" spans="1:12">
      <c r="B6" s="254" t="str">
        <f>'NFR-CEDS'!O12</f>
        <v>1A1c_Coke-ovens</v>
      </c>
      <c r="C6" s="255" t="str">
        <f>IF('NFR-CEDS'!R12="X","X","")</f>
        <v>X</v>
      </c>
      <c r="D6" s="255" t="str">
        <f>'NFR-CEDS'!S12</f>
        <v/>
      </c>
      <c r="E6" s="254" t="str">
        <f>'NFR-CEDS'!T12</f>
        <v>1A1bc_Other-transformation</v>
      </c>
      <c r="F6" s="255">
        <f>'NFR-CEDS'!U12</f>
        <v>1</v>
      </c>
      <c r="G6" s="255" t="str">
        <f>'NFR-CEDS'!V12</f>
        <v/>
      </c>
      <c r="H6" s="255" t="str">
        <f>'NFR-CEDS'!X12</f>
        <v>EDGAR</v>
      </c>
      <c r="I6" s="264" t="str">
        <f>'NFR-CEDS'!W12</f>
        <v>EDGAR: 1A1bc_Other Energy Industries</v>
      </c>
      <c r="J6" s="264" t="str">
        <f>'NFR-CEDS'!Y12</f>
        <v>1A1bc_Other Energy Industries</v>
      </c>
      <c r="K6" s="259" t="s">
        <v>1817</v>
      </c>
      <c r="L6" s="258" t="str">
        <f>IF(K6&lt;&gt;"",IF(ISNUMBER(MATCH(K6,K$2:K5,0)),"",1),"")</f>
        <v/>
      </c>
    </row>
    <row r="7" spans="1:12">
      <c r="B7" s="254" t="str">
        <f>'NFR-CEDS'!O13</f>
        <v>1A1c_Coal-liquefaction</v>
      </c>
      <c r="C7" s="255" t="str">
        <f>IF('NFR-CEDS'!R13="X","X","")</f>
        <v>X</v>
      </c>
      <c r="D7" s="255" t="str">
        <f>'NFR-CEDS'!S13</f>
        <v>X</v>
      </c>
      <c r="E7" s="254" t="str">
        <f>'NFR-CEDS'!T13</f>
        <v>1A1bc_Other-transformation</v>
      </c>
      <c r="F7" s="255">
        <f>'NFR-CEDS'!U13</f>
        <v>1</v>
      </c>
      <c r="G7" s="255" t="str">
        <f>'NFR-CEDS'!V13</f>
        <v/>
      </c>
      <c r="H7" s="255" t="str">
        <f>'NFR-CEDS'!X13</f>
        <v>EDGAR</v>
      </c>
      <c r="I7" s="264" t="str">
        <f>'NFR-CEDS'!W13</f>
        <v>EDGAR: 1A1bc_Other Energy Industries</v>
      </c>
      <c r="J7" s="264" t="str">
        <f>'NFR-CEDS'!Y13</f>
        <v>1A1bc_Other Energy Industries</v>
      </c>
      <c r="K7" s="259" t="s">
        <v>1817</v>
      </c>
      <c r="L7" s="258" t="str">
        <f>IF(K7&lt;&gt;"",IF(ISNUMBER(MATCH(K7,K$2:K6,0)),"",1),"")</f>
        <v/>
      </c>
    </row>
    <row r="8" spans="1:12">
      <c r="B8" s="254" t="str">
        <f>'NFR-CEDS'!O14</f>
        <v>1A1g_Other-energy-transf</v>
      </c>
      <c r="C8" s="255" t="str">
        <f>IF('NFR-CEDS'!R14="X","X","")</f>
        <v>X</v>
      </c>
      <c r="D8" s="255" t="str">
        <f>'NFR-CEDS'!S14</f>
        <v/>
      </c>
      <c r="E8" s="254" t="str">
        <f>'NFR-CEDS'!T14</f>
        <v>1A1bc_Other-transformation</v>
      </c>
      <c r="F8" s="255">
        <f>'NFR-CEDS'!U14</f>
        <v>1</v>
      </c>
      <c r="G8" s="255" t="str">
        <f>'NFR-CEDS'!V14</f>
        <v/>
      </c>
      <c r="H8" s="255" t="str">
        <f>'NFR-CEDS'!X14</f>
        <v>EDGAR</v>
      </c>
      <c r="I8" s="264" t="str">
        <f>'NFR-CEDS'!W14</f>
        <v>EDGAR: 1A1bc_Other Energy Industries</v>
      </c>
      <c r="J8" s="264" t="str">
        <f>'NFR-CEDS'!Y14</f>
        <v>1A1bc_Other Energy Industries</v>
      </c>
      <c r="K8" s="259" t="s">
        <v>1817</v>
      </c>
      <c r="L8" s="258" t="str">
        <f>IF(K8&lt;&gt;"",IF(ISNUMBER(MATCH(K8,K$2:K7,0)),"",1),"")</f>
        <v/>
      </c>
    </row>
    <row r="9" spans="1:12">
      <c r="B9" s="254" t="str">
        <f>'NFR-CEDS'!O15</f>
        <v>1A2a_Ind-Comb-Iron-steel</v>
      </c>
      <c r="C9" s="255" t="str">
        <f>IF('NFR-CEDS'!R15="X","X","")</f>
        <v/>
      </c>
      <c r="D9" s="255" t="str">
        <f>'NFR-CEDS'!S15</f>
        <v/>
      </c>
      <c r="E9" s="254" t="str">
        <f>'NFR-CEDS'!T15</f>
        <v>1A2a_Ind-Comb-Iron-steel</v>
      </c>
      <c r="F9" s="255">
        <f>'NFR-CEDS'!U15</f>
        <v>1</v>
      </c>
      <c r="G9" s="255">
        <f>'NFR-CEDS'!V15</f>
        <v>1</v>
      </c>
      <c r="H9" s="255" t="str">
        <f>'NFR-CEDS'!X15</f>
        <v>More Detail</v>
      </c>
      <c r="I9" s="264" t="str">
        <f>'NFR-CEDS'!W15</f>
        <v>IEA: IRONSTL</v>
      </c>
      <c r="J9" s="264" t="str">
        <f>'NFR-CEDS'!Y15</f>
        <v>1A2_Manufacturing Industries and Construction</v>
      </c>
      <c r="K9" s="259" t="s">
        <v>1818</v>
      </c>
      <c r="L9" s="258">
        <f>IF(K9&lt;&gt;"",IF(ISNUMBER(MATCH(K9,K$2:K8,0)),"",1),"")</f>
        <v>1</v>
      </c>
    </row>
    <row r="10" spans="1:12">
      <c r="B10" s="254" t="str">
        <f>'NFR-CEDS'!O16</f>
        <v>1A2b_Ind-Comb-Non-ferrous-metals</v>
      </c>
      <c r="C10" s="255" t="str">
        <f>IF('NFR-CEDS'!R16="X","X","")</f>
        <v/>
      </c>
      <c r="D10" s="255" t="str">
        <f>'NFR-CEDS'!S16</f>
        <v/>
      </c>
      <c r="E10" s="254" t="str">
        <f>'NFR-CEDS'!T16</f>
        <v>1A2b_Ind-Comb-Non-ferrous-metals</v>
      </c>
      <c r="F10" s="255">
        <f>'NFR-CEDS'!U16</f>
        <v>1</v>
      </c>
      <c r="G10" s="255">
        <f>'NFR-CEDS'!V16</f>
        <v>1</v>
      </c>
      <c r="H10" s="255" t="str">
        <f>'NFR-CEDS'!X16</f>
        <v>More Detail</v>
      </c>
      <c r="I10" s="264" t="str">
        <f>'NFR-CEDS'!W16</f>
        <v>IEA: NONFERR</v>
      </c>
      <c r="J10" s="264" t="str">
        <f>'NFR-CEDS'!Y16</f>
        <v>1A2_Manufacturing Industries and Construction</v>
      </c>
      <c r="K10" s="259" t="s">
        <v>1818</v>
      </c>
      <c r="L10" s="258" t="str">
        <f>IF(K10&lt;&gt;"",IF(ISNUMBER(MATCH(K10,K$2:K9,0)),"",1),"")</f>
        <v/>
      </c>
    </row>
    <row r="11" spans="1:12">
      <c r="B11" s="254" t="str">
        <f>'NFR-CEDS'!O17</f>
        <v>1A2c_Ind-Comb-Chemicals</v>
      </c>
      <c r="C11" s="255" t="str">
        <f>IF('NFR-CEDS'!R17="X","X","")</f>
        <v/>
      </c>
      <c r="D11" s="255" t="str">
        <f>'NFR-CEDS'!S17</f>
        <v/>
      </c>
      <c r="E11" s="254" t="str">
        <f>'NFR-CEDS'!T17</f>
        <v>1A2c_Ind-Comb-Chemicals</v>
      </c>
      <c r="F11" s="255">
        <f>'NFR-CEDS'!U17</f>
        <v>1</v>
      </c>
      <c r="G11" s="255">
        <f>'NFR-CEDS'!V17</f>
        <v>1</v>
      </c>
      <c r="H11" s="255" t="str">
        <f>'NFR-CEDS'!X17</f>
        <v>More Detail</v>
      </c>
      <c r="I11" s="264" t="str">
        <f>'NFR-CEDS'!W17</f>
        <v>IEA: CHEMICAL</v>
      </c>
      <c r="J11" s="264" t="str">
        <f>'NFR-CEDS'!Y17</f>
        <v>1A2_Manufacturing Industries and Construction</v>
      </c>
      <c r="K11" s="259" t="s">
        <v>1818</v>
      </c>
      <c r="L11" s="258" t="str">
        <f>IF(K11&lt;&gt;"",IF(ISNUMBER(MATCH(K11,K$2:K10,0)),"",1),"")</f>
        <v/>
      </c>
    </row>
    <row r="12" spans="1:12">
      <c r="B12" s="254" t="str">
        <f>'NFR-CEDS'!O18</f>
        <v>1A2d_Ind-Comb-Pulp-paper</v>
      </c>
      <c r="C12" s="255" t="str">
        <f>IF('NFR-CEDS'!R18="X","X","")</f>
        <v/>
      </c>
      <c r="D12" s="255" t="str">
        <f>'NFR-CEDS'!S18</f>
        <v/>
      </c>
      <c r="E12" s="254" t="str">
        <f>'NFR-CEDS'!T18</f>
        <v>1A2d_Ind-Comb-Pulp-paper</v>
      </c>
      <c r="F12" s="255">
        <f>'NFR-CEDS'!U18</f>
        <v>1</v>
      </c>
      <c r="G12" s="255">
        <f>'NFR-CEDS'!V18</f>
        <v>1</v>
      </c>
      <c r="H12" s="255" t="str">
        <f>'NFR-CEDS'!X18</f>
        <v>More Detail</v>
      </c>
      <c r="I12" s="264" t="str">
        <f>'NFR-CEDS'!W18</f>
        <v>IEA: PAPERPRO</v>
      </c>
      <c r="J12" s="264" t="str">
        <f>'NFR-CEDS'!Y18</f>
        <v>1A2_Manufacturing Industries and Construction</v>
      </c>
      <c r="K12" s="259" t="s">
        <v>1818</v>
      </c>
      <c r="L12" s="258" t="str">
        <f>IF(K12&lt;&gt;"",IF(ISNUMBER(MATCH(K12,K$2:K11,0)),"",1),"")</f>
        <v/>
      </c>
    </row>
    <row r="13" spans="1:12">
      <c r="B13" s="254" t="str">
        <f>'NFR-CEDS'!O19</f>
        <v>1A2e_Ind-Comb-Food-tobacco</v>
      </c>
      <c r="C13" s="255" t="str">
        <f>IF('NFR-CEDS'!R19="X","X","")</f>
        <v/>
      </c>
      <c r="D13" s="255" t="str">
        <f>'NFR-CEDS'!S19</f>
        <v/>
      </c>
      <c r="E13" s="254" t="str">
        <f>'NFR-CEDS'!T19</f>
        <v>1A2e_Ind-Comb-Food-tobacco</v>
      </c>
      <c r="F13" s="255">
        <f>'NFR-CEDS'!U19</f>
        <v>1</v>
      </c>
      <c r="G13" s="255">
        <f>'NFR-CEDS'!V19</f>
        <v>1</v>
      </c>
      <c r="H13" s="255" t="str">
        <f>'NFR-CEDS'!X19</f>
        <v>More Detail</v>
      </c>
      <c r="I13" s="264" t="str">
        <f>'NFR-CEDS'!W19</f>
        <v>IEA: FOODPRO</v>
      </c>
      <c r="J13" s="264" t="str">
        <f>'NFR-CEDS'!Y19</f>
        <v>1A2_Manufacturing Industries and Construction</v>
      </c>
      <c r="K13" s="259" t="s">
        <v>1818</v>
      </c>
      <c r="L13" s="258" t="str">
        <f>IF(K13&lt;&gt;"",IF(ISNUMBER(MATCH(K13,K$2:K12,0)),"",1),"")</f>
        <v/>
      </c>
    </row>
    <row r="14" spans="1:12">
      <c r="B14" s="254" t="str">
        <f>'NFR-CEDS'!O20</f>
        <v>1A2f_Ind-Comb-Non-metalic-minerals</v>
      </c>
      <c r="C14" s="255" t="str">
        <f>IF('NFR-CEDS'!R20="X","X","")</f>
        <v/>
      </c>
      <c r="D14" s="255" t="str">
        <f>'NFR-CEDS'!S20</f>
        <v/>
      </c>
      <c r="E14" s="254" t="str">
        <f>'NFR-CEDS'!T20</f>
        <v>1A2f_Ind-Comb-Non-metalic-minerals</v>
      </c>
      <c r="F14" s="255">
        <f>'NFR-CEDS'!U20</f>
        <v>1</v>
      </c>
      <c r="G14" s="255">
        <f>'NFR-CEDS'!V20</f>
        <v>1</v>
      </c>
      <c r="H14" s="255" t="str">
        <f>'NFR-CEDS'!X20</f>
        <v>More Detail</v>
      </c>
      <c r="I14" s="264" t="str">
        <f>'NFR-CEDS'!W20</f>
        <v>IEA: NONMET</v>
      </c>
      <c r="J14" s="264" t="str">
        <f>'NFR-CEDS'!Y20</f>
        <v>1A2_Manufacturing Industries and Construction</v>
      </c>
      <c r="K14" s="259" t="s">
        <v>1818</v>
      </c>
      <c r="L14" s="258" t="str">
        <f>IF(K14&lt;&gt;"",IF(ISNUMBER(MATCH(K14,K$2:K13,0)),"",1),"")</f>
        <v/>
      </c>
    </row>
    <row r="15" spans="1:12">
      <c r="B15" s="254" t="str">
        <f>'NFR-CEDS'!O21</f>
        <v>1A2g_Ind-Comb-Construction</v>
      </c>
      <c r="C15" s="255" t="str">
        <f>IF('NFR-CEDS'!R21="X","X","")</f>
        <v/>
      </c>
      <c r="D15" s="255" t="str">
        <f>'NFR-CEDS'!S21</f>
        <v>X</v>
      </c>
      <c r="E15" s="254" t="str">
        <f>'NFR-CEDS'!T21</f>
        <v>1A2g_Ind-Comb-Construction</v>
      </c>
      <c r="F15" s="255">
        <f>'NFR-CEDS'!U21</f>
        <v>1</v>
      </c>
      <c r="G15" s="255">
        <f>'NFR-CEDS'!V21</f>
        <v>1</v>
      </c>
      <c r="H15" s="255" t="str">
        <f>'NFR-CEDS'!X21</f>
        <v>More Detail</v>
      </c>
      <c r="I15" s="264" t="str">
        <f>'NFR-CEDS'!W21</f>
        <v>IEA: CONSTRUC</v>
      </c>
      <c r="J15" s="264" t="str">
        <f>'NFR-CEDS'!Y21</f>
        <v>1A2_Manufacturing Industries and Construction</v>
      </c>
      <c r="K15" s="259" t="s">
        <v>1819</v>
      </c>
      <c r="L15" s="258">
        <f>IF(K15&lt;&gt;"",IF(ISNUMBER(MATCH(K15,K$2:K14,0)),"",1),"")</f>
        <v>1</v>
      </c>
    </row>
    <row r="16" spans="1:12">
      <c r="B16" s="254" t="str">
        <f>'NFR-CEDS'!O22</f>
        <v>1A2g_Ind-Comb-transpequip</v>
      </c>
      <c r="C16" s="255" t="str">
        <f>IF('NFR-CEDS'!R22="X","X","")</f>
        <v/>
      </c>
      <c r="D16" s="255" t="str">
        <f>'NFR-CEDS'!S22</f>
        <v>X</v>
      </c>
      <c r="E16" s="254" t="str">
        <f>'NFR-CEDS'!T22</f>
        <v>1A2g_Ind-Comb-transpequip</v>
      </c>
      <c r="F16" s="255">
        <f>'NFR-CEDS'!U22</f>
        <v>1</v>
      </c>
      <c r="G16" s="255">
        <f>'NFR-CEDS'!V22</f>
        <v>1</v>
      </c>
      <c r="H16" s="255" t="str">
        <f>'NFR-CEDS'!X22</f>
        <v>More Detail</v>
      </c>
      <c r="I16" s="264" t="str">
        <f>'NFR-CEDS'!W22</f>
        <v>IEA: TRANSEQ</v>
      </c>
      <c r="J16" s="264" t="str">
        <f>'NFR-CEDS'!Y22</f>
        <v>1A2_Manufacturing Industries and Construction</v>
      </c>
      <c r="K16" s="259" t="s">
        <v>1818</v>
      </c>
      <c r="L16" s="258" t="str">
        <f>IF(K16&lt;&gt;"",IF(ISNUMBER(MATCH(K16,K$2:K15,0)),"",1),"")</f>
        <v/>
      </c>
    </row>
    <row r="17" spans="2:12">
      <c r="B17" s="254" t="str">
        <f>'NFR-CEDS'!O23</f>
        <v>1A2g_Ind-Comb-machinery</v>
      </c>
      <c r="C17" s="255" t="str">
        <f>IF('NFR-CEDS'!R23="X","X","")</f>
        <v/>
      </c>
      <c r="D17" s="255" t="str">
        <f>'NFR-CEDS'!S23</f>
        <v>X</v>
      </c>
      <c r="E17" s="254" t="str">
        <f>'NFR-CEDS'!T23</f>
        <v>1A2g_Ind-Comb-machinery</v>
      </c>
      <c r="F17" s="255">
        <f>'NFR-CEDS'!U23</f>
        <v>1</v>
      </c>
      <c r="G17" s="255">
        <f>'NFR-CEDS'!V23</f>
        <v>1</v>
      </c>
      <c r="H17" s="255" t="str">
        <f>'NFR-CEDS'!X23</f>
        <v>More Detail</v>
      </c>
      <c r="I17" s="264" t="str">
        <f>'NFR-CEDS'!W23</f>
        <v>IEA: MACHINE</v>
      </c>
      <c r="J17" s="264" t="str">
        <f>'NFR-CEDS'!Y23</f>
        <v>1A2_Manufacturing Industries and Construction</v>
      </c>
      <c r="K17" s="259" t="s">
        <v>1818</v>
      </c>
      <c r="L17" s="258" t="str">
        <f>IF(K17&lt;&gt;"",IF(ISNUMBER(MATCH(K17,K$2:K16,0)),"",1),"")</f>
        <v/>
      </c>
    </row>
    <row r="18" spans="2:12">
      <c r="B18" s="254" t="str">
        <f>'NFR-CEDS'!O24</f>
        <v>1A2g_Ind-Comb-mining-quarying</v>
      </c>
      <c r="C18" s="255" t="str">
        <f>IF('NFR-CEDS'!R24="X","X","")</f>
        <v/>
      </c>
      <c r="D18" s="255" t="str">
        <f>'NFR-CEDS'!S24</f>
        <v>X</v>
      </c>
      <c r="E18" s="254" t="str">
        <f>'NFR-CEDS'!T24</f>
        <v>1A2g_Ind-Comb-mining-quarying</v>
      </c>
      <c r="F18" s="255">
        <f>'NFR-CEDS'!U24</f>
        <v>1</v>
      </c>
      <c r="G18" s="255">
        <f>'NFR-CEDS'!V24</f>
        <v>1</v>
      </c>
      <c r="H18" s="255" t="str">
        <f>'NFR-CEDS'!X24</f>
        <v>More Detail</v>
      </c>
      <c r="I18" s="264" t="str">
        <f>'NFR-CEDS'!W24</f>
        <v>IEA: MINING</v>
      </c>
      <c r="J18" s="264" t="str">
        <f>'NFR-CEDS'!Y24</f>
        <v>1A2_Manufacturing Industries and Construction</v>
      </c>
      <c r="K18" s="259" t="s">
        <v>1818</v>
      </c>
      <c r="L18" s="258" t="str">
        <f>IF(K18&lt;&gt;"",IF(ISNUMBER(MATCH(K18,K$2:K17,0)),"",1),"")</f>
        <v/>
      </c>
    </row>
    <row r="19" spans="2:12">
      <c r="B19" s="254" t="str">
        <f>'NFR-CEDS'!O25</f>
        <v>1A2g_Ind-Comb-wood-products</v>
      </c>
      <c r="C19" s="255" t="str">
        <f>IF('NFR-CEDS'!R25="X","X","")</f>
        <v/>
      </c>
      <c r="D19" s="255" t="str">
        <f>'NFR-CEDS'!S25</f>
        <v>X</v>
      </c>
      <c r="E19" s="254" t="str">
        <f>'NFR-CEDS'!T25</f>
        <v>1A2g_Ind-Comb-wood-products</v>
      </c>
      <c r="F19" s="255">
        <f>'NFR-CEDS'!U25</f>
        <v>1</v>
      </c>
      <c r="G19" s="255">
        <f>'NFR-CEDS'!V25</f>
        <v>1</v>
      </c>
      <c r="H19" s="255" t="str">
        <f>'NFR-CEDS'!X25</f>
        <v>More Detail</v>
      </c>
      <c r="I19" s="264" t="str">
        <f>'NFR-CEDS'!W25</f>
        <v>IEA: WOODPRO</v>
      </c>
      <c r="J19" s="264" t="str">
        <f>'NFR-CEDS'!Y25</f>
        <v>1A2_Manufacturing Industries and Construction</v>
      </c>
      <c r="K19" s="259" t="s">
        <v>1818</v>
      </c>
      <c r="L19" s="258" t="str">
        <f>IF(K19&lt;&gt;"",IF(ISNUMBER(MATCH(K19,K$2:K18,0)),"",1),"")</f>
        <v/>
      </c>
    </row>
    <row r="20" spans="2:12">
      <c r="B20" s="254" t="str">
        <f>'NFR-CEDS'!O26</f>
        <v>1A2g_Ind-Comb-textile-leather</v>
      </c>
      <c r="C20" s="255" t="str">
        <f>IF('NFR-CEDS'!R26="X","X","")</f>
        <v/>
      </c>
      <c r="D20" s="255" t="str">
        <f>'NFR-CEDS'!S26</f>
        <v>X</v>
      </c>
      <c r="E20" s="254" t="str">
        <f>'NFR-CEDS'!T26</f>
        <v>1A2g_Ind-Comb-textile-leather</v>
      </c>
      <c r="F20" s="255">
        <f>'NFR-CEDS'!U26</f>
        <v>1</v>
      </c>
      <c r="G20" s="255">
        <f>'NFR-CEDS'!V26</f>
        <v>1</v>
      </c>
      <c r="H20" s="255" t="str">
        <f>'NFR-CEDS'!X26</f>
        <v>More Detail</v>
      </c>
      <c r="I20" s="264" t="str">
        <f>'NFR-CEDS'!W26</f>
        <v>IEA: TEXTILES</v>
      </c>
      <c r="J20" s="264" t="str">
        <f>'NFR-CEDS'!Y26</f>
        <v>1A2_Manufacturing Industries and Construction</v>
      </c>
      <c r="K20" s="259" t="s">
        <v>1818</v>
      </c>
      <c r="L20" s="258" t="str">
        <f>IF(K20&lt;&gt;"",IF(ISNUMBER(MATCH(K20,K$2:K19,0)),"",1),"")</f>
        <v/>
      </c>
    </row>
    <row r="21" spans="2:12">
      <c r="B21" s="254" t="str">
        <f>'NFR-CEDS'!O27</f>
        <v>1A2g_Ind-Comb-other</v>
      </c>
      <c r="C21" s="255" t="str">
        <f>IF('NFR-CEDS'!R27="X","X","")</f>
        <v/>
      </c>
      <c r="D21" s="255" t="str">
        <f>'NFR-CEDS'!S27</f>
        <v>X</v>
      </c>
      <c r="E21" s="254" t="str">
        <f>'NFR-CEDS'!T27</f>
        <v>1A2g_Ind-Comb-other</v>
      </c>
      <c r="F21" s="255">
        <f>'NFR-CEDS'!U27</f>
        <v>1</v>
      </c>
      <c r="G21" s="255">
        <f>'NFR-CEDS'!V27</f>
        <v>1</v>
      </c>
      <c r="H21" s="255" t="str">
        <f>'NFR-CEDS'!X27</f>
        <v>More Detail</v>
      </c>
      <c r="I21" s="264" t="str">
        <f>'NFR-CEDS'!W27</f>
        <v>IEA: INONSPEC</v>
      </c>
      <c r="J21" s="264" t="str">
        <f>'NFR-CEDS'!Y27</f>
        <v>1A2_Manufacturing Industries and Construction</v>
      </c>
      <c r="K21" s="259" t="s">
        <v>1818</v>
      </c>
      <c r="L21" s="258" t="str">
        <f>IF(K21&lt;&gt;"",IF(ISNUMBER(MATCH(K21,K$2:K20,0)),"",1),"")</f>
        <v/>
      </c>
    </row>
    <row r="22" spans="2:12">
      <c r="B22" s="254" t="str">
        <f>'NFR-CEDS'!O28</f>
        <v>1A3ai_International-aviation-LTO</v>
      </c>
      <c r="C22" s="255" t="str">
        <f>IF('NFR-CEDS'!R28="X","X","")</f>
        <v/>
      </c>
      <c r="D22" s="255" t="str">
        <f>'NFR-CEDS'!S28</f>
        <v/>
      </c>
      <c r="E22" s="254" t="str">
        <f>'NFR-CEDS'!T28</f>
        <v>1A3ai_International-aviation</v>
      </c>
      <c r="F22" s="255">
        <f>'NFR-CEDS'!U28</f>
        <v>1</v>
      </c>
      <c r="G22" s="255">
        <f>'NFR-CEDS'!V28</f>
        <v>1</v>
      </c>
      <c r="H22" s="255" t="str">
        <f>'NFR-CEDS'!X28</f>
        <v>EDGAR</v>
      </c>
      <c r="I22" s="264" t="str">
        <f>'NFR-CEDS'!W28</f>
        <v>EDGAR: 1C1_Memo: International aviation</v>
      </c>
      <c r="J22" s="264" t="str">
        <f>'NFR-CEDS'!Y28</f>
        <v>1C1_Memo: International aviation</v>
      </c>
      <c r="K22" s="259" t="s">
        <v>1820</v>
      </c>
      <c r="L22" s="258">
        <f>IF(K22&lt;&gt;"",IF(ISNUMBER(MATCH(K22,K$2:K21,0)),"",1),"")</f>
        <v>1</v>
      </c>
    </row>
    <row r="23" spans="2:12">
      <c r="B23" s="254" t="str">
        <f>'NFR-CEDS'!O29</f>
        <v>1A3ai_International-aviation-cruise</v>
      </c>
      <c r="C23" s="255" t="str">
        <f>IF('NFR-CEDS'!R29="X","X","")</f>
        <v/>
      </c>
      <c r="D23" s="255" t="str">
        <f>'NFR-CEDS'!S29</f>
        <v/>
      </c>
      <c r="E23" s="254" t="str">
        <f>'NFR-CEDS'!T29</f>
        <v>1A3ai_International-aviation</v>
      </c>
      <c r="F23" s="255">
        <f>'NFR-CEDS'!U29</f>
        <v>1</v>
      </c>
      <c r="G23" s="255" t="str">
        <f>'NFR-CEDS'!V29</f>
        <v/>
      </c>
      <c r="H23" s="255" t="str">
        <f>'NFR-CEDS'!X29</f>
        <v>EDGAR</v>
      </c>
      <c r="I23" s="264" t="str">
        <f>'NFR-CEDS'!W29</f>
        <v>EDGAR: 1C1_Memo: International aviation</v>
      </c>
      <c r="J23" s="264" t="str">
        <f>'NFR-CEDS'!Y29</f>
        <v>1C1_Memo: International aviation</v>
      </c>
      <c r="K23" s="259" t="s">
        <v>1820</v>
      </c>
      <c r="L23" s="258" t="str">
        <f>IF(K23&lt;&gt;"",IF(ISNUMBER(MATCH(K23,K$2:K22,0)),"",1),"")</f>
        <v/>
      </c>
    </row>
    <row r="24" spans="2:12">
      <c r="B24" s="254" t="str">
        <f>'NFR-CEDS'!O30</f>
        <v>1A3aii_Domestic-aviation-LTO</v>
      </c>
      <c r="C24" s="255" t="str">
        <f>IF('NFR-CEDS'!R30="X","X","")</f>
        <v/>
      </c>
      <c r="D24" s="255" t="str">
        <f>'NFR-CEDS'!S30</f>
        <v/>
      </c>
      <c r="E24" s="254" t="str">
        <f>'NFR-CEDS'!T30</f>
        <v>1A3aii_Domestic-aviation</v>
      </c>
      <c r="F24" s="255">
        <f>'NFR-CEDS'!U30</f>
        <v>1</v>
      </c>
      <c r="G24" s="255">
        <f>'NFR-CEDS'!V30</f>
        <v>1</v>
      </c>
      <c r="H24" s="255" t="str">
        <f>'NFR-CEDS'!X30</f>
        <v>EDGAR</v>
      </c>
      <c r="I24" s="264" t="str">
        <f>'NFR-CEDS'!W30</f>
        <v>EDGAR: 1A3a_Domestic aviation</v>
      </c>
      <c r="J24" s="264" t="str">
        <f>'NFR-CEDS'!Y30</f>
        <v>1A3a_Domestic aviation</v>
      </c>
      <c r="K24" s="259" t="s">
        <v>1820</v>
      </c>
      <c r="L24" s="258" t="str">
        <f>IF(K24&lt;&gt;"",IF(ISNUMBER(MATCH(K24,K$2:K23,0)),"",1),"")</f>
        <v/>
      </c>
    </row>
    <row r="25" spans="2:12">
      <c r="B25" s="254" t="str">
        <f>'NFR-CEDS'!O31</f>
        <v>1A3aii_Domestic-aviation-cruise</v>
      </c>
      <c r="C25" s="255" t="str">
        <f>IF('NFR-CEDS'!R31="X","X","")</f>
        <v/>
      </c>
      <c r="D25" s="255" t="str">
        <f>'NFR-CEDS'!S31</f>
        <v/>
      </c>
      <c r="E25" s="254" t="str">
        <f>'NFR-CEDS'!T31</f>
        <v>1A3aii_Domestic-aviation</v>
      </c>
      <c r="F25" s="255">
        <f>'NFR-CEDS'!U31</f>
        <v>1</v>
      </c>
      <c r="G25" s="255" t="str">
        <f>'NFR-CEDS'!V31</f>
        <v/>
      </c>
      <c r="H25" s="255" t="str">
        <f>'NFR-CEDS'!X31</f>
        <v>EDGAR</v>
      </c>
      <c r="I25" s="264" t="str">
        <f>'NFR-CEDS'!W31</f>
        <v>EDGAR: 1A3a_Domestic aviation</v>
      </c>
      <c r="J25" s="264" t="str">
        <f>'NFR-CEDS'!Y31</f>
        <v>1A3a_Domestic aviation</v>
      </c>
      <c r="K25" s="259" t="s">
        <v>1820</v>
      </c>
      <c r="L25" s="258" t="str">
        <f>IF(K25&lt;&gt;"",IF(ISNUMBER(MATCH(K25,K$2:K24,0)),"",1),"")</f>
        <v/>
      </c>
    </row>
    <row r="26" spans="2:12">
      <c r="B26" s="254" t="str">
        <f>'NFR-CEDS'!O32</f>
        <v>1A3bii_Road-LDV</v>
      </c>
      <c r="C26" s="255" t="str">
        <f>IF('NFR-CEDS'!R32="X","X","")</f>
        <v/>
      </c>
      <c r="D26" s="255" t="str">
        <f>'NFR-CEDS'!S32</f>
        <v/>
      </c>
      <c r="E26" s="254" t="str">
        <f>'NFR-CEDS'!T32</f>
        <v>1A3b_Road</v>
      </c>
      <c r="F26" s="255">
        <f>'NFR-CEDS'!U32</f>
        <v>1</v>
      </c>
      <c r="G26" s="255">
        <f>'NFR-CEDS'!V32</f>
        <v>1</v>
      </c>
      <c r="H26" s="255" t="str">
        <f>'NFR-CEDS'!X32</f>
        <v>EDGAR</v>
      </c>
      <c r="I26" s="264" t="str">
        <f>'NFR-CEDS'!W32</f>
        <v>EDGAR: 1A3b_Road transportation</v>
      </c>
      <c r="J26" s="264" t="str">
        <f>'NFR-CEDS'!Y32</f>
        <v>1A3b_Road transportation</v>
      </c>
      <c r="K26" s="259" t="s">
        <v>1821</v>
      </c>
      <c r="L26" s="258">
        <f>IF(K26&lt;&gt;"",IF(ISNUMBER(MATCH(K26,K$2:K25,0)),"",1),"")</f>
        <v>1</v>
      </c>
    </row>
    <row r="27" spans="2:12">
      <c r="B27" s="254" t="str">
        <f>'NFR-CEDS'!O33</f>
        <v>1A3biii_Road-truck-bus</v>
      </c>
      <c r="C27" s="255" t="str">
        <f>IF('NFR-CEDS'!R33="X","X","")</f>
        <v/>
      </c>
      <c r="D27" s="255" t="str">
        <f>'NFR-CEDS'!S33</f>
        <v/>
      </c>
      <c r="E27" s="254" t="str">
        <f>'NFR-CEDS'!T33</f>
        <v>1A3b_Road</v>
      </c>
      <c r="F27" s="255">
        <f>'NFR-CEDS'!U33</f>
        <v>1</v>
      </c>
      <c r="G27" s="255" t="str">
        <f>'NFR-CEDS'!V33</f>
        <v/>
      </c>
      <c r="H27" s="255" t="str">
        <f>'NFR-CEDS'!X33</f>
        <v>EDGAR</v>
      </c>
      <c r="I27" s="264" t="str">
        <f>'NFR-CEDS'!W33</f>
        <v>EDGAR: 1A3b_Road transportation</v>
      </c>
      <c r="J27" s="264" t="str">
        <f>'NFR-CEDS'!Y33</f>
        <v>1A3b_Road transportation</v>
      </c>
      <c r="K27" s="259" t="s">
        <v>1821</v>
      </c>
      <c r="L27" s="258" t="str">
        <f>IF(K27&lt;&gt;"",IF(ISNUMBER(MATCH(K27,K$2:K26,0)),"",1),"")</f>
        <v/>
      </c>
    </row>
    <row r="28" spans="2:12">
      <c r="B28" s="254" t="str">
        <f>'NFR-CEDS'!O34</f>
        <v>1A3biv_Road-mopeds-motorcycles</v>
      </c>
      <c r="C28" s="255" t="str">
        <f>IF('NFR-CEDS'!R34="X","X","")</f>
        <v/>
      </c>
      <c r="D28" s="255" t="str">
        <f>'NFR-CEDS'!S34</f>
        <v/>
      </c>
      <c r="E28" s="254" t="str">
        <f>'NFR-CEDS'!T34</f>
        <v>1A3b_Road</v>
      </c>
      <c r="F28" s="255">
        <f>'NFR-CEDS'!U34</f>
        <v>1</v>
      </c>
      <c r="G28" s="255" t="str">
        <f>'NFR-CEDS'!V34</f>
        <v/>
      </c>
      <c r="H28" s="255" t="str">
        <f>'NFR-CEDS'!X34</f>
        <v>EDGAR</v>
      </c>
      <c r="I28" s="264" t="str">
        <f>'NFR-CEDS'!W34</f>
        <v>EDGAR: 1A3b_Road transportation</v>
      </c>
      <c r="J28" s="264" t="str">
        <f>'NFR-CEDS'!Y34</f>
        <v>1A3b_Road transportation</v>
      </c>
      <c r="K28" s="259" t="s">
        <v>1821</v>
      </c>
      <c r="L28" s="258" t="str">
        <f>IF(K28&lt;&gt;"",IF(ISNUMBER(MATCH(K28,K$2:K27,0)),"",1),"")</f>
        <v/>
      </c>
    </row>
    <row r="29" spans="2:12">
      <c r="B29" s="254" t="str">
        <f>'NFR-CEDS'!O35</f>
        <v>1A3b_Road-noncomb</v>
      </c>
      <c r="C29" s="255" t="str">
        <f>IF('NFR-CEDS'!R35="X","X","")</f>
        <v>X</v>
      </c>
      <c r="D29" s="255" t="str">
        <f>'NFR-CEDS'!S35</f>
        <v/>
      </c>
      <c r="E29" s="254" t="str">
        <f>'NFR-CEDS'!T35</f>
        <v>1A3b_Road</v>
      </c>
      <c r="F29" s="255">
        <f>'NFR-CEDS'!U35</f>
        <v>1</v>
      </c>
      <c r="G29" s="255" t="str">
        <f>'NFR-CEDS'!V35</f>
        <v/>
      </c>
      <c r="H29" s="255" t="str">
        <f>'NFR-CEDS'!X35</f>
        <v>EDGAR</v>
      </c>
      <c r="I29" s="264" t="str">
        <f>'NFR-CEDS'!W35</f>
        <v>EDGAR: 1A3b_Road transportation</v>
      </c>
      <c r="J29" s="264" t="str">
        <f>'NFR-CEDS'!Y35</f>
        <v>1A3b_Road transportation</v>
      </c>
      <c r="K29" s="259" t="s">
        <v>1821</v>
      </c>
      <c r="L29" s="258" t="str">
        <f>IF(K29&lt;&gt;"",IF(ISNUMBER(MATCH(K29,K$2:K28,0)),"",1),"")</f>
        <v/>
      </c>
    </row>
    <row r="30" spans="2:12">
      <c r="B30" s="254" t="str">
        <f>'NFR-CEDS'!O38</f>
        <v>1A3c_Rail</v>
      </c>
      <c r="C30" s="255" t="str">
        <f>IF('NFR-CEDS'!R38="X","X","")</f>
        <v/>
      </c>
      <c r="D30" s="255" t="str">
        <f>'NFR-CEDS'!S38</f>
        <v/>
      </c>
      <c r="E30" s="254" t="str">
        <f>'NFR-CEDS'!T38</f>
        <v>1A3c_Rail</v>
      </c>
      <c r="F30" s="255">
        <f>'NFR-CEDS'!U38</f>
        <v>1</v>
      </c>
      <c r="G30" s="255">
        <f>'NFR-CEDS'!V38</f>
        <v>1</v>
      </c>
      <c r="H30" s="255" t="str">
        <f>'NFR-CEDS'!X38</f>
        <v>EDGAR</v>
      </c>
      <c r="I30" s="264" t="str">
        <f>'NFR-CEDS'!W38</f>
        <v>EDGAR: 1A3c_Rail transportation</v>
      </c>
      <c r="J30" s="264" t="str">
        <f>'NFR-CEDS'!Y38</f>
        <v>1A3c_Rail transportation</v>
      </c>
      <c r="K30" s="259" t="s">
        <v>1822</v>
      </c>
      <c r="L30" s="258">
        <f>IF(K30&lt;&gt;"",IF(ISNUMBER(MATCH(K30,K$2:K29,0)),"",1),"")</f>
        <v>1</v>
      </c>
    </row>
    <row r="31" spans="2:12">
      <c r="B31" s="254" t="str">
        <f>'NFR-CEDS'!O39</f>
        <v>1A3di_International-shipping</v>
      </c>
      <c r="C31" s="255" t="str">
        <f>IF('NFR-CEDS'!R39="X","X","")</f>
        <v/>
      </c>
      <c r="D31" s="255" t="str">
        <f>'NFR-CEDS'!S39</f>
        <v/>
      </c>
      <c r="E31" s="254" t="str">
        <f>'NFR-CEDS'!T39</f>
        <v>1A3di_International-shipping</v>
      </c>
      <c r="F31" s="255">
        <f>'NFR-CEDS'!U39</f>
        <v>1</v>
      </c>
      <c r="G31" s="255">
        <f>'NFR-CEDS'!V39</f>
        <v>1</v>
      </c>
      <c r="H31" s="255" t="str">
        <f>'NFR-CEDS'!X39</f>
        <v>EDGAR</v>
      </c>
      <c r="I31" s="264" t="str">
        <f>'NFR-CEDS'!W39</f>
        <v>EDGAR: 1C2_Memo: International navigation</v>
      </c>
      <c r="J31" s="264" t="str">
        <f>'NFR-CEDS'!Y39</f>
        <v>1C2_Memo: International navigation</v>
      </c>
      <c r="K31" s="259" t="s">
        <v>1823</v>
      </c>
      <c r="L31" s="258">
        <f>IF(K31&lt;&gt;"",IF(ISNUMBER(MATCH(K31,K$2:K30,0)),"",1),"")</f>
        <v>1</v>
      </c>
    </row>
    <row r="32" spans="2:12">
      <c r="B32" s="254" t="str">
        <f>'NFR-CEDS'!O41</f>
        <v>1A3dii_Domestic-navigation (shipping)</v>
      </c>
      <c r="C32" s="255" t="str">
        <f>IF('NFR-CEDS'!R41="X","X","")</f>
        <v/>
      </c>
      <c r="D32" s="255" t="str">
        <f>'NFR-CEDS'!S41</f>
        <v/>
      </c>
      <c r="E32" s="254" t="str">
        <f>'NFR-CEDS'!T41</f>
        <v>1A3dii_Domestic-navigation (shipping)</v>
      </c>
      <c r="F32" s="255">
        <f>'NFR-CEDS'!U41</f>
        <v>1</v>
      </c>
      <c r="G32" s="255">
        <f>'NFR-CEDS'!V41</f>
        <v>1</v>
      </c>
      <c r="H32" s="255" t="str">
        <f>'NFR-CEDS'!X41</f>
        <v>EDGAR</v>
      </c>
      <c r="I32" s="264" t="str">
        <f>'NFR-CEDS'!W41</f>
        <v>EDGAR: 1A3d_Inland navigation</v>
      </c>
      <c r="J32" s="264" t="str">
        <f>'NFR-CEDS'!Y41</f>
        <v>1A3d_Inland navigation</v>
      </c>
      <c r="K32" s="259" t="s">
        <v>1823</v>
      </c>
      <c r="L32" s="258" t="str">
        <f>IF(K32&lt;&gt;"",IF(ISNUMBER(MATCH(K32,K$2:K31,0)),"",1),"")</f>
        <v/>
      </c>
    </row>
    <row r="33" spans="2:12">
      <c r="B33" s="254" t="str">
        <f>'NFR-CEDS'!O42</f>
        <v>1A3ei_Pipelines</v>
      </c>
      <c r="C33" s="255" t="str">
        <f>IF('NFR-CEDS'!R42="X","X","")</f>
        <v/>
      </c>
      <c r="D33" s="255" t="str">
        <f>'NFR-CEDS'!S42</f>
        <v/>
      </c>
      <c r="E33" s="254" t="str">
        <f>'NFR-CEDS'!T42</f>
        <v>1A3eii_Other-transp</v>
      </c>
      <c r="F33" s="255">
        <f>'NFR-CEDS'!U42</f>
        <v>1</v>
      </c>
      <c r="G33" s="255">
        <f>'NFR-CEDS'!V42</f>
        <v>1</v>
      </c>
      <c r="H33" s="255" t="str">
        <f>'NFR-CEDS'!X42</f>
        <v>EDGAR</v>
      </c>
      <c r="I33" s="264" t="str">
        <f>'NFR-CEDS'!W42</f>
        <v>EDGAR: 1A3e_Other transportation</v>
      </c>
      <c r="J33" s="264" t="str">
        <f>'NFR-CEDS'!Y42</f>
        <v>1A3e_Other transportation</v>
      </c>
      <c r="K33" s="259" t="s">
        <v>1790</v>
      </c>
      <c r="L33" s="258">
        <f>IF(K33&lt;&gt;"",IF(ISNUMBER(MATCH(K33,K$2:K32,0)),"",1),"")</f>
        <v>1</v>
      </c>
    </row>
    <row r="34" spans="2:12">
      <c r="B34" s="254" t="str">
        <f>'NFR-CEDS'!O43</f>
        <v>1A3eii_Other-unspecified-transp</v>
      </c>
      <c r="C34" s="255" t="str">
        <f>IF('NFR-CEDS'!R43="X","X","")</f>
        <v/>
      </c>
      <c r="D34" s="255" t="str">
        <f>'NFR-CEDS'!S43</f>
        <v/>
      </c>
      <c r="E34" s="254" t="str">
        <f>'NFR-CEDS'!T43</f>
        <v>1A3eii_Other-transp</v>
      </c>
      <c r="F34" s="255">
        <f>'NFR-CEDS'!U43</f>
        <v>1</v>
      </c>
      <c r="G34" s="255" t="str">
        <f>'NFR-CEDS'!V43</f>
        <v/>
      </c>
      <c r="H34" s="255" t="str">
        <f>'NFR-CEDS'!X43</f>
        <v>EDGAR</v>
      </c>
      <c r="I34" s="264" t="str">
        <f>'NFR-CEDS'!W43</f>
        <v>EDGAR: 1A3e_Other transportation</v>
      </c>
      <c r="J34" s="264" t="str">
        <f>'NFR-CEDS'!Y43</f>
        <v>1A3e_Other transportation</v>
      </c>
      <c r="K34" s="259" t="s">
        <v>1790</v>
      </c>
      <c r="L34" s="258" t="str">
        <f>IF(K34&lt;&gt;"",IF(ISNUMBER(MATCH(K34,K$2:K33,0)),"",1),"")</f>
        <v/>
      </c>
    </row>
    <row r="35" spans="2:12">
      <c r="B35" s="254" t="str">
        <f>'NFR-CEDS'!O44</f>
        <v>1A4ai_Commercial-institutional-stationary</v>
      </c>
      <c r="C35" s="255" t="str">
        <f>IF('NFR-CEDS'!R44="X","X","")</f>
        <v/>
      </c>
      <c r="D35" s="255" t="str">
        <f>'NFR-CEDS'!S44</f>
        <v/>
      </c>
      <c r="E35" s="254" t="str">
        <f>'NFR-CEDS'!T44</f>
        <v>1A4a_Commercial-institutional</v>
      </c>
      <c r="F35" s="255">
        <f>'NFR-CEDS'!U44</f>
        <v>1</v>
      </c>
      <c r="G35" s="255">
        <f>'NFR-CEDS'!V44</f>
        <v>1</v>
      </c>
      <c r="H35" s="255" t="str">
        <f>'NFR-CEDS'!X44</f>
        <v>More Detail</v>
      </c>
      <c r="I35" s="264" t="str">
        <f>'NFR-CEDS'!W44</f>
        <v>IEA: COMMPUB</v>
      </c>
      <c r="J35" s="264" t="str">
        <f>'NFR-CEDS'!Y44</f>
        <v>1A4_Residential and other sectors</v>
      </c>
      <c r="K35" s="259" t="s">
        <v>1824</v>
      </c>
      <c r="L35" s="258">
        <f>IF(K35&lt;&gt;"",IF(ISNUMBER(MATCH(K35,K$2:K34,0)),"",1),"")</f>
        <v>1</v>
      </c>
    </row>
    <row r="36" spans="2:12">
      <c r="B36" s="254" t="str">
        <f>'NFR-CEDS'!O45</f>
        <v>1A4aii_Commercial-institutional-mobile</v>
      </c>
      <c r="C36" s="255" t="str">
        <f>IF('NFR-CEDS'!R45="X","X","")</f>
        <v/>
      </c>
      <c r="D36" s="255" t="str">
        <f>'NFR-CEDS'!S45</f>
        <v/>
      </c>
      <c r="E36" s="254" t="str">
        <f>'NFR-CEDS'!T45</f>
        <v>1A4a_Commercial-institutional</v>
      </c>
      <c r="F36" s="255">
        <f>'NFR-CEDS'!U45</f>
        <v>1</v>
      </c>
      <c r="G36" s="255" t="str">
        <f>'NFR-CEDS'!V45</f>
        <v/>
      </c>
      <c r="H36" s="255" t="str">
        <f>'NFR-CEDS'!X45</f>
        <v>More Detail</v>
      </c>
      <c r="I36" s="264" t="str">
        <f>'NFR-CEDS'!W45</f>
        <v>IEA: COMMPUB</v>
      </c>
      <c r="J36" s="264" t="str">
        <f>'NFR-CEDS'!Y45</f>
        <v>1A4_Residential and other sectors</v>
      </c>
      <c r="K36" s="259" t="s">
        <v>1824</v>
      </c>
      <c r="L36" s="258" t="str">
        <f>IF(K36&lt;&gt;"",IF(ISNUMBER(MATCH(K36,K$2:K35,0)),"",1),"")</f>
        <v/>
      </c>
    </row>
    <row r="37" spans="2:12">
      <c r="B37" s="254" t="str">
        <f>'NFR-CEDS'!O46</f>
        <v>1A4bi_Residential-stationary</v>
      </c>
      <c r="C37" s="255" t="str">
        <f>IF('NFR-CEDS'!R46="X","X","")</f>
        <v/>
      </c>
      <c r="D37" s="255" t="str">
        <f>'NFR-CEDS'!S46</f>
        <v/>
      </c>
      <c r="E37" s="254" t="str">
        <f>'NFR-CEDS'!T46</f>
        <v>1A4b_Residential</v>
      </c>
      <c r="F37" s="255">
        <f>'NFR-CEDS'!U46</f>
        <v>1</v>
      </c>
      <c r="G37" s="255">
        <f>'NFR-CEDS'!V46</f>
        <v>1</v>
      </c>
      <c r="H37" s="255" t="str">
        <f>'NFR-CEDS'!X46</f>
        <v>More Detail</v>
      </c>
      <c r="I37" s="264" t="str">
        <f>'NFR-CEDS'!W46</f>
        <v>IEA: RESIDENT</v>
      </c>
      <c r="J37" s="264" t="str">
        <f>'NFR-CEDS'!Y46</f>
        <v>1A4_Residential and other sectors</v>
      </c>
      <c r="K37" s="259" t="s">
        <v>1825</v>
      </c>
      <c r="L37" s="258">
        <f>IF(K37&lt;&gt;"",IF(ISNUMBER(MATCH(K37,K$2:K36,0)),"",1),"")</f>
        <v>1</v>
      </c>
    </row>
    <row r="38" spans="2:12">
      <c r="B38" s="254" t="str">
        <f>'NFR-CEDS'!O47</f>
        <v>1A4bii_Residential-mobile</v>
      </c>
      <c r="C38" s="255" t="str">
        <f>IF('NFR-CEDS'!R47="X","X","")</f>
        <v/>
      </c>
      <c r="D38" s="255" t="str">
        <f>'NFR-CEDS'!S47</f>
        <v/>
      </c>
      <c r="E38" s="254" t="str">
        <f>'NFR-CEDS'!T47</f>
        <v>1A4b_Residential</v>
      </c>
      <c r="F38" s="255">
        <f>'NFR-CEDS'!U47</f>
        <v>1</v>
      </c>
      <c r="G38" s="255" t="str">
        <f>'NFR-CEDS'!V47</f>
        <v/>
      </c>
      <c r="H38" s="255" t="str">
        <f>'NFR-CEDS'!X47</f>
        <v>More Detail</v>
      </c>
      <c r="I38" s="264" t="str">
        <f>'NFR-CEDS'!W47</f>
        <v>IEA: RESIDENT</v>
      </c>
      <c r="J38" s="264" t="str">
        <f>'NFR-CEDS'!Y47</f>
        <v>1A4_Residential and other sectors</v>
      </c>
      <c r="K38" s="259" t="s">
        <v>1825</v>
      </c>
      <c r="L38" s="258" t="str">
        <f>IF(K38&lt;&gt;"",IF(ISNUMBER(MATCH(K38,K$2:K37,0)),"",1),"")</f>
        <v/>
      </c>
    </row>
    <row r="39" spans="2:12">
      <c r="B39" s="254" t="str">
        <f>'NFR-CEDS'!O48</f>
        <v>1A4c_Agriculture-forestry-fishing</v>
      </c>
      <c r="C39" s="255" t="str">
        <f>IF('NFR-CEDS'!R48="X","X","")</f>
        <v/>
      </c>
      <c r="D39" s="255" t="str">
        <f>'NFR-CEDS'!S48</f>
        <v/>
      </c>
      <c r="E39" s="254" t="str">
        <f>'NFR-CEDS'!T48</f>
        <v>1A4c_Agriculture-forestry-fishing</v>
      </c>
      <c r="F39" s="255">
        <f>'NFR-CEDS'!U48</f>
        <v>1</v>
      </c>
      <c r="G39" s="255">
        <f>'NFR-CEDS'!V48</f>
        <v>1</v>
      </c>
      <c r="H39" s="255" t="str">
        <f>'NFR-CEDS'!X48</f>
        <v>More Detail</v>
      </c>
      <c r="I39" s="264" t="str">
        <f>'NFR-CEDS'!W48</f>
        <v>IEA: AGRICULT</v>
      </c>
      <c r="J39" s="264" t="str">
        <f>'NFR-CEDS'!Y48</f>
        <v>1A4_Residential and other sectors</v>
      </c>
      <c r="K39" s="259" t="s">
        <v>1819</v>
      </c>
      <c r="L39" s="258" t="str">
        <f>IF(K39&lt;&gt;"",IF(ISNUMBER(MATCH(K39,K$2:K38,0)),"",1),"")</f>
        <v/>
      </c>
    </row>
    <row r="40" spans="2:12">
      <c r="B40" s="254" t="str">
        <f>'NFR-CEDS'!O51</f>
        <v>1A4c_Fishing</v>
      </c>
      <c r="C40" s="255" t="str">
        <f>IF('NFR-CEDS'!R51="X","X","")</f>
        <v/>
      </c>
      <c r="D40" s="255" t="str">
        <f>'NFR-CEDS'!S51</f>
        <v/>
      </c>
      <c r="E40" s="254" t="str">
        <f>'NFR-CEDS'!T51</f>
        <v>1A4c_Agriculture-forestry-fishing</v>
      </c>
      <c r="F40" s="255">
        <f>'NFR-CEDS'!U51</f>
        <v>1</v>
      </c>
      <c r="G40" s="255" t="str">
        <f>'NFR-CEDS'!V51</f>
        <v/>
      </c>
      <c r="H40" s="255" t="str">
        <f>'NFR-CEDS'!X51</f>
        <v>More Detail</v>
      </c>
      <c r="I40" s="264" t="str">
        <f>'NFR-CEDS'!W51</f>
        <v>IEA: FISHING</v>
      </c>
      <c r="J40" s="264" t="str">
        <f>'NFR-CEDS'!Y51</f>
        <v>1A4_Residential and other sectors</v>
      </c>
      <c r="K40" s="259" t="s">
        <v>1819</v>
      </c>
      <c r="L40" s="258" t="str">
        <f>IF(K40&lt;&gt;"",IF(ISNUMBER(MATCH(K40,K$2:K39,0)),"",1),"")</f>
        <v/>
      </c>
    </row>
    <row r="41" spans="2:12">
      <c r="B41" s="254" t="str">
        <f>'NFR-CEDS'!O52</f>
        <v>1A5_Other-unspecified</v>
      </c>
      <c r="C41" s="255" t="str">
        <f>IF('NFR-CEDS'!R52="X","X","")</f>
        <v/>
      </c>
      <c r="D41" s="255" t="str">
        <f>'NFR-CEDS'!S52</f>
        <v/>
      </c>
      <c r="E41" s="254" t="str">
        <f>'NFR-CEDS'!T52</f>
        <v>1A5_Other-unspecified</v>
      </c>
      <c r="F41" s="255">
        <f>'NFR-CEDS'!U52</f>
        <v>1</v>
      </c>
      <c r="G41" s="255">
        <f>'NFR-CEDS'!V52</f>
        <v>1</v>
      </c>
      <c r="H41" s="255" t="str">
        <f>'NFR-CEDS'!X52</f>
        <v>Det-Inv-Only</v>
      </c>
      <c r="I41" s="264" t="str">
        <f>'NFR-CEDS'!W52</f>
        <v>Other-detailed-inventory</v>
      </c>
      <c r="J41" s="264" t="str">
        <f>'NFR-CEDS'!Y52</f>
        <v>1A4_Residential and other sectors</v>
      </c>
      <c r="K41" s="259" t="s">
        <v>1790</v>
      </c>
      <c r="L41" s="258" t="str">
        <f>IF(K41&lt;&gt;"",IF(ISNUMBER(MATCH(K41,K$2:K40,0)),"",1),"")</f>
        <v/>
      </c>
    </row>
    <row r="42" spans="2:12">
      <c r="B42" s="254" t="str">
        <f>'NFR-CEDS'!O56</f>
        <v>1B1a_Fugitive-coal-mining</v>
      </c>
      <c r="C42" s="255" t="str">
        <f>IF('NFR-CEDS'!R56="X","X","")</f>
        <v>X</v>
      </c>
      <c r="D42" s="255" t="str">
        <f>'NFR-CEDS'!S56</f>
        <v/>
      </c>
      <c r="E42" s="254" t="str">
        <f>'NFR-CEDS'!T56</f>
        <v>1B1_Fugitive-solid-fuels</v>
      </c>
      <c r="F42" s="255">
        <f>'NFR-CEDS'!U56</f>
        <v>1</v>
      </c>
      <c r="G42" s="255">
        <f>'NFR-CEDS'!V56</f>
        <v>1</v>
      </c>
      <c r="H42" s="255" t="str">
        <f>'NFR-CEDS'!X56</f>
        <v>EDGAR</v>
      </c>
      <c r="I42" s="264" t="str">
        <f>'NFR-CEDS'!W56</f>
        <v>EDGAR: 1B1_Fugitive emissions from solid fuels</v>
      </c>
      <c r="J42" s="264" t="str">
        <f>'NFR-CEDS'!Y56</f>
        <v>1B1_Fugitive emissions from solid fuels</v>
      </c>
      <c r="K42" s="259" t="s">
        <v>1866</v>
      </c>
      <c r="L42" s="258">
        <f>IF(K42&lt;&gt;"",IF(ISNUMBER(MATCH(K42,K$2:K41,0)),"",1),"")</f>
        <v>1</v>
      </c>
    </row>
    <row r="43" spans="2:12">
      <c r="B43" s="254" t="str">
        <f>'NFR-CEDS'!O57</f>
        <v>1B1_Fugitive-coal-otherSolid</v>
      </c>
      <c r="C43" s="255" t="str">
        <f>IF('NFR-CEDS'!R57="X","X","")</f>
        <v>X</v>
      </c>
      <c r="D43" s="255" t="str">
        <f>'NFR-CEDS'!S57</f>
        <v/>
      </c>
      <c r="E43" s="254" t="str">
        <f>'NFR-CEDS'!T57</f>
        <v>1B1_Fugitive-solid-fuels</v>
      </c>
      <c r="F43" s="255">
        <f>'NFR-CEDS'!U57</f>
        <v>1</v>
      </c>
      <c r="G43" s="255" t="str">
        <f>'NFR-CEDS'!V57</f>
        <v/>
      </c>
      <c r="H43" s="255" t="str">
        <f>'NFR-CEDS'!X57</f>
        <v>EDGAR</v>
      </c>
      <c r="I43" s="264" t="str">
        <f>'NFR-CEDS'!W57</f>
        <v>EDGAR: 1B1_Fugitive emissions from solid fuels</v>
      </c>
      <c r="J43" s="264" t="str">
        <f>'NFR-CEDS'!Y57</f>
        <v>1B1_Fugitive emissions from solid fuels</v>
      </c>
      <c r="K43" s="259" t="s">
        <v>1866</v>
      </c>
      <c r="L43" s="258" t="str">
        <f>IF(K43&lt;&gt;"",IF(ISNUMBER(MATCH(K43,K$2:K42,0)),"",1),"")</f>
        <v/>
      </c>
    </row>
    <row r="44" spans="2:12">
      <c r="B44" s="254" t="str">
        <f>'NFR-CEDS'!O59</f>
        <v>1B2ai_Fugitive-petr-prod</v>
      </c>
      <c r="C44" s="255" t="str">
        <f>IF('NFR-CEDS'!R59="X","X","")</f>
        <v>X</v>
      </c>
      <c r="D44" s="255" t="str">
        <f>'NFR-CEDS'!S59</f>
        <v/>
      </c>
      <c r="E44" s="254" t="str">
        <f>'NFR-CEDS'!T59</f>
        <v>1B2ai_Fugitive-petr-prod</v>
      </c>
      <c r="F44" s="255">
        <f>'NFR-CEDS'!U59</f>
        <v>1</v>
      </c>
      <c r="G44" s="255">
        <f>'NFR-CEDS'!V59</f>
        <v>1</v>
      </c>
      <c r="H44" s="255" t="str">
        <f>'NFR-CEDS'!X59</f>
        <v>EDGAR</v>
      </c>
      <c r="I44" s="264" t="str">
        <f>'NFR-CEDS'!W59</f>
        <v>Sub-category - EDGAR: 1B2_Fugitive emissions from oil and gas</v>
      </c>
      <c r="J44" s="264" t="str">
        <f>'NFR-CEDS'!Y59</f>
        <v>1B2_Fugitive emissions from oil and gas</v>
      </c>
      <c r="K44" s="259" t="s">
        <v>1866</v>
      </c>
      <c r="L44" s="258" t="str">
        <f>IF(K44&lt;&gt;"",IF(ISNUMBER(MATCH(K44,K$2:K43,0)),"",1),"")</f>
        <v/>
      </c>
    </row>
    <row r="45" spans="2:12">
      <c r="B45" s="254" t="str">
        <f>'NFR-CEDS'!O60</f>
        <v>1B2aiv_Fugitive-petr-refining</v>
      </c>
      <c r="C45" s="255" t="str">
        <f>IF('NFR-CEDS'!R60="X","X","")</f>
        <v>X</v>
      </c>
      <c r="D45" s="255" t="str">
        <f>'NFR-CEDS'!S60</f>
        <v/>
      </c>
      <c r="E45" s="254" t="str">
        <f>'NFR-CEDS'!T60</f>
        <v>1B2aiv_Fugitive-petr-refining</v>
      </c>
      <c r="F45" s="255">
        <f>'NFR-CEDS'!U60</f>
        <v>1</v>
      </c>
      <c r="G45" s="255">
        <f>'NFR-CEDS'!V60</f>
        <v>1</v>
      </c>
      <c r="H45" s="255" t="str">
        <f>'NFR-CEDS'!X60</f>
        <v>EDGAR</v>
      </c>
      <c r="I45" s="264" t="str">
        <f>'NFR-CEDS'!W60</f>
        <v>Sub-category - EDGAR: 1B2_Fugitive emissions from oil and gas</v>
      </c>
      <c r="J45" s="264" t="str">
        <f>'NFR-CEDS'!Y60</f>
        <v>1B2_Fugitive emissions from oil and gas</v>
      </c>
      <c r="K45" s="259" t="s">
        <v>1866</v>
      </c>
      <c r="L45" s="258" t="str">
        <f>IF(K45&lt;&gt;"",IF(ISNUMBER(MATCH(K45,K$2:K44,0)),"",1),"")</f>
        <v/>
      </c>
    </row>
    <row r="46" spans="2:12">
      <c r="B46" s="254" t="str">
        <f>'NFR-CEDS'!O61</f>
        <v>1B2av_Fugitive-petr-distr</v>
      </c>
      <c r="C46" s="255" t="str">
        <f>IF('NFR-CEDS'!R61="X","X","")</f>
        <v>X</v>
      </c>
      <c r="D46" s="255" t="str">
        <f>'NFR-CEDS'!S61</f>
        <v/>
      </c>
      <c r="E46" s="254" t="str">
        <f>'NFR-CEDS'!T61</f>
        <v>1B2av_Fugitive-petr-distr</v>
      </c>
      <c r="F46" s="255">
        <f>'NFR-CEDS'!U61</f>
        <v>1</v>
      </c>
      <c r="G46" s="255">
        <f>'NFR-CEDS'!V61</f>
        <v>1</v>
      </c>
      <c r="H46" s="255" t="str">
        <f>'NFR-CEDS'!X61</f>
        <v>EDGAR</v>
      </c>
      <c r="I46" s="264" t="str">
        <f>'NFR-CEDS'!W61</f>
        <v>Sub-category - EDGAR: 1B2_Fugitive emissions from oil and gas</v>
      </c>
      <c r="J46" s="264" t="str">
        <f>'NFR-CEDS'!Y61</f>
        <v>1B2_Fugitive emissions from oil and gas</v>
      </c>
      <c r="K46" s="259" t="s">
        <v>1866</v>
      </c>
      <c r="L46" s="258" t="str">
        <f>IF(K46&lt;&gt;"",IF(ISNUMBER(MATCH(K46,K$2:K45,0)),"",1),"")</f>
        <v/>
      </c>
    </row>
    <row r="47" spans="2:12">
      <c r="B47" s="254" t="str">
        <f>'NFR-CEDS'!O62</f>
        <v>1B2b_Fugitive-NG-prod-distr</v>
      </c>
      <c r="C47" s="255" t="str">
        <f>IF('NFR-CEDS'!R62="X","X","")</f>
        <v>X</v>
      </c>
      <c r="D47" s="255" t="str">
        <f>'NFR-CEDS'!S62</f>
        <v/>
      </c>
      <c r="E47" s="254" t="str">
        <f>'NFR-CEDS'!T62</f>
        <v>1B2b_Fugitive-NG-prod-distr</v>
      </c>
      <c r="F47" s="255">
        <f>'NFR-CEDS'!U62</f>
        <v>1</v>
      </c>
      <c r="G47" s="255">
        <f>'NFR-CEDS'!V62</f>
        <v>1</v>
      </c>
      <c r="H47" s="255" t="str">
        <f>'NFR-CEDS'!X62</f>
        <v>EDGAR</v>
      </c>
      <c r="I47" s="264" t="str">
        <f>'NFR-CEDS'!W62</f>
        <v>Sub-category - EDGAR: 1B2_Fugitive emissions from oil and gas</v>
      </c>
      <c r="J47" s="264" t="str">
        <f>'NFR-CEDS'!Y62</f>
        <v>1B2_Fugitive emissions from oil and gas</v>
      </c>
      <c r="K47" s="259" t="s">
        <v>1866</v>
      </c>
      <c r="L47" s="258" t="str">
        <f>IF(K47&lt;&gt;"",IF(ISNUMBER(MATCH(K47,K$2:K46,0)),"",1),"")</f>
        <v/>
      </c>
    </row>
    <row r="48" spans="2:12">
      <c r="B48" s="254" t="str">
        <f>'NFR-CEDS'!O63</f>
        <v>1B2c_Venting-flaring-oil-gas</v>
      </c>
      <c r="C48" s="255" t="str">
        <f>IF('NFR-CEDS'!R63="X","X","")</f>
        <v>X</v>
      </c>
      <c r="D48" s="255" t="str">
        <f>'NFR-CEDS'!S63</f>
        <v/>
      </c>
      <c r="E48" s="254" t="str">
        <f>'NFR-CEDS'!T63</f>
        <v>1B2c_Venting-flaring-oil-gas</v>
      </c>
      <c r="F48" s="255">
        <f>'NFR-CEDS'!U63</f>
        <v>1</v>
      </c>
      <c r="G48" s="255">
        <f>'NFR-CEDS'!V63</f>
        <v>1</v>
      </c>
      <c r="H48" s="255" t="str">
        <f>'NFR-CEDS'!X63</f>
        <v>EDGAR</v>
      </c>
      <c r="I48" s="264" t="str">
        <f>'NFR-CEDS'!W63</f>
        <v>Sub-category - EDGAR: 1B2_Fugitive emissions from oil and gas</v>
      </c>
      <c r="J48" s="264" t="str">
        <f>'NFR-CEDS'!Y63</f>
        <v>1B2_Fugitive emissions from oil and gas</v>
      </c>
      <c r="K48" s="259" t="s">
        <v>1866</v>
      </c>
      <c r="L48" s="258" t="str">
        <f>IF(K48&lt;&gt;"",IF(ISNUMBER(MATCH(K48,K$2:K47,0)),"",1),"")</f>
        <v/>
      </c>
    </row>
    <row r="49" spans="2:12">
      <c r="B49" s="254" t="str">
        <f>'NFR-CEDS'!O64</f>
        <v>1B2d_Fugitive-other-energy</v>
      </c>
      <c r="C49" s="255" t="str">
        <f>IF('NFR-CEDS'!R64="X","X","")</f>
        <v>X</v>
      </c>
      <c r="D49" s="255" t="str">
        <f>'NFR-CEDS'!S64</f>
        <v/>
      </c>
      <c r="E49" s="254" t="str">
        <f>'NFR-CEDS'!T64</f>
        <v>1B2d_Fugitive-other-energy</v>
      </c>
      <c r="F49" s="255">
        <f>'NFR-CEDS'!U64</f>
        <v>1</v>
      </c>
      <c r="G49" s="255">
        <f>'NFR-CEDS'!V64</f>
        <v>1</v>
      </c>
      <c r="H49" s="255" t="str">
        <f>'NFR-CEDS'!X64</f>
        <v>Det-Inv-Only</v>
      </c>
      <c r="I49" s="264" t="str">
        <f>'NFR-CEDS'!W64</f>
        <v>Other-detailed-inventory</v>
      </c>
      <c r="J49" s="264">
        <f>'NFR-CEDS'!Y64</f>
        <v>0</v>
      </c>
      <c r="K49" s="259" t="s">
        <v>1790</v>
      </c>
      <c r="L49" s="258" t="str">
        <f>IF(K49&lt;&gt;"",IF(ISNUMBER(MATCH(K49,K$2:K48,0)),"",1),"")</f>
        <v/>
      </c>
    </row>
    <row r="50" spans="2:12">
      <c r="B50" s="254" t="str">
        <f>'NFR-CEDS'!O65</f>
        <v>2A1_Cement-production</v>
      </c>
      <c r="C50" s="255" t="str">
        <f>IF('NFR-CEDS'!R65="X","X","")</f>
        <v>X</v>
      </c>
      <c r="D50" s="255" t="str">
        <f>'NFR-CEDS'!S65</f>
        <v/>
      </c>
      <c r="E50" s="254" t="str">
        <f>'NFR-CEDS'!T65</f>
        <v>2A1_Cement-production</v>
      </c>
      <c r="F50" s="255">
        <f>'NFR-CEDS'!U65</f>
        <v>1</v>
      </c>
      <c r="G50" s="255">
        <f>'NFR-CEDS'!V65</f>
        <v>1</v>
      </c>
      <c r="H50" s="255" t="str">
        <f>'NFR-CEDS'!X65</f>
        <v>EDGAR</v>
      </c>
      <c r="I50" s="264" t="str">
        <f>'NFR-CEDS'!W65</f>
        <v>EDGAR: 2A1_Cement production</v>
      </c>
      <c r="J50" s="264" t="str">
        <f>'NFR-CEDS'!Y65</f>
        <v>2A1_Cement production</v>
      </c>
      <c r="K50" s="259" t="s">
        <v>1807</v>
      </c>
      <c r="L50" s="258">
        <f>IF(K50&lt;&gt;"",IF(ISNUMBER(MATCH(K50,K$2:K49,0)),"",1),"")</f>
        <v>1</v>
      </c>
    </row>
    <row r="51" spans="2:12">
      <c r="B51" s="254" t="str">
        <f>'NFR-CEDS'!O66</f>
        <v>2A2_Lime-production</v>
      </c>
      <c r="C51" s="255" t="str">
        <f>IF('NFR-CEDS'!R66="X","X","")</f>
        <v>X</v>
      </c>
      <c r="D51" s="255" t="str">
        <f>'NFR-CEDS'!S66</f>
        <v/>
      </c>
      <c r="E51" s="254" t="str">
        <f>'NFR-CEDS'!T66</f>
        <v>2A2_Lime-production</v>
      </c>
      <c r="F51" s="255">
        <f>'NFR-CEDS'!U66</f>
        <v>1</v>
      </c>
      <c r="G51" s="255">
        <f>'NFR-CEDS'!V66</f>
        <v>1</v>
      </c>
      <c r="H51" s="255" t="str">
        <f>'NFR-CEDS'!X66</f>
        <v>EDGAR</v>
      </c>
      <c r="I51" s="264" t="str">
        <f>'NFR-CEDS'!W66</f>
        <v>EDGAR: 2A2_Lime production</v>
      </c>
      <c r="J51" s="264" t="str">
        <f>'NFR-CEDS'!Y66</f>
        <v>2A2_Lime production</v>
      </c>
      <c r="K51" s="259" t="s">
        <v>1799</v>
      </c>
      <c r="L51" s="258">
        <f>IF(K51&lt;&gt;"",IF(ISNUMBER(MATCH(K51,K$2:K50,0)),"",1),"")</f>
        <v>1</v>
      </c>
    </row>
    <row r="52" spans="2:12">
      <c r="B52" s="254" t="str">
        <f>'NFR-CEDS'!O67</f>
        <v>2A6_Other-minerals</v>
      </c>
      <c r="C52" s="255" t="str">
        <f>IF('NFR-CEDS'!R67="X","X","")</f>
        <v>X</v>
      </c>
      <c r="D52" s="255" t="str">
        <f>'NFR-CEDS'!S67</f>
        <v/>
      </c>
      <c r="E52" s="254" t="str">
        <f>'NFR-CEDS'!T67</f>
        <v>2A6_Other-minerals</v>
      </c>
      <c r="F52" s="255">
        <f>'NFR-CEDS'!U67</f>
        <v>1</v>
      </c>
      <c r="G52" s="255">
        <f>'NFR-CEDS'!V67</f>
        <v>1</v>
      </c>
      <c r="H52" s="255" t="str">
        <f>'NFR-CEDS'!X67</f>
        <v>EDGAR</v>
      </c>
      <c r="I52" s="264" t="str">
        <f>'NFR-CEDS'!W67</f>
        <v>EDGAR: 2A7_Production of other minerals</v>
      </c>
      <c r="J52" s="264" t="str">
        <f>'NFR-CEDS'!Y67</f>
        <v>2A7_Production of other minerals</v>
      </c>
      <c r="K52" s="259" t="s">
        <v>1799</v>
      </c>
      <c r="L52" s="258" t="str">
        <f>IF(K52&lt;&gt;"",IF(ISNUMBER(MATCH(K52,K$2:K51,0)),"",1),"")</f>
        <v/>
      </c>
    </row>
    <row r="53" spans="2:12">
      <c r="B53" s="254" t="str">
        <f>'NFR-CEDS'!O69</f>
        <v>2A5b_Construction-and-demolition</v>
      </c>
      <c r="C53" s="255" t="str">
        <f>IF('NFR-CEDS'!R69="X","X","")</f>
        <v>X</v>
      </c>
      <c r="D53" s="255" t="str">
        <f>'NFR-CEDS'!S69</f>
        <v/>
      </c>
      <c r="E53" s="254" t="str">
        <f>'NFR-CEDS'!T69</f>
        <v>2A6_Other-minerals</v>
      </c>
      <c r="F53" s="255">
        <f>'NFR-CEDS'!U69</f>
        <v>1</v>
      </c>
      <c r="G53" s="255" t="str">
        <f>'NFR-CEDS'!V69</f>
        <v/>
      </c>
      <c r="H53" s="255" t="str">
        <f>'NFR-CEDS'!X69</f>
        <v>EDGAR</v>
      </c>
      <c r="I53" s="264" t="str">
        <f>'NFR-CEDS'!W69</f>
        <v>EDGAR: 2A7_Production of other minerals</v>
      </c>
      <c r="J53" s="264" t="str">
        <f>'NFR-CEDS'!Y69</f>
        <v>2A7_Production of other minerals</v>
      </c>
      <c r="K53" s="259" t="s">
        <v>1799</v>
      </c>
      <c r="L53" s="258" t="str">
        <f>IF(K53&lt;&gt;"",IF(ISNUMBER(MATCH(K53,K$2:K52,0)),"",1),"")</f>
        <v/>
      </c>
    </row>
    <row r="54" spans="2:12">
      <c r="B54" s="254" t="str">
        <f>'NFR-CEDS'!O73</f>
        <v>2B1_Chemical-industry</v>
      </c>
      <c r="C54" s="255" t="str">
        <f>IF('NFR-CEDS'!R73="X","X","")</f>
        <v>X</v>
      </c>
      <c r="D54" s="255" t="str">
        <f>'NFR-CEDS'!S73</f>
        <v/>
      </c>
      <c r="E54" s="254" t="str">
        <f>'NFR-CEDS'!T73</f>
        <v>2B_Chemical-industry</v>
      </c>
      <c r="F54" s="255">
        <f>'NFR-CEDS'!U73</f>
        <v>1</v>
      </c>
      <c r="G54" s="255">
        <f>'NFR-CEDS'!V73</f>
        <v>1</v>
      </c>
      <c r="H54" s="255" t="str">
        <f>'NFR-CEDS'!X73</f>
        <v>EDGAR</v>
      </c>
      <c r="I54" s="264" t="str">
        <f>'NFR-CEDS'!W73</f>
        <v>EDGAR: 2B_Production of chemicals</v>
      </c>
      <c r="J54" s="264" t="str">
        <f>'NFR-CEDS'!Y73</f>
        <v>2B_Production of chemicals</v>
      </c>
      <c r="K54" s="259" t="s">
        <v>1814</v>
      </c>
      <c r="L54" s="258">
        <f>IF(K54&lt;&gt;"",IF(ISNUMBER(MATCH(K54,K$2:K53,0)),"",1),"")</f>
        <v>1</v>
      </c>
    </row>
    <row r="55" spans="2:12">
      <c r="B55" s="254" t="str">
        <f>'NFR-CEDS'!O74</f>
        <v>2B2_Chemicals-Nitric-acid</v>
      </c>
      <c r="C55" s="255" t="str">
        <f>IF('NFR-CEDS'!R74="X","X","")</f>
        <v>X</v>
      </c>
      <c r="D55" s="255" t="str">
        <f>'NFR-CEDS'!S74</f>
        <v/>
      </c>
      <c r="E55" s="254" t="str">
        <f>'NFR-CEDS'!T74</f>
        <v>2B_Chemical-industry</v>
      </c>
      <c r="F55" s="255">
        <f>'NFR-CEDS'!U74</f>
        <v>1</v>
      </c>
      <c r="G55" s="255" t="str">
        <f>'NFR-CEDS'!V74</f>
        <v/>
      </c>
      <c r="H55" s="255" t="str">
        <f>'NFR-CEDS'!X74</f>
        <v>EDGAR</v>
      </c>
      <c r="I55" s="264" t="str">
        <f>'NFR-CEDS'!W74</f>
        <v>EDGAR: 2B_Production of chemicals</v>
      </c>
      <c r="J55" s="264" t="str">
        <f>'NFR-CEDS'!Y74</f>
        <v>2B_Production of chemicals</v>
      </c>
      <c r="K55" s="259" t="s">
        <v>1814</v>
      </c>
      <c r="L55" s="258" t="str">
        <f>IF(K55&lt;&gt;"",IF(ISNUMBER(MATCH(K55,K$2:K54,0)),"",1),"")</f>
        <v/>
      </c>
    </row>
    <row r="56" spans="2:12">
      <c r="B56" s="254" t="str">
        <f>'NFR-CEDS'!O75</f>
        <v>2B3_Chemicals-Adipic-acid</v>
      </c>
      <c r="C56" s="255" t="str">
        <f>IF('NFR-CEDS'!R75="X","X","")</f>
        <v>X</v>
      </c>
      <c r="D56" s="255" t="str">
        <f>'NFR-CEDS'!S75</f>
        <v/>
      </c>
      <c r="E56" s="254" t="str">
        <f>'NFR-CEDS'!T75</f>
        <v>2B_Chemical-industry</v>
      </c>
      <c r="F56" s="255">
        <f>'NFR-CEDS'!U75</f>
        <v>1</v>
      </c>
      <c r="G56" s="255" t="str">
        <f>'NFR-CEDS'!V75</f>
        <v/>
      </c>
      <c r="H56" s="255" t="str">
        <f>'NFR-CEDS'!X75</f>
        <v>EDGAR</v>
      </c>
      <c r="I56" s="264" t="str">
        <f>'NFR-CEDS'!W75</f>
        <v>EDGAR: 2B_Production of chemicals</v>
      </c>
      <c r="J56" s="264" t="str">
        <f>'NFR-CEDS'!Y75</f>
        <v>2B_Production of chemicals</v>
      </c>
      <c r="K56" s="259" t="s">
        <v>1814</v>
      </c>
      <c r="L56" s="258" t="str">
        <f>IF(K56&lt;&gt;"",IF(ISNUMBER(MATCH(K56,K$2:K55,0)),"",1),"")</f>
        <v/>
      </c>
    </row>
    <row r="57" spans="2:12">
      <c r="B57" s="254" t="str">
        <f>'NFR-CEDS'!O76</f>
        <v>2B_Chemical-industry</v>
      </c>
      <c r="C57" s="255" t="str">
        <f>IF('NFR-CEDS'!R76="X","X","")</f>
        <v>X</v>
      </c>
      <c r="D57" s="255" t="str">
        <f>'NFR-CEDS'!S76</f>
        <v/>
      </c>
      <c r="E57" s="254" t="str">
        <f>'NFR-CEDS'!T76</f>
        <v>2B_Chemical-industry</v>
      </c>
      <c r="F57" s="255">
        <f>'NFR-CEDS'!U76</f>
        <v>1</v>
      </c>
      <c r="G57" s="255" t="str">
        <f>'NFR-CEDS'!V76</f>
        <v/>
      </c>
      <c r="H57" s="255" t="str">
        <f>'NFR-CEDS'!X76</f>
        <v>EDGAR</v>
      </c>
      <c r="I57" s="264" t="str">
        <f>'NFR-CEDS'!W76</f>
        <v>EDGAR: 2B_Production of chemicals</v>
      </c>
      <c r="J57" s="264" t="str">
        <f>'NFR-CEDS'!Y76</f>
        <v>2B_Production of chemicals</v>
      </c>
      <c r="K57" s="259" t="s">
        <v>1814</v>
      </c>
      <c r="L57" s="258" t="str">
        <f>IF(K57&lt;&gt;"",IF(ISNUMBER(MATCH(K57,K$2:K56,0)),"",1),"")</f>
        <v/>
      </c>
    </row>
    <row r="58" spans="2:12">
      <c r="B58" s="254" t="str">
        <f>'NFR-CEDS'!O82</f>
        <v>2C_Iron-steel-alloy-prod</v>
      </c>
      <c r="C58" s="255" t="str">
        <f>IF('NFR-CEDS'!R82="X","X","")</f>
        <v>X</v>
      </c>
      <c r="D58" s="255" t="str">
        <f>'NFR-CEDS'!S82</f>
        <v/>
      </c>
      <c r="E58" s="254" t="str">
        <f>'NFR-CEDS'!T82</f>
        <v>2C_Iron-steel-alloy-prod</v>
      </c>
      <c r="F58" s="255">
        <f>'NFR-CEDS'!U82</f>
        <v>1</v>
      </c>
      <c r="G58" s="255">
        <f>'NFR-CEDS'!V82</f>
        <v>1</v>
      </c>
      <c r="H58" s="255" t="str">
        <f>'NFR-CEDS'!X82</f>
        <v>More Detail</v>
      </c>
      <c r="I58" s="264" t="str">
        <f>'NFR-CEDS'!W82</f>
        <v>Sub-category - EDGAR: 2C_Production of metals</v>
      </c>
      <c r="J58" s="264" t="str">
        <f>'NFR-CEDS'!Y82</f>
        <v>2C_Production of metals</v>
      </c>
      <c r="K58" s="259" t="s">
        <v>1814</v>
      </c>
      <c r="L58" s="258" t="str">
        <f>IF(K58&lt;&gt;"",IF(ISNUMBER(MATCH(K58,K$2:K57,0)),"",1),"")</f>
        <v/>
      </c>
    </row>
    <row r="59" spans="2:12">
      <c r="B59" s="254" t="str">
        <f>'NFR-CEDS'!O84</f>
        <v>2C3_Aluminum-production</v>
      </c>
      <c r="C59" s="255" t="str">
        <f>IF('NFR-CEDS'!R84="X","X","")</f>
        <v>X</v>
      </c>
      <c r="D59" s="255" t="str">
        <f>'NFR-CEDS'!S84</f>
        <v/>
      </c>
      <c r="E59" s="254" t="str">
        <f>'NFR-CEDS'!T84</f>
        <v>2C3_Aluminum-production</v>
      </c>
      <c r="F59" s="255">
        <f>'NFR-CEDS'!U84</f>
        <v>1</v>
      </c>
      <c r="G59" s="255">
        <f>'NFR-CEDS'!V84</f>
        <v>1</v>
      </c>
      <c r="H59" s="255" t="str">
        <f>'NFR-CEDS'!X84</f>
        <v>More Detail</v>
      </c>
      <c r="I59" s="264" t="str">
        <f>'NFR-CEDS'!W84</f>
        <v>Sub-category - EDGAR: 2C_Production of metals</v>
      </c>
      <c r="J59" s="264" t="str">
        <f>'NFR-CEDS'!Y84</f>
        <v>2C_Production of metals</v>
      </c>
      <c r="K59" s="259" t="s">
        <v>1814</v>
      </c>
      <c r="L59" s="258" t="str">
        <f>IF(K59&lt;&gt;"",IF(ISNUMBER(MATCH(K59,K$2:K58,0)),"",1),"")</f>
        <v/>
      </c>
    </row>
    <row r="60" spans="2:12">
      <c r="B60" s="254" t="str">
        <f>'NFR-CEDS'!O85</f>
        <v>2C4_Magnesium-Production</v>
      </c>
      <c r="C60" s="255" t="str">
        <f>IF('NFR-CEDS'!R85="X","X","")</f>
        <v>X</v>
      </c>
      <c r="D60" s="255" t="str">
        <f>'NFR-CEDS'!S85</f>
        <v/>
      </c>
      <c r="E60" s="254" t="str">
        <f>'NFR-CEDS'!T85</f>
        <v>2C4_Non-Ferrous-other-metals</v>
      </c>
      <c r="F60" s="255">
        <f>'NFR-CEDS'!U85</f>
        <v>1</v>
      </c>
      <c r="G60" s="255">
        <f>'NFR-CEDS'!V85</f>
        <v>1</v>
      </c>
      <c r="H60" s="255" t="str">
        <f>'NFR-CEDS'!X85</f>
        <v>More Detail</v>
      </c>
      <c r="I60" s="264" t="str">
        <f>'NFR-CEDS'!W85</f>
        <v>Sub-category - EDGAR: 2C_Production of metals</v>
      </c>
      <c r="J60" s="264" t="str">
        <f>'NFR-CEDS'!Y85</f>
        <v>2C_Production of metals</v>
      </c>
      <c r="K60" s="259" t="s">
        <v>1814</v>
      </c>
      <c r="L60" s="258" t="str">
        <f>IF(K60&lt;&gt;"",IF(ISNUMBER(MATCH(K60,K$2:K59,0)),"",1),"")</f>
        <v/>
      </c>
    </row>
    <row r="61" spans="2:12">
      <c r="B61" s="254" t="str">
        <f>'NFR-CEDS'!O86</f>
        <v>2C5_Lead-production</v>
      </c>
      <c r="C61" s="255" t="str">
        <f>IF('NFR-CEDS'!R86="X","X","")</f>
        <v>X</v>
      </c>
      <c r="D61" s="255" t="str">
        <f>'NFR-CEDS'!S86</f>
        <v/>
      </c>
      <c r="E61" s="254" t="str">
        <f>'NFR-CEDS'!T86</f>
        <v>2C4_Non-Ferrous-other-metals</v>
      </c>
      <c r="F61" s="255">
        <f>'NFR-CEDS'!U86</f>
        <v>1</v>
      </c>
      <c r="G61" s="255" t="str">
        <f>'NFR-CEDS'!V86</f>
        <v/>
      </c>
      <c r="H61" s="255" t="str">
        <f>'NFR-CEDS'!X86</f>
        <v>More Detail</v>
      </c>
      <c r="I61" s="264" t="str">
        <f>'NFR-CEDS'!W86</f>
        <v>Sub-category - EDGAR: 2C_Production of metals</v>
      </c>
      <c r="J61" s="264" t="str">
        <f>'NFR-CEDS'!Y86</f>
        <v>2C_Production of metals</v>
      </c>
      <c r="K61" s="259" t="s">
        <v>1814</v>
      </c>
      <c r="L61" s="258" t="str">
        <f>IF(K61&lt;&gt;"",IF(ISNUMBER(MATCH(K61,K$2:K60,0)),"",1),"")</f>
        <v/>
      </c>
    </row>
    <row r="62" spans="2:12">
      <c r="B62" s="254" t="str">
        <f>'NFR-CEDS'!O87</f>
        <v>2C6_Zinc-production</v>
      </c>
      <c r="C62" s="255" t="str">
        <f>IF('NFR-CEDS'!R87="X","X","")</f>
        <v>X</v>
      </c>
      <c r="D62" s="255" t="str">
        <f>'NFR-CEDS'!S87</f>
        <v/>
      </c>
      <c r="E62" s="254" t="str">
        <f>'NFR-CEDS'!T87</f>
        <v>2C4_Non-Ferrous-other-metals</v>
      </c>
      <c r="F62" s="255">
        <f>'NFR-CEDS'!U87</f>
        <v>1</v>
      </c>
      <c r="G62" s="255" t="str">
        <f>'NFR-CEDS'!V87</f>
        <v/>
      </c>
      <c r="H62" s="255" t="str">
        <f>'NFR-CEDS'!X87</f>
        <v>More Detail</v>
      </c>
      <c r="I62" s="264" t="str">
        <f>'NFR-CEDS'!W87</f>
        <v>Sub-category - EDGAR: 2C_Production of metals</v>
      </c>
      <c r="J62" s="264" t="str">
        <f>'NFR-CEDS'!Y87</f>
        <v>2C_Production of metals</v>
      </c>
      <c r="K62" s="259" t="s">
        <v>1814</v>
      </c>
      <c r="L62" s="258" t="str">
        <f>IF(K62&lt;&gt;"",IF(ISNUMBER(MATCH(K62,K$2:K61,0)),"",1),"")</f>
        <v/>
      </c>
    </row>
    <row r="63" spans="2:12">
      <c r="B63" s="254" t="str">
        <f>'NFR-CEDS'!O88</f>
        <v>2C7a_Copper-production</v>
      </c>
      <c r="C63" s="255" t="str">
        <f>IF('NFR-CEDS'!R88="X","X","")</f>
        <v>X</v>
      </c>
      <c r="D63" s="255" t="str">
        <f>'NFR-CEDS'!S88</f>
        <v/>
      </c>
      <c r="E63" s="254" t="str">
        <f>'NFR-CEDS'!T88</f>
        <v>2C4_Non-Ferrous-other-metals</v>
      </c>
      <c r="F63" s="255">
        <f>'NFR-CEDS'!U88</f>
        <v>1</v>
      </c>
      <c r="G63" s="255" t="str">
        <f>'NFR-CEDS'!V88</f>
        <v/>
      </c>
      <c r="H63" s="255" t="str">
        <f>'NFR-CEDS'!X88</f>
        <v>More Detail</v>
      </c>
      <c r="I63" s="264" t="str">
        <f>'NFR-CEDS'!W88</f>
        <v>Sub-category - EDGAR: 2C_Production of metals</v>
      </c>
      <c r="J63" s="264" t="str">
        <f>'NFR-CEDS'!Y88</f>
        <v>2C_Production of metals</v>
      </c>
      <c r="K63" s="259" t="s">
        <v>1814</v>
      </c>
      <c r="L63" s="258" t="str">
        <f>IF(K63&lt;&gt;"",IF(ISNUMBER(MATCH(K63,K$2:K62,0)),"",1),"")</f>
        <v/>
      </c>
    </row>
    <row r="64" spans="2:12">
      <c r="B64" s="254" t="str">
        <f>'NFR-CEDS'!O89</f>
        <v>2C7b_Nickel-production</v>
      </c>
      <c r="C64" s="255" t="str">
        <f>IF('NFR-CEDS'!R89="X","X","")</f>
        <v>X</v>
      </c>
      <c r="D64" s="255" t="str">
        <f>'NFR-CEDS'!S89</f>
        <v/>
      </c>
      <c r="E64" s="254" t="str">
        <f>'NFR-CEDS'!T89</f>
        <v>2C4_Non-Ferrous-other-metals</v>
      </c>
      <c r="F64" s="255">
        <f>'NFR-CEDS'!U89</f>
        <v>1</v>
      </c>
      <c r="G64" s="255" t="str">
        <f>'NFR-CEDS'!V89</f>
        <v/>
      </c>
      <c r="H64" s="255" t="str">
        <f>'NFR-CEDS'!X89</f>
        <v>More Detail</v>
      </c>
      <c r="I64" s="264" t="str">
        <f>'NFR-CEDS'!W89</f>
        <v>Sub-category - EDGAR: 2C_Production of metals</v>
      </c>
      <c r="J64" s="264" t="str">
        <f>'NFR-CEDS'!Y89</f>
        <v>2C_Production of metals</v>
      </c>
      <c r="K64" s="259" t="s">
        <v>1814</v>
      </c>
      <c r="L64" s="258" t="str">
        <f>IF(K64&lt;&gt;"",IF(ISNUMBER(MATCH(K64,K$2:K63,0)),"",1),"")</f>
        <v/>
      </c>
    </row>
    <row r="65" spans="2:12">
      <c r="B65" s="254" t="str">
        <f>'NFR-CEDS'!O90</f>
        <v>2C7_Other-metal</v>
      </c>
      <c r="C65" s="255" t="str">
        <f>IF('NFR-CEDS'!R90="X","X","")</f>
        <v>X</v>
      </c>
      <c r="D65" s="255" t="str">
        <f>'NFR-CEDS'!S90</f>
        <v/>
      </c>
      <c r="E65" s="254" t="str">
        <f>'NFR-CEDS'!T90</f>
        <v>2C4_Non-Ferrous-other-metals</v>
      </c>
      <c r="F65" s="255">
        <f>'NFR-CEDS'!U90</f>
        <v>1</v>
      </c>
      <c r="G65" s="255" t="str">
        <f>'NFR-CEDS'!V90</f>
        <v/>
      </c>
      <c r="H65" s="255" t="str">
        <f>'NFR-CEDS'!X90</f>
        <v>More Detail</v>
      </c>
      <c r="I65" s="264" t="str">
        <f>'NFR-CEDS'!W90</f>
        <v>Sub-category - EDGAR: 2C_Production of metals</v>
      </c>
      <c r="J65" s="264" t="str">
        <f>'NFR-CEDS'!Y90</f>
        <v>2C_Production of metals</v>
      </c>
      <c r="K65" s="259" t="s">
        <v>1814</v>
      </c>
      <c r="L65" s="258" t="str">
        <f>IF(K65&lt;&gt;"",IF(ISNUMBER(MATCH(K65,K$2:K64,0)),"",1),"")</f>
        <v/>
      </c>
    </row>
    <row r="66" spans="2:12">
      <c r="B66" s="254" t="str">
        <f>'NFR-CEDS'!O92</f>
        <v>2D3a_Domestic-solvent-use</v>
      </c>
      <c r="C66" s="255" t="str">
        <f>IF('NFR-CEDS'!R92="X","X","")</f>
        <v>X</v>
      </c>
      <c r="D66" s="255" t="str">
        <f>'NFR-CEDS'!S92</f>
        <v/>
      </c>
      <c r="E66" s="254" t="str">
        <f>'NFR-CEDS'!T92</f>
        <v>2D_Degreasing-Cleaning</v>
      </c>
      <c r="F66" s="255">
        <f>'NFR-CEDS'!U92</f>
        <v>1</v>
      </c>
      <c r="G66" s="255">
        <f>'NFR-CEDS'!V92</f>
        <v>1</v>
      </c>
      <c r="H66" s="255" t="str">
        <f>'NFR-CEDS'!X92</f>
        <v>EDGAR</v>
      </c>
      <c r="I66" s="264" t="str">
        <f>'NFR-CEDS'!W92</f>
        <v>EDGAR: 3B_Solvent and other product use: degrease</v>
      </c>
      <c r="J66" s="264" t="str">
        <f>'NFR-CEDS'!Y92</f>
        <v>3B_Solvent and other product use: degrease</v>
      </c>
      <c r="K66" s="259" t="s">
        <v>1868</v>
      </c>
      <c r="L66" s="258">
        <f>IF(K66&lt;&gt;"",IF(ISNUMBER(MATCH(K66,K$2:K65,0)),"",1),"")</f>
        <v>1</v>
      </c>
    </row>
    <row r="67" spans="2:12">
      <c r="B67" s="254" t="str">
        <f>'NFR-CEDS'!O93</f>
        <v>2D3b_Road-paving</v>
      </c>
      <c r="C67" s="255" t="str">
        <f>IF('NFR-CEDS'!R93="X","X","")</f>
        <v>X</v>
      </c>
      <c r="D67" s="255" t="str">
        <f>'NFR-CEDS'!S93</f>
        <v/>
      </c>
      <c r="E67" s="254" t="str">
        <f>'NFR-CEDS'!T93</f>
        <v>2D3_Other-product-use</v>
      </c>
      <c r="F67" s="255">
        <f>'NFR-CEDS'!U93</f>
        <v>1</v>
      </c>
      <c r="G67" s="255">
        <f>'NFR-CEDS'!V93</f>
        <v>1</v>
      </c>
      <c r="H67" s="255" t="str">
        <f>'NFR-CEDS'!X93</f>
        <v>EDGAR</v>
      </c>
      <c r="I67" s="264" t="str">
        <f>'NFR-CEDS'!W93</f>
        <v>EDGAR: 3D_Solvent and other product use: other</v>
      </c>
      <c r="J67" s="264" t="str">
        <f>'NFR-CEDS'!Y93</f>
        <v>3D_Solvent and other product use: other</v>
      </c>
      <c r="K67" s="259" t="s">
        <v>1868</v>
      </c>
      <c r="L67" s="258" t="str">
        <f>IF(K67&lt;&gt;"",IF(ISNUMBER(MATCH(K67,K$2:K66,0)),"",1),"")</f>
        <v/>
      </c>
    </row>
    <row r="68" spans="2:12">
      <c r="B68" s="254" t="str">
        <f>'NFR-CEDS'!O94</f>
        <v>2D3c_Asphalt-roofing</v>
      </c>
      <c r="C68" s="255" t="str">
        <f>IF('NFR-CEDS'!R94="X","X","")</f>
        <v>X</v>
      </c>
      <c r="D68" s="255" t="str">
        <f>'NFR-CEDS'!S94</f>
        <v/>
      </c>
      <c r="E68" s="254" t="str">
        <f>'NFR-CEDS'!T94</f>
        <v>2D3_Other-product-use</v>
      </c>
      <c r="F68" s="255">
        <f>'NFR-CEDS'!U94</f>
        <v>1</v>
      </c>
      <c r="G68" s="255" t="str">
        <f>'NFR-CEDS'!V94</f>
        <v/>
      </c>
      <c r="H68" s="255" t="str">
        <f>'NFR-CEDS'!X94</f>
        <v>EDGAR</v>
      </c>
      <c r="I68" s="264" t="str">
        <f>'NFR-CEDS'!W94</f>
        <v>EDGAR: 3D_Solvent and other product use: other</v>
      </c>
      <c r="J68" s="264" t="str">
        <f>'NFR-CEDS'!Y94</f>
        <v>3D_Solvent and other product use: other</v>
      </c>
      <c r="K68" s="259" t="s">
        <v>1868</v>
      </c>
      <c r="L68" s="258" t="str">
        <f>IF(K68&lt;&gt;"",IF(ISNUMBER(MATCH(K68,K$2:K67,0)),"",1),"")</f>
        <v/>
      </c>
    </row>
    <row r="69" spans="2:12">
      <c r="B69" s="254" t="str">
        <f>'NFR-CEDS'!O95</f>
        <v>2D3d_Coating-application</v>
      </c>
      <c r="C69" s="255" t="str">
        <f>IF('NFR-CEDS'!R95="X","X","")</f>
        <v>X</v>
      </c>
      <c r="D69" s="255" t="str">
        <f>'NFR-CEDS'!S95</f>
        <v/>
      </c>
      <c r="E69" s="254" t="str">
        <f>'NFR-CEDS'!T95</f>
        <v>2D_Paint-application</v>
      </c>
      <c r="F69" s="255">
        <f>'NFR-CEDS'!U95</f>
        <v>1</v>
      </c>
      <c r="G69" s="255">
        <f>'NFR-CEDS'!V95</f>
        <v>1</v>
      </c>
      <c r="H69" s="255" t="str">
        <f>'NFR-CEDS'!X95</f>
        <v>EDGAR</v>
      </c>
      <c r="I69" s="264" t="str">
        <f>'NFR-CEDS'!W95</f>
        <v>EDGAR: 3A_Solvent and other product use: paint</v>
      </c>
      <c r="J69" s="264" t="str">
        <f>'NFR-CEDS'!Y95</f>
        <v>3A_Solvent and other product use: paint</v>
      </c>
      <c r="K69" s="259" t="s">
        <v>1868</v>
      </c>
      <c r="L69" s="258" t="str">
        <f>IF(K69&lt;&gt;"",IF(ISNUMBER(MATCH(K69,K$2:K68,0)),"",1),"")</f>
        <v/>
      </c>
    </row>
    <row r="70" spans="2:12">
      <c r="B70" s="254" t="str">
        <f>'NFR-CEDS'!O96</f>
        <v>2D3e_Degreasing</v>
      </c>
      <c r="C70" s="255" t="str">
        <f>IF('NFR-CEDS'!R96="X","X","")</f>
        <v>X</v>
      </c>
      <c r="D70" s="255" t="str">
        <f>'NFR-CEDS'!S96</f>
        <v/>
      </c>
      <c r="E70" s="254" t="str">
        <f>'NFR-CEDS'!T96</f>
        <v>2D_Degreasing-Cleaning</v>
      </c>
      <c r="F70" s="255">
        <f>'NFR-CEDS'!U96</f>
        <v>1</v>
      </c>
      <c r="G70" s="255" t="str">
        <f>'NFR-CEDS'!V96</f>
        <v/>
      </c>
      <c r="H70" s="255" t="str">
        <f>'NFR-CEDS'!X96</f>
        <v>EDGAR</v>
      </c>
      <c r="I70" s="264" t="str">
        <f>'NFR-CEDS'!W96</f>
        <v>EDGAR: 3B_Solvent and other product use: degrease</v>
      </c>
      <c r="J70" s="264" t="str">
        <f>'NFR-CEDS'!Y96</f>
        <v>3B_Solvent and other product use: degrease</v>
      </c>
      <c r="K70" s="259" t="s">
        <v>1868</v>
      </c>
      <c r="L70" s="258" t="str">
        <f>IF(K70&lt;&gt;"",IF(ISNUMBER(MATCH(K70,K$2:K69,0)),"",1),"")</f>
        <v/>
      </c>
    </row>
    <row r="71" spans="2:12">
      <c r="B71" s="254" t="str">
        <f>'NFR-CEDS'!O97</f>
        <v>2D3f_Dry-cleaning</v>
      </c>
      <c r="C71" s="255" t="str">
        <f>IF('NFR-CEDS'!R97="X","X","")</f>
        <v>X</v>
      </c>
      <c r="D71" s="255" t="str">
        <f>'NFR-CEDS'!S97</f>
        <v/>
      </c>
      <c r="E71" s="254" t="str">
        <f>'NFR-CEDS'!T97</f>
        <v>2D_Degreasing-Cleaning</v>
      </c>
      <c r="F71" s="255">
        <f>'NFR-CEDS'!U97</f>
        <v>1</v>
      </c>
      <c r="G71" s="255" t="str">
        <f>'NFR-CEDS'!V97</f>
        <v/>
      </c>
      <c r="H71" s="255" t="str">
        <f>'NFR-CEDS'!X97</f>
        <v>EDGAR</v>
      </c>
      <c r="I71" s="264" t="str">
        <f>'NFR-CEDS'!W97</f>
        <v>EDGAR: 3B_Solvent and other product use: degrease</v>
      </c>
      <c r="J71" s="264" t="str">
        <f>'NFR-CEDS'!Y97</f>
        <v>3B_Solvent and other product use: degrease</v>
      </c>
      <c r="K71" s="259" t="s">
        <v>1868</v>
      </c>
      <c r="L71" s="258" t="str">
        <f>IF(K71&lt;&gt;"",IF(ISNUMBER(MATCH(K71,K$2:K70,0)),"",1),"")</f>
        <v/>
      </c>
    </row>
    <row r="72" spans="2:12">
      <c r="B72" s="254" t="str">
        <f>'NFR-CEDS'!O98</f>
        <v>2D3g_Chemical-products</v>
      </c>
      <c r="C72" s="255" t="str">
        <f>IF('NFR-CEDS'!R98="X","X","")</f>
        <v>X</v>
      </c>
      <c r="D72" s="255" t="str">
        <f>'NFR-CEDS'!S98</f>
        <v/>
      </c>
      <c r="E72" s="254" t="str">
        <f>'NFR-CEDS'!T98</f>
        <v>2D3_Chemical-products-manufacture-processing</v>
      </c>
      <c r="F72" s="255">
        <f>'NFR-CEDS'!U98</f>
        <v>1</v>
      </c>
      <c r="G72" s="255">
        <f>'NFR-CEDS'!V98</f>
        <v>1</v>
      </c>
      <c r="H72" s="255" t="str">
        <f>'NFR-CEDS'!X98</f>
        <v>EDGAR</v>
      </c>
      <c r="I72" s="264" t="str">
        <f>'NFR-CEDS'!W98</f>
        <v>EDGAR: 3C_Solvent and other product use: chemicals</v>
      </c>
      <c r="J72" s="264" t="str">
        <f>'NFR-CEDS'!Y98</f>
        <v>3C_Solvent and other product use: chemicals</v>
      </c>
      <c r="K72" s="259" t="s">
        <v>1868</v>
      </c>
      <c r="L72" s="258" t="str">
        <f>IF(K72&lt;&gt;"",IF(ISNUMBER(MATCH(K72,K$2:K71,0)),"",1),"")</f>
        <v/>
      </c>
    </row>
    <row r="73" spans="2:12">
      <c r="B73" s="254" t="str">
        <f>'NFR-CEDS'!O99</f>
        <v>2D3h_Printing</v>
      </c>
      <c r="C73" s="255" t="str">
        <f>IF('NFR-CEDS'!R99="X","X","")</f>
        <v>X</v>
      </c>
      <c r="D73" s="255" t="str">
        <f>'NFR-CEDS'!S99</f>
        <v/>
      </c>
      <c r="E73" s="254" t="str">
        <f>'NFR-CEDS'!T99</f>
        <v>2D3_Chemical-products-manufacture-processing</v>
      </c>
      <c r="F73" s="255">
        <f>'NFR-CEDS'!U99</f>
        <v>1</v>
      </c>
      <c r="G73" s="255" t="str">
        <f>'NFR-CEDS'!V99</f>
        <v/>
      </c>
      <c r="H73" s="255" t="str">
        <f>'NFR-CEDS'!X99</f>
        <v>EDGAR</v>
      </c>
      <c r="I73" s="264" t="str">
        <f>'NFR-CEDS'!W99</f>
        <v>EDGAR: 3C_Solvent and other product use: chemicals</v>
      </c>
      <c r="J73" s="264" t="str">
        <f>'NFR-CEDS'!Y99</f>
        <v>3C_Solvent and other product use: chemicals</v>
      </c>
      <c r="K73" s="259" t="s">
        <v>1868</v>
      </c>
      <c r="L73" s="258" t="str">
        <f>IF(K73&lt;&gt;"",IF(ISNUMBER(MATCH(K73,K$2:K72,0)),"",1),"")</f>
        <v/>
      </c>
    </row>
    <row r="74" spans="2:12">
      <c r="B74" s="254" t="str">
        <f>'NFR-CEDS'!O100</f>
        <v>2D3i_Other-solvent-use</v>
      </c>
      <c r="C74" s="255" t="str">
        <f>IF('NFR-CEDS'!R100="X","X","")</f>
        <v>X</v>
      </c>
      <c r="D74" s="255" t="str">
        <f>'NFR-CEDS'!S100</f>
        <v/>
      </c>
      <c r="E74" s="254" t="str">
        <f>'NFR-CEDS'!T100</f>
        <v>2D3_Other-product-use</v>
      </c>
      <c r="F74" s="255">
        <f>'NFR-CEDS'!U100</f>
        <v>1</v>
      </c>
      <c r="G74" s="255" t="str">
        <f>'NFR-CEDS'!V100</f>
        <v/>
      </c>
      <c r="H74" s="255" t="str">
        <f>'NFR-CEDS'!X100</f>
        <v>EDGAR</v>
      </c>
      <c r="I74" s="264" t="str">
        <f>'NFR-CEDS'!W100</f>
        <v>EDGAR: 3D_Solvent and other product use: other</v>
      </c>
      <c r="J74" s="264" t="str">
        <f>'NFR-CEDS'!Y100</f>
        <v>3D_Solvent and other product use: other</v>
      </c>
      <c r="K74" s="259" t="s">
        <v>1868</v>
      </c>
      <c r="L74" s="258" t="str">
        <f>IF(K74&lt;&gt;"",IF(ISNUMBER(MATCH(K74,K$2:K73,0)),"",1),"")</f>
        <v/>
      </c>
    </row>
    <row r="75" spans="2:12">
      <c r="B75" s="254" t="str">
        <f>'NFR-CEDS'!O101</f>
        <v>2G_Other-product-use</v>
      </c>
      <c r="C75" s="255" t="str">
        <f>IF('NFR-CEDS'!R101="X","X","")</f>
        <v>X</v>
      </c>
      <c r="D75" s="255" t="str">
        <f>'NFR-CEDS'!S101</f>
        <v/>
      </c>
      <c r="E75" s="254" t="str">
        <f>'NFR-CEDS'!T101</f>
        <v>2D3_Other-product-use</v>
      </c>
      <c r="F75" s="255">
        <f>'NFR-CEDS'!U101</f>
        <v>1</v>
      </c>
      <c r="G75" s="255" t="str">
        <f>'NFR-CEDS'!V101</f>
        <v/>
      </c>
      <c r="H75" s="255" t="str">
        <f>'NFR-CEDS'!X101</f>
        <v>EDGAR</v>
      </c>
      <c r="I75" s="264" t="str">
        <f>'NFR-CEDS'!W101</f>
        <v>EDGAR: 3D_Solvent and other product use: other</v>
      </c>
      <c r="J75" s="264" t="str">
        <f>'NFR-CEDS'!Y101</f>
        <v>3D_Solvent and other product use: other</v>
      </c>
      <c r="K75" s="259" t="s">
        <v>1868</v>
      </c>
      <c r="L75" s="258" t="str">
        <f>IF(K75&lt;&gt;"",IF(ISNUMBER(MATCH(K75,K$2:K74,0)),"",1),"")</f>
        <v/>
      </c>
    </row>
    <row r="76" spans="2:12">
      <c r="B76" s="254" t="str">
        <f>'NFR-CEDS'!O102</f>
        <v>2H1_Pulp-and-paper</v>
      </c>
      <c r="C76" s="255" t="str">
        <f>IF('NFR-CEDS'!R102="X","X","")</f>
        <v>X</v>
      </c>
      <c r="D76" s="255" t="str">
        <f>'NFR-CEDS'!S102</f>
        <v/>
      </c>
      <c r="E76" s="254" t="str">
        <f>'NFR-CEDS'!T102</f>
        <v>2H_Pulp-and-paper-food-beverage-wood</v>
      </c>
      <c r="F76" s="255">
        <f>'NFR-CEDS'!U102</f>
        <v>1</v>
      </c>
      <c r="G76" s="255">
        <f>'NFR-CEDS'!V102</f>
        <v>1</v>
      </c>
      <c r="H76" s="255" t="str">
        <f>'NFR-CEDS'!X102</f>
        <v>EDGAR</v>
      </c>
      <c r="I76" s="264" t="str">
        <f>'NFR-CEDS'!W102</f>
        <v>EDGAR: 2D_Production of pulp/paper/food/drink</v>
      </c>
      <c r="J76" s="264" t="str">
        <f>'NFR-CEDS'!Y102</f>
        <v>2D_Production of pulp/paper/food/drink</v>
      </c>
      <c r="K76" s="259" t="s">
        <v>1868</v>
      </c>
      <c r="L76" s="258" t="str">
        <f>IF(K76&lt;&gt;"",IF(ISNUMBER(MATCH(K76,K$2:K75,0)),"",1),"")</f>
        <v/>
      </c>
    </row>
    <row r="77" spans="2:12">
      <c r="B77" s="254" t="str">
        <f>'NFR-CEDS'!O103</f>
        <v>2H2_Food-and-beverage</v>
      </c>
      <c r="C77" s="255" t="str">
        <f>IF('NFR-CEDS'!R103="X","X","")</f>
        <v>X</v>
      </c>
      <c r="D77" s="255" t="str">
        <f>'NFR-CEDS'!S103</f>
        <v/>
      </c>
      <c r="E77" s="254" t="str">
        <f>'NFR-CEDS'!T103</f>
        <v>2H_Pulp-and-paper-food-beverage-wood</v>
      </c>
      <c r="F77" s="255">
        <f>'NFR-CEDS'!U103</f>
        <v>1</v>
      </c>
      <c r="G77" s="255" t="str">
        <f>'NFR-CEDS'!V103</f>
        <v/>
      </c>
      <c r="H77" s="255" t="str">
        <f>'NFR-CEDS'!X103</f>
        <v>EDGAR</v>
      </c>
      <c r="I77" s="264" t="str">
        <f>'NFR-CEDS'!W103</f>
        <v>EDGAR: 2D_Production of pulp/paper/food/drink</v>
      </c>
      <c r="J77" s="264" t="str">
        <f>'NFR-CEDS'!Y103</f>
        <v>2D_Production of pulp/paper/food/drink</v>
      </c>
      <c r="K77" s="259" t="s">
        <v>1868</v>
      </c>
      <c r="L77" s="258" t="str">
        <f>IF(K77&lt;&gt;"",IF(ISNUMBER(MATCH(K77,K$2:K76,0)),"",1),"")</f>
        <v/>
      </c>
    </row>
    <row r="78" spans="2:12">
      <c r="B78" s="254" t="str">
        <f>'NFR-CEDS'!O104</f>
        <v>2H3_Other-industrial-processes</v>
      </c>
      <c r="C78" s="255" t="str">
        <f>IF('NFR-CEDS'!R104="X","X","")</f>
        <v>X</v>
      </c>
      <c r="D78" s="255" t="str">
        <f>'NFR-CEDS'!S104</f>
        <v/>
      </c>
      <c r="E78" s="254" t="str">
        <f>'NFR-CEDS'!T104</f>
        <v>2L_Other-process-emissions</v>
      </c>
      <c r="F78" s="255">
        <f>'NFR-CEDS'!U104</f>
        <v>1</v>
      </c>
      <c r="G78" s="255">
        <f>'NFR-CEDS'!V104</f>
        <v>1</v>
      </c>
      <c r="H78" s="255" t="str">
        <f>'NFR-CEDS'!X104</f>
        <v>Det-Inv-Only</v>
      </c>
      <c r="I78" s="264" t="str">
        <f>'NFR-CEDS'!W104</f>
        <v>Other-detailed-inventory</v>
      </c>
      <c r="J78" s="264">
        <f>'NFR-CEDS'!Y104</f>
        <v>0</v>
      </c>
      <c r="K78" s="259" t="s">
        <v>1790</v>
      </c>
      <c r="L78" s="258" t="str">
        <f>IF(K78&lt;&gt;"",IF(ISNUMBER(MATCH(K78,K$2:K77,0)),"",1),"")</f>
        <v/>
      </c>
    </row>
    <row r="79" spans="2:12">
      <c r="B79" s="254" t="str">
        <f>'NFR-CEDS'!O105</f>
        <v>2I_Wood-processing</v>
      </c>
      <c r="C79" s="255" t="str">
        <f>IF('NFR-CEDS'!R105="X","X","")</f>
        <v>X</v>
      </c>
      <c r="D79" s="255" t="str">
        <f>'NFR-CEDS'!S105</f>
        <v/>
      </c>
      <c r="E79" s="254" t="str">
        <f>'NFR-CEDS'!T105</f>
        <v>2H_Pulp-and-paper-food-beverage-wood</v>
      </c>
      <c r="F79" s="255">
        <f>'NFR-CEDS'!U105</f>
        <v>1</v>
      </c>
      <c r="G79" s="255" t="str">
        <f>'NFR-CEDS'!V105</f>
        <v/>
      </c>
      <c r="H79" s="255" t="str">
        <f>'NFR-CEDS'!X105</f>
        <v>EDGAR</v>
      </c>
      <c r="I79" s="264" t="str">
        <f>'NFR-CEDS'!W105</f>
        <v>EDGAR: 2D_Production of pulp/paper/food/drink</v>
      </c>
      <c r="J79" s="264" t="str">
        <f>'NFR-CEDS'!Y105</f>
        <v>2D_Production of pulp/paper/food/drink</v>
      </c>
      <c r="K79" s="259" t="s">
        <v>1868</v>
      </c>
      <c r="L79" s="258" t="str">
        <f>IF(K79&lt;&gt;"",IF(ISNUMBER(MATCH(K79,K$2:K78,0)),"",1),"")</f>
        <v/>
      </c>
    </row>
    <row r="80" spans="2:12">
      <c r="B80" s="254" t="str">
        <f>'NFR-CEDS'!O106</f>
        <v>2J_Production-of-POPs</v>
      </c>
      <c r="C80" s="255" t="str">
        <f>IF('NFR-CEDS'!R106="X","X","")</f>
        <v>X</v>
      </c>
      <c r="D80" s="255" t="str">
        <f>'NFR-CEDS'!S106</f>
        <v/>
      </c>
      <c r="E80" s="254" t="str">
        <f>'NFR-CEDS'!T106</f>
        <v>2L_Other-process-emissions</v>
      </c>
      <c r="F80" s="255">
        <f>'NFR-CEDS'!U106</f>
        <v>1</v>
      </c>
      <c r="G80" s="255" t="str">
        <f>'NFR-CEDS'!V106</f>
        <v/>
      </c>
      <c r="H80" s="255" t="str">
        <f>'NFR-CEDS'!X106</f>
        <v>Det-Inv-Only</v>
      </c>
      <c r="I80" s="264" t="str">
        <f>'NFR-CEDS'!W106</f>
        <v>Other-detailed-inventory</v>
      </c>
      <c r="J80" s="264">
        <f>'NFR-CEDS'!Y106</f>
        <v>0</v>
      </c>
      <c r="K80" s="259" t="s">
        <v>1790</v>
      </c>
      <c r="L80" s="258" t="str">
        <f>IF(K80&lt;&gt;"",IF(ISNUMBER(MATCH(K80,K$2:K79,0)),"",1),"")</f>
        <v/>
      </c>
    </row>
    <row r="81" spans="2:12">
      <c r="B81" s="254" t="str">
        <f>'NFR-CEDS'!O107</f>
        <v>2K_POPs-and-heavy-metals-cons</v>
      </c>
      <c r="C81" s="255" t="str">
        <f>IF('NFR-CEDS'!R107="X","X","")</f>
        <v>X</v>
      </c>
      <c r="D81" s="255" t="str">
        <f>'NFR-CEDS'!S107</f>
        <v/>
      </c>
      <c r="E81" s="254" t="str">
        <f>'NFR-CEDS'!T107</f>
        <v>2L_Other-process-emissions</v>
      </c>
      <c r="F81" s="255">
        <f>'NFR-CEDS'!U107</f>
        <v>1</v>
      </c>
      <c r="G81" s="255" t="str">
        <f>'NFR-CEDS'!V107</f>
        <v/>
      </c>
      <c r="H81" s="255" t="str">
        <f>'NFR-CEDS'!X107</f>
        <v>Det-Inv-Only</v>
      </c>
      <c r="I81" s="264" t="str">
        <f>'NFR-CEDS'!W107</f>
        <v>Other-detailed-inventory</v>
      </c>
      <c r="J81" s="264">
        <f>'NFR-CEDS'!Y107</f>
        <v>0</v>
      </c>
      <c r="K81" s="259" t="s">
        <v>1790</v>
      </c>
      <c r="L81" s="258" t="str">
        <f>IF(K81&lt;&gt;"",IF(ISNUMBER(MATCH(K81,K$2:K80,0)),"",1),"")</f>
        <v/>
      </c>
    </row>
    <row r="82" spans="2:12">
      <c r="B82" s="254" t="str">
        <f>'NFR-CEDS'!O108</f>
        <v>2L_Other-sources</v>
      </c>
      <c r="C82" s="255" t="str">
        <f>IF('NFR-CEDS'!R108="X","X","")</f>
        <v>X</v>
      </c>
      <c r="D82" s="255" t="str">
        <f>'NFR-CEDS'!S108</f>
        <v/>
      </c>
      <c r="E82" s="254" t="str">
        <f>'NFR-CEDS'!T108</f>
        <v>2L_Other-process-emissions</v>
      </c>
      <c r="F82" s="255">
        <f>'NFR-CEDS'!U108</f>
        <v>1</v>
      </c>
      <c r="G82" s="255" t="str">
        <f>'NFR-CEDS'!V108</f>
        <v/>
      </c>
      <c r="H82" s="255" t="str">
        <f>'NFR-CEDS'!X108</f>
        <v>Det-Inv-Only</v>
      </c>
      <c r="I82" s="264" t="str">
        <f>'NFR-CEDS'!W108</f>
        <v>Other-detailed-inventory</v>
      </c>
      <c r="J82" s="264">
        <f>'NFR-CEDS'!Y108</f>
        <v>0</v>
      </c>
      <c r="K82" s="259" t="s">
        <v>1790</v>
      </c>
      <c r="L82" s="258" t="str">
        <f>IF(K82&lt;&gt;"",IF(ISNUMBER(MATCH(K82,K$2:K81,0)),"",1),"")</f>
        <v/>
      </c>
    </row>
    <row r="83" spans="2:12">
      <c r="B83" s="254" t="str">
        <f>'NFR-CEDS'!O109</f>
        <v>3B1a_Cattle-dairy</v>
      </c>
      <c r="C83" s="255" t="str">
        <f>IF('NFR-CEDS'!R109="X","X","")</f>
        <v>X</v>
      </c>
      <c r="D83" s="255" t="str">
        <f>'NFR-CEDS'!S109</f>
        <v/>
      </c>
      <c r="E83" s="254" t="str">
        <f>'NFR-CEDS'!T109</f>
        <v>3B_Manure-management</v>
      </c>
      <c r="F83" s="255">
        <f>'NFR-CEDS'!U109</f>
        <v>1</v>
      </c>
      <c r="G83" s="255">
        <f>'NFR-CEDS'!V109</f>
        <v>1</v>
      </c>
      <c r="H83" s="255" t="str">
        <f>'NFR-CEDS'!X109</f>
        <v>EDGAR</v>
      </c>
      <c r="I83" s="264" t="str">
        <f>'NFR-CEDS'!W109</f>
        <v>EDGAR: 4B_Manure management</v>
      </c>
      <c r="J83" s="264" t="str">
        <f>'NFR-CEDS'!Y109</f>
        <v>4B_Manure management</v>
      </c>
      <c r="K83" s="259" t="s">
        <v>1859</v>
      </c>
      <c r="L83" s="258">
        <f>IF(K83&lt;&gt;"",IF(ISNUMBER(MATCH(K83,K$2:K82,0)),"",1),"")</f>
        <v>1</v>
      </c>
    </row>
    <row r="84" spans="2:12">
      <c r="B84" s="254" t="str">
        <f>'NFR-CEDS'!O110</f>
        <v>3B1b_Cattle-non-dairy</v>
      </c>
      <c r="C84" s="255" t="str">
        <f>IF('NFR-CEDS'!R110="X","X","")</f>
        <v>X</v>
      </c>
      <c r="D84" s="255" t="str">
        <f>'NFR-CEDS'!S110</f>
        <v/>
      </c>
      <c r="E84" s="254" t="str">
        <f>'NFR-CEDS'!T110</f>
        <v>3B_Manure-management</v>
      </c>
      <c r="F84" s="255">
        <f>'NFR-CEDS'!U110</f>
        <v>1</v>
      </c>
      <c r="G84" s="255" t="str">
        <f>'NFR-CEDS'!V110</f>
        <v/>
      </c>
      <c r="H84" s="255" t="str">
        <f>'NFR-CEDS'!X110</f>
        <v>EDGAR</v>
      </c>
      <c r="I84" s="264" t="str">
        <f>'NFR-CEDS'!W110</f>
        <v>EDGAR: 4B_Manure management</v>
      </c>
      <c r="J84" s="264" t="str">
        <f>'NFR-CEDS'!Y110</f>
        <v>4B_Manure management</v>
      </c>
      <c r="K84" s="259" t="s">
        <v>1859</v>
      </c>
      <c r="L84" s="258" t="str">
        <f>IF(K84&lt;&gt;"",IF(ISNUMBER(MATCH(K84,K$2:K83,0)),"",1),"")</f>
        <v/>
      </c>
    </row>
    <row r="85" spans="2:12">
      <c r="B85" s="254" t="str">
        <f>'NFR-CEDS'!O111</f>
        <v>3B2_Manure-sheep</v>
      </c>
      <c r="C85" s="255" t="str">
        <f>IF('NFR-CEDS'!R111="X","X","")</f>
        <v>X</v>
      </c>
      <c r="D85" s="255" t="str">
        <f>'NFR-CEDS'!S111</f>
        <v/>
      </c>
      <c r="E85" s="254" t="str">
        <f>'NFR-CEDS'!T111</f>
        <v>3B_Manure-management</v>
      </c>
      <c r="F85" s="255">
        <f>'NFR-CEDS'!U111</f>
        <v>1</v>
      </c>
      <c r="G85" s="255" t="str">
        <f>'NFR-CEDS'!V111</f>
        <v/>
      </c>
      <c r="H85" s="255" t="str">
        <f>'NFR-CEDS'!X111</f>
        <v>EDGAR</v>
      </c>
      <c r="I85" s="264" t="str">
        <f>'NFR-CEDS'!W111</f>
        <v>EDGAR: 4B_Manure management</v>
      </c>
      <c r="J85" s="264" t="str">
        <f>'NFR-CEDS'!Y111</f>
        <v>4B_Manure management</v>
      </c>
      <c r="K85" s="259" t="s">
        <v>1859</v>
      </c>
      <c r="L85" s="258" t="str">
        <f>IF(K85&lt;&gt;"",IF(ISNUMBER(MATCH(K85,K$2:K84,0)),"",1),"")</f>
        <v/>
      </c>
    </row>
    <row r="86" spans="2:12">
      <c r="B86" s="254" t="str">
        <f>'NFR-CEDS'!O112</f>
        <v>3B3_Manure-swine</v>
      </c>
      <c r="C86" s="255" t="str">
        <f>IF('NFR-CEDS'!R112="X","X","")</f>
        <v>X</v>
      </c>
      <c r="D86" s="255" t="str">
        <f>'NFR-CEDS'!S112</f>
        <v/>
      </c>
      <c r="E86" s="254" t="str">
        <f>'NFR-CEDS'!T112</f>
        <v>3B_Manure-management</v>
      </c>
      <c r="F86" s="255">
        <f>'NFR-CEDS'!U112</f>
        <v>1</v>
      </c>
      <c r="G86" s="255" t="str">
        <f>'NFR-CEDS'!V112</f>
        <v/>
      </c>
      <c r="H86" s="255" t="str">
        <f>'NFR-CEDS'!X112</f>
        <v>EDGAR</v>
      </c>
      <c r="I86" s="264" t="str">
        <f>'NFR-CEDS'!W112</f>
        <v>EDGAR: 4B_Manure management</v>
      </c>
      <c r="J86" s="264" t="str">
        <f>'NFR-CEDS'!Y112</f>
        <v>4B_Manure management</v>
      </c>
      <c r="K86" s="259" t="s">
        <v>1859</v>
      </c>
      <c r="L86" s="258" t="str">
        <f>IF(K86&lt;&gt;"",IF(ISNUMBER(MATCH(K86,K$2:K85,0)),"",1),"")</f>
        <v/>
      </c>
    </row>
    <row r="87" spans="2:12">
      <c r="B87" s="254" t="str">
        <f>'NFR-CEDS'!O114</f>
        <v>3B4d_Manure-goats</v>
      </c>
      <c r="C87" s="255" t="str">
        <f>IF('NFR-CEDS'!R114="X","X","")</f>
        <v>X</v>
      </c>
      <c r="D87" s="255" t="str">
        <f>'NFR-CEDS'!S114</f>
        <v/>
      </c>
      <c r="E87" s="254" t="str">
        <f>'NFR-CEDS'!T114</f>
        <v>3B_Manure-management</v>
      </c>
      <c r="F87" s="255">
        <f>'NFR-CEDS'!U114</f>
        <v>1</v>
      </c>
      <c r="G87" s="255" t="str">
        <f>'NFR-CEDS'!V114</f>
        <v/>
      </c>
      <c r="H87" s="255" t="str">
        <f>'NFR-CEDS'!X114</f>
        <v>EDGAR</v>
      </c>
      <c r="I87" s="264" t="str">
        <f>'NFR-CEDS'!W114</f>
        <v>EDGAR: 4B_Manure management</v>
      </c>
      <c r="J87" s="264" t="str">
        <f>'NFR-CEDS'!Y114</f>
        <v>4B_Manure management</v>
      </c>
      <c r="K87" s="259" t="s">
        <v>1859</v>
      </c>
      <c r="L87" s="258" t="str">
        <f>IF(K87&lt;&gt;"",IF(ISNUMBER(MATCH(K87,K$2:K86,0)),"",1),"")</f>
        <v/>
      </c>
    </row>
    <row r="88" spans="2:12">
      <c r="B88" s="254" t="str">
        <f>'NFR-CEDS'!O115</f>
        <v>3B4_Manure-other</v>
      </c>
      <c r="C88" s="255" t="str">
        <f>IF('NFR-CEDS'!R115="X","X","")</f>
        <v>X</v>
      </c>
      <c r="D88" s="255" t="str">
        <f>'NFR-CEDS'!S115</f>
        <v/>
      </c>
      <c r="E88" s="254" t="str">
        <f>'NFR-CEDS'!T115</f>
        <v>3B_Manure-management</v>
      </c>
      <c r="F88" s="255">
        <f>'NFR-CEDS'!U115</f>
        <v>1</v>
      </c>
      <c r="G88" s="255" t="str">
        <f>'NFR-CEDS'!V115</f>
        <v/>
      </c>
      <c r="H88" s="255" t="str">
        <f>'NFR-CEDS'!X115</f>
        <v>EDGAR</v>
      </c>
      <c r="I88" s="264" t="str">
        <f>'NFR-CEDS'!W115</f>
        <v>EDGAR: 4B_Manure management</v>
      </c>
      <c r="J88" s="264" t="str">
        <f>'NFR-CEDS'!Y115</f>
        <v>4B_Manure management</v>
      </c>
      <c r="K88" s="259" t="s">
        <v>1859</v>
      </c>
      <c r="L88" s="258" t="str">
        <f>IF(K88&lt;&gt;"",IF(ISNUMBER(MATCH(K88,K$2:K87,0)),"",1),"")</f>
        <v/>
      </c>
    </row>
    <row r="89" spans="2:12">
      <c r="B89" s="254" t="str">
        <f>'NFR-CEDS'!O117</f>
        <v>3B4_Manure-poultry</v>
      </c>
      <c r="C89" s="255" t="str">
        <f>IF('NFR-CEDS'!R117="X","X","")</f>
        <v>X</v>
      </c>
      <c r="D89" s="255" t="str">
        <f>'NFR-CEDS'!S117</f>
        <v/>
      </c>
      <c r="E89" s="254" t="str">
        <f>'NFR-CEDS'!T117</f>
        <v>3B_Manure-management</v>
      </c>
      <c r="F89" s="255">
        <f>'NFR-CEDS'!U117</f>
        <v>1</v>
      </c>
      <c r="G89" s="255" t="str">
        <f>'NFR-CEDS'!V117</f>
        <v/>
      </c>
      <c r="H89" s="255" t="str">
        <f>'NFR-CEDS'!X117</f>
        <v>EDGAR</v>
      </c>
      <c r="I89" s="264" t="str">
        <f>'NFR-CEDS'!W117</f>
        <v>EDGAR: 4B_Manure management</v>
      </c>
      <c r="J89" s="264" t="str">
        <f>'NFR-CEDS'!Y117</f>
        <v>4B_Manure management</v>
      </c>
      <c r="K89" s="259" t="s">
        <v>1859</v>
      </c>
      <c r="L89" s="258" t="str">
        <f>IF(K89&lt;&gt;"",IF(ISNUMBER(MATCH(K89,K$2:K88,0)),"",1),"")</f>
        <v/>
      </c>
    </row>
    <row r="90" spans="2:12">
      <c r="B90" s="254" t="str">
        <f>'NFR-CEDS'!O122</f>
        <v>3Da1_Inorganic-N-fertilizers</v>
      </c>
      <c r="C90" s="255" t="str">
        <f>IF('NFR-CEDS'!R122="X","X","")</f>
        <v>X</v>
      </c>
      <c r="D90" s="255" t="str">
        <f>'NFR-CEDS'!S122</f>
        <v/>
      </c>
      <c r="E90" s="254" t="str">
        <f>'NFR-CEDS'!T122</f>
        <v>3D_Soil-emissions</v>
      </c>
      <c r="F90" s="255">
        <f>'NFR-CEDS'!U122</f>
        <v>1</v>
      </c>
      <c r="G90" s="255">
        <f>'NFR-CEDS'!V122</f>
        <v>1</v>
      </c>
      <c r="H90" s="255" t="str">
        <f>'NFR-CEDS'!X122</f>
        <v>EDGAR</v>
      </c>
      <c r="I90" s="264" t="str">
        <f>'NFR-CEDS'!W122</f>
        <v>EDGAR: 4D1_Direct soil emissions</v>
      </c>
      <c r="J90" s="264" t="str">
        <f>'NFR-CEDS'!Y122</f>
        <v>4D1_Direct soil emissions</v>
      </c>
      <c r="K90" s="259" t="s">
        <v>1859</v>
      </c>
      <c r="L90" s="258" t="str">
        <f>IF(K90&lt;&gt;"",IF(ISNUMBER(MATCH(K90,K$2:K89,0)),"",1),"")</f>
        <v/>
      </c>
    </row>
    <row r="91" spans="2:12">
      <c r="B91" s="254" t="str">
        <f>'NFR-CEDS'!O123</f>
        <v>3Da_Other-soil</v>
      </c>
      <c r="C91" s="255" t="str">
        <f>IF('NFR-CEDS'!R123="X","X","")</f>
        <v>X</v>
      </c>
      <c r="D91" s="255" t="str">
        <f>'NFR-CEDS'!S123</f>
        <v/>
      </c>
      <c r="E91" s="254" t="str">
        <f>'NFR-CEDS'!T123</f>
        <v>3D_Soil-emissions</v>
      </c>
      <c r="F91" s="255">
        <f>'NFR-CEDS'!U123</f>
        <v>1</v>
      </c>
      <c r="G91" s="255" t="str">
        <f>'NFR-CEDS'!V123</f>
        <v/>
      </c>
      <c r="H91" s="255" t="str">
        <f>'NFR-CEDS'!X123</f>
        <v>EDGAR</v>
      </c>
      <c r="I91" s="264" t="str">
        <f>'NFR-CEDS'!W123</f>
        <v>EDGAR: 4D1_Direct soil emissions</v>
      </c>
      <c r="J91" s="264" t="str">
        <f>'NFR-CEDS'!Y123</f>
        <v>4D1_Direct soil emissions</v>
      </c>
      <c r="K91" s="259" t="s">
        <v>1859</v>
      </c>
      <c r="L91" s="258" t="str">
        <f>IF(K91&lt;&gt;"",IF(ISNUMBER(MATCH(K91,K$2:K90,0)),"",1),"")</f>
        <v/>
      </c>
    </row>
    <row r="92" spans="2:12">
      <c r="B92" s="254" t="str">
        <f>'NFR-CEDS'!O128</f>
        <v>3Dc_Other-farm</v>
      </c>
      <c r="C92" s="255" t="str">
        <f>IF('NFR-CEDS'!R128="X","X","")</f>
        <v>X</v>
      </c>
      <c r="D92" s="255" t="str">
        <f>'NFR-CEDS'!S128</f>
        <v/>
      </c>
      <c r="E92" s="254" t="str">
        <f>'NFR-CEDS'!T128</f>
        <v>3I_Agriculture-other</v>
      </c>
      <c r="F92" s="255">
        <f>'NFR-CEDS'!U128</f>
        <v>1</v>
      </c>
      <c r="G92" s="255">
        <f>'NFR-CEDS'!V128</f>
        <v>1</v>
      </c>
      <c r="H92" s="255" t="str">
        <f>'NFR-CEDS'!X128</f>
        <v>Det-Inv-Only</v>
      </c>
      <c r="I92" s="264" t="str">
        <f>'NFR-CEDS'!W128</f>
        <v>Other-detailed-inventory</v>
      </c>
      <c r="J92" s="264">
        <f>'NFR-CEDS'!Y128</f>
        <v>0</v>
      </c>
      <c r="K92" s="259" t="s">
        <v>1859</v>
      </c>
      <c r="L92" s="258" t="str">
        <f>IF(K92&lt;&gt;"",IF(ISNUMBER(MATCH(K92,K$2:K91,0)),"",1),"")</f>
        <v/>
      </c>
    </row>
    <row r="93" spans="2:12">
      <c r="B93" s="254" t="str">
        <f>'NFR-CEDS'!O132</f>
        <v>3Df_Use-of-pesticides</v>
      </c>
      <c r="C93" s="255" t="str">
        <f>IF('NFR-CEDS'!R132="X","X","")</f>
        <v>X</v>
      </c>
      <c r="D93" s="255" t="str">
        <f>'NFR-CEDS'!S132</f>
        <v/>
      </c>
      <c r="E93" s="254" t="str">
        <f>'NFR-CEDS'!T132</f>
        <v>3I_Agriculture-other</v>
      </c>
      <c r="F93" s="255">
        <f>'NFR-CEDS'!U132</f>
        <v>1</v>
      </c>
      <c r="G93" s="255" t="str">
        <f>'NFR-CEDS'!V132</f>
        <v/>
      </c>
      <c r="H93" s="255" t="str">
        <f>'NFR-CEDS'!X132</f>
        <v>Det-Inv-Only</v>
      </c>
      <c r="I93" s="264" t="str">
        <f>'NFR-CEDS'!W132</f>
        <v>Other-detailed-inventory</v>
      </c>
      <c r="J93" s="264">
        <f>'NFR-CEDS'!Y132</f>
        <v>0</v>
      </c>
      <c r="K93" s="259" t="s">
        <v>1859</v>
      </c>
      <c r="L93" s="258" t="str">
        <f>IF(K93&lt;&gt;"",IF(ISNUMBER(MATCH(K93,K$2:K92,0)),"",1),"")</f>
        <v/>
      </c>
    </row>
    <row r="94" spans="2:12">
      <c r="B94" s="254" t="str">
        <f>'NFR-CEDS'!O133</f>
        <v>3D_Rice-Cultivation</v>
      </c>
      <c r="C94" s="255" t="str">
        <f>IF('NFR-CEDS'!R133="X","X","")</f>
        <v>X</v>
      </c>
      <c r="D94" s="255" t="str">
        <f>'NFR-CEDS'!S133</f>
        <v>X</v>
      </c>
      <c r="E94" s="254" t="str">
        <f>'NFR-CEDS'!T133</f>
        <v>3D_Rice-Cultivation</v>
      </c>
      <c r="F94" s="255">
        <f>'NFR-CEDS'!U133</f>
        <v>1</v>
      </c>
      <c r="G94" s="255">
        <f>'NFR-CEDS'!V133</f>
        <v>1</v>
      </c>
      <c r="H94" s="255" t="str">
        <f>'NFR-CEDS'!X133</f>
        <v>EDGAR</v>
      </c>
      <c r="I94" s="264" t="str">
        <f>'NFR-CEDS'!W133</f>
        <v>EDGAR: 4C_Rice cultivation</v>
      </c>
      <c r="J94" s="264" t="str">
        <f>'NFR-CEDS'!Y133</f>
        <v>4C_Rice cultivation</v>
      </c>
      <c r="K94" s="259" t="s">
        <v>1859</v>
      </c>
      <c r="L94" s="258" t="str">
        <f>IF(K94&lt;&gt;"",IF(ISNUMBER(MATCH(K94,K$2:K93,0)),"",1),"")</f>
        <v/>
      </c>
    </row>
    <row r="95" spans="2:12">
      <c r="B95" s="254" t="str">
        <f>'NFR-CEDS'!O134</f>
        <v>3E_Enteric-fermentation-cattle</v>
      </c>
      <c r="C95" s="255" t="str">
        <f>IF('NFR-CEDS'!R134="X","X","")</f>
        <v>X</v>
      </c>
      <c r="D95" s="255" t="str">
        <f>'NFR-CEDS'!S134</f>
        <v>X</v>
      </c>
      <c r="E95" s="254" t="str">
        <f>'NFR-CEDS'!T134</f>
        <v>3E_Enteric-fermentation</v>
      </c>
      <c r="F95" s="255">
        <f>'NFR-CEDS'!U134</f>
        <v>1</v>
      </c>
      <c r="G95" s="255">
        <f>'NFR-CEDS'!V134</f>
        <v>1</v>
      </c>
      <c r="H95" s="255" t="str">
        <f>'NFR-CEDS'!X134</f>
        <v>EDGAR</v>
      </c>
      <c r="I95" s="264" t="str">
        <f>'NFR-CEDS'!W134</f>
        <v xml:space="preserve">EDGAR: </v>
      </c>
      <c r="J95" s="264">
        <f>'NFR-CEDS'!Y134</f>
        <v>0</v>
      </c>
      <c r="K95" s="259" t="s">
        <v>1859</v>
      </c>
      <c r="L95" s="258" t="str">
        <f>IF(K95&lt;&gt;"",IF(ISNUMBER(MATCH(K95,K$2:K94,0)),"",1),"")</f>
        <v/>
      </c>
    </row>
    <row r="96" spans="2:12">
      <c r="B96" s="254" t="str">
        <f>'NFR-CEDS'!O135</f>
        <v>3E_Enteric-fermentation-other</v>
      </c>
      <c r="C96" s="255" t="str">
        <f>IF('NFR-CEDS'!R135="X","X","")</f>
        <v>X</v>
      </c>
      <c r="D96" s="255" t="str">
        <f>'NFR-CEDS'!S135</f>
        <v>X</v>
      </c>
      <c r="E96" s="254" t="str">
        <f>'NFR-CEDS'!T135</f>
        <v>3E_Enteric-fermentation</v>
      </c>
      <c r="F96" s="255">
        <f>'NFR-CEDS'!U135</f>
        <v>1</v>
      </c>
      <c r="G96" s="255" t="str">
        <f>'NFR-CEDS'!V135</f>
        <v/>
      </c>
      <c r="H96" s="255" t="str">
        <f>'NFR-CEDS'!X135</f>
        <v>EDGAR</v>
      </c>
      <c r="I96" s="264" t="str">
        <f>'NFR-CEDS'!W135</f>
        <v xml:space="preserve">EDGAR: </v>
      </c>
      <c r="J96" s="264">
        <f>'NFR-CEDS'!Y135</f>
        <v>0</v>
      </c>
      <c r="K96" s="259" t="s">
        <v>1859</v>
      </c>
      <c r="L96" s="258" t="str">
        <f>IF(K96&lt;&gt;"",IF(ISNUMBER(MATCH(K96,K$2:K95,0)),"",1),"")</f>
        <v/>
      </c>
    </row>
    <row r="97" spans="2:12">
      <c r="B97" s="254" t="str">
        <f>'NFR-CEDS'!O136</f>
        <v>3F_Agricultural-residue-burning-on-fields</v>
      </c>
      <c r="C97" s="255" t="str">
        <f>IF('NFR-CEDS'!R136="X","X","")</f>
        <v>X</v>
      </c>
      <c r="D97" s="255" t="str">
        <f>'NFR-CEDS'!S136</f>
        <v/>
      </c>
      <c r="E97" s="254" t="str">
        <f>'NFR-CEDS'!T136</f>
        <v>3F_Agricultural-residue-burning-on-fields</v>
      </c>
      <c r="F97" s="255">
        <f>'NFR-CEDS'!U136</f>
        <v>1</v>
      </c>
      <c r="G97" s="255">
        <f>'NFR-CEDS'!V136</f>
        <v>1</v>
      </c>
      <c r="H97" s="255" t="str">
        <f>'NFR-CEDS'!X136</f>
        <v>EDGAR</v>
      </c>
      <c r="I97" s="264" t="str">
        <f>'NFR-CEDS'!W136</f>
        <v>EDGAR: 4F_Agricultural waste burning</v>
      </c>
      <c r="J97" s="264" t="str">
        <f>'NFR-CEDS'!Y136</f>
        <v>4F_Agricultural waste burning</v>
      </c>
      <c r="K97" s="259" t="s">
        <v>1808</v>
      </c>
      <c r="L97" s="258">
        <f>IF(K97&lt;&gt;"",IF(ISNUMBER(MATCH(K97,K$2:K96,0)),"",1),"")</f>
        <v>1</v>
      </c>
    </row>
    <row r="98" spans="2:12">
      <c r="B98" s="254" t="str">
        <f>'NFR-CEDS'!O137</f>
        <v>3I_Agriculture-other</v>
      </c>
      <c r="C98" s="255" t="str">
        <f>IF('NFR-CEDS'!R137="X","X","")</f>
        <v>X</v>
      </c>
      <c r="D98" s="255" t="str">
        <f>'NFR-CEDS'!S137</f>
        <v/>
      </c>
      <c r="E98" s="254" t="str">
        <f>'NFR-CEDS'!T137</f>
        <v>3I_Agriculture-other</v>
      </c>
      <c r="F98" s="255">
        <f>'NFR-CEDS'!U137</f>
        <v>1</v>
      </c>
      <c r="G98" s="255" t="str">
        <f>'NFR-CEDS'!V137</f>
        <v/>
      </c>
      <c r="H98" s="255" t="str">
        <f>'NFR-CEDS'!X137</f>
        <v>Det-Inv-Only</v>
      </c>
      <c r="I98" s="264" t="str">
        <f>'NFR-CEDS'!W137</f>
        <v>Other-detailed-inventory</v>
      </c>
      <c r="J98" s="264">
        <f>'NFR-CEDS'!Y137</f>
        <v>0</v>
      </c>
      <c r="K98" s="259" t="s">
        <v>1790</v>
      </c>
      <c r="L98" s="258" t="str">
        <f>IF(K98&lt;&gt;"",IF(ISNUMBER(MATCH(K98,K$2:K97,0)),"",1),"")</f>
        <v/>
      </c>
    </row>
    <row r="99" spans="2:12">
      <c r="B99" s="254" t="str">
        <f>'NFR-CEDS'!O138</f>
        <v>5A_Solid-waste-disposal</v>
      </c>
      <c r="C99" s="255" t="str">
        <f>IF('NFR-CEDS'!R138="X","X","")</f>
        <v>X</v>
      </c>
      <c r="D99" s="255" t="str">
        <f>'NFR-CEDS'!S138</f>
        <v/>
      </c>
      <c r="E99" s="254" t="str">
        <f>'NFR-CEDS'!T138</f>
        <v>5A_Solid-waste-disposal</v>
      </c>
      <c r="F99" s="255">
        <f>'NFR-CEDS'!U138</f>
        <v>1</v>
      </c>
      <c r="G99" s="255">
        <f>'NFR-CEDS'!V138</f>
        <v>1</v>
      </c>
      <c r="H99" s="255" t="str">
        <f>'NFR-CEDS'!X138</f>
        <v>EDGAR</v>
      </c>
      <c r="I99" s="264" t="str">
        <f>'NFR-CEDS'!W138</f>
        <v>EDGAR: 6A_Solid waste disposal on land</v>
      </c>
      <c r="J99" s="264" t="str">
        <f>'NFR-CEDS'!Y138</f>
        <v>6A_Solid waste disposal on land</v>
      </c>
      <c r="K99" s="259" t="s">
        <v>1815</v>
      </c>
      <c r="L99" s="258">
        <f>IF(K99&lt;&gt;"",IF(ISNUMBER(MATCH(K99,K$2:K98,0)),"",1),"")</f>
        <v>1</v>
      </c>
    </row>
    <row r="100" spans="2:12">
      <c r="B100" s="254" t="str">
        <f>'NFR-CEDS'!O139</f>
        <v>5B_Compost-biogas</v>
      </c>
      <c r="C100" s="255" t="str">
        <f>IF('NFR-CEDS'!R139="X","X","")</f>
        <v>X</v>
      </c>
      <c r="D100" s="255" t="str">
        <f>'NFR-CEDS'!S139</f>
        <v/>
      </c>
      <c r="E100" s="254" t="str">
        <f>'NFR-CEDS'!T139</f>
        <v>5E_Other-waste-handling</v>
      </c>
      <c r="F100" s="255">
        <f>'NFR-CEDS'!U139</f>
        <v>1</v>
      </c>
      <c r="G100" s="255">
        <f>'NFR-CEDS'!V139</f>
        <v>1</v>
      </c>
      <c r="H100" s="255" t="str">
        <f>'NFR-CEDS'!X139</f>
        <v>EDGAR</v>
      </c>
      <c r="I100" s="264" t="str">
        <f>'NFR-CEDS'!W139</f>
        <v>EDGAR: 6D_Other waste handling</v>
      </c>
      <c r="J100" s="264" t="str">
        <f>'NFR-CEDS'!Y139</f>
        <v>6D_Other waste handling</v>
      </c>
      <c r="K100" s="259" t="s">
        <v>1815</v>
      </c>
      <c r="L100" s="258" t="str">
        <f>IF(K100&lt;&gt;"",IF(ISNUMBER(MATCH(K100,K$2:K99,0)),"",1),"")</f>
        <v/>
      </c>
    </row>
    <row r="101" spans="2:12">
      <c r="B101" s="254" t="str">
        <f>'NFR-CEDS'!O141</f>
        <v>5C_Waste-incineration</v>
      </c>
      <c r="C101" s="255" t="str">
        <f>IF('NFR-CEDS'!R141="X","X","")</f>
        <v>X</v>
      </c>
      <c r="D101" s="255" t="str">
        <f>'NFR-CEDS'!S141</f>
        <v/>
      </c>
      <c r="E101" s="254" t="str">
        <f>'NFR-CEDS'!T141</f>
        <v>5C_Waste-incineration</v>
      </c>
      <c r="F101" s="255">
        <f>'NFR-CEDS'!U141</f>
        <v>1</v>
      </c>
      <c r="G101" s="255">
        <f>'NFR-CEDS'!V141</f>
        <v>1</v>
      </c>
      <c r="H101" s="255" t="str">
        <f>'NFR-CEDS'!X141</f>
        <v>EDGAR</v>
      </c>
      <c r="I101" s="264" t="str">
        <f>'NFR-CEDS'!W141</f>
        <v>EDGAR: 6C_Waste incineration</v>
      </c>
      <c r="J101" s="264" t="str">
        <f>'NFR-CEDS'!Y141</f>
        <v>6C_Waste incineration</v>
      </c>
      <c r="K101" s="259" t="s">
        <v>1815</v>
      </c>
      <c r="L101" s="258" t="str">
        <f>IF(K101&lt;&gt;"",IF(ISNUMBER(MATCH(K101,K$2:K100,0)),"",1),"")</f>
        <v/>
      </c>
    </row>
    <row r="102" spans="2:12">
      <c r="B102" s="254" t="str">
        <f>'NFR-CEDS'!O151</f>
        <v>5C_Other-open-burning</v>
      </c>
      <c r="C102" s="255" t="str">
        <f>IF('NFR-CEDS'!R151="X","X","")</f>
        <v>X</v>
      </c>
      <c r="D102" s="255" t="str">
        <f>'NFR-CEDS'!S151</f>
        <v>X</v>
      </c>
      <c r="E102" s="254" t="str">
        <f>'NFR-CEDS'!T151</f>
        <v>6A_Other-in-total</v>
      </c>
      <c r="F102" s="255">
        <f>'NFR-CEDS'!U151</f>
        <v>1</v>
      </c>
      <c r="G102" s="255">
        <f>'NFR-CEDS'!V151</f>
        <v>1</v>
      </c>
      <c r="H102" s="255" t="str">
        <f>'NFR-CEDS'!X151</f>
        <v>Det-Inv-Only</v>
      </c>
      <c r="I102" s="264" t="str">
        <f>'NFR-CEDS'!W151</f>
        <v>Other-detailed-inventory</v>
      </c>
      <c r="J102" s="264">
        <f>'NFR-CEDS'!Y151</f>
        <v>0</v>
      </c>
      <c r="K102" s="259" t="s">
        <v>1790</v>
      </c>
      <c r="L102" s="258" t="str">
        <f>IF(K102&lt;&gt;"",IF(ISNUMBER(MATCH(K102,K$2:K101,0)),"",1),"")</f>
        <v/>
      </c>
    </row>
    <row r="103" spans="2:12">
      <c r="B103" s="254" t="str">
        <f>'NFR-CEDS'!O152</f>
        <v>5D1_Wastewater-domestic</v>
      </c>
      <c r="C103" s="255" t="str">
        <f>IF('NFR-CEDS'!R152="X","X","")</f>
        <v>X</v>
      </c>
      <c r="D103" s="255" t="str">
        <f>'NFR-CEDS'!S152</f>
        <v/>
      </c>
      <c r="E103" s="254" t="str">
        <f>'NFR-CEDS'!T152</f>
        <v>5D_Wastewater-handling</v>
      </c>
      <c r="F103" s="255">
        <f>'NFR-CEDS'!U152</f>
        <v>1</v>
      </c>
      <c r="G103" s="255">
        <f>'NFR-CEDS'!V152</f>
        <v>1</v>
      </c>
      <c r="H103" s="255" t="str">
        <f>'NFR-CEDS'!X152</f>
        <v>EDGAR</v>
      </c>
      <c r="I103" s="264" t="str">
        <f>'NFR-CEDS'!W152</f>
        <v>EDGAR: 6B_Wastewater handling</v>
      </c>
      <c r="J103" s="264" t="str">
        <f>'NFR-CEDS'!Y152</f>
        <v>6B_Wastewater handling</v>
      </c>
      <c r="K103" s="259" t="s">
        <v>1815</v>
      </c>
      <c r="L103" s="258" t="str">
        <f>IF(K103&lt;&gt;"",IF(ISNUMBER(MATCH(K103,K$2:K102,0)),"",1),"")</f>
        <v/>
      </c>
    </row>
    <row r="104" spans="2:12">
      <c r="B104" s="254" t="str">
        <f>'NFR-CEDS'!O153</f>
        <v>5D2_Wastewater-industrial</v>
      </c>
      <c r="C104" s="255" t="str">
        <f>IF('NFR-CEDS'!R153="X","X","")</f>
        <v>X</v>
      </c>
      <c r="D104" s="255" t="str">
        <f>'NFR-CEDS'!S153</f>
        <v/>
      </c>
      <c r="E104" s="254" t="str">
        <f>'NFR-CEDS'!T153</f>
        <v>5D_Wastewater-handling</v>
      </c>
      <c r="F104" s="255">
        <f>'NFR-CEDS'!U153</f>
        <v>1</v>
      </c>
      <c r="G104" s="255" t="str">
        <f>'NFR-CEDS'!V153</f>
        <v/>
      </c>
      <c r="H104" s="255" t="str">
        <f>'NFR-CEDS'!X153</f>
        <v>EDGAR</v>
      </c>
      <c r="I104" s="264" t="str">
        <f>'NFR-CEDS'!W153</f>
        <v>EDGAR: 6B_Wastewater handling</v>
      </c>
      <c r="J104" s="264" t="str">
        <f>'NFR-CEDS'!Y153</f>
        <v>6B_Wastewater handling</v>
      </c>
      <c r="K104" s="259" t="s">
        <v>1815</v>
      </c>
      <c r="L104" s="258" t="str">
        <f>IF(K104&lt;&gt;"",IF(ISNUMBER(MATCH(K104,K$2:K103,0)),"",1),"")</f>
        <v/>
      </c>
    </row>
    <row r="105" spans="2:12">
      <c r="B105" s="254" t="str">
        <f>'NFR-CEDS'!O154</f>
        <v>5D3_Wastewater-other</v>
      </c>
      <c r="C105" s="255" t="str">
        <f>IF('NFR-CEDS'!R154="X","X","")</f>
        <v>X</v>
      </c>
      <c r="D105" s="255" t="str">
        <f>'NFR-CEDS'!S154</f>
        <v/>
      </c>
      <c r="E105" s="254" t="str">
        <f>'NFR-CEDS'!T154</f>
        <v>5D_Wastewater-handling</v>
      </c>
      <c r="F105" s="255">
        <f>'NFR-CEDS'!U154</f>
        <v>1</v>
      </c>
      <c r="G105" s="255" t="str">
        <f>'NFR-CEDS'!V154</f>
        <v/>
      </c>
      <c r="H105" s="255" t="str">
        <f>'NFR-CEDS'!X154</f>
        <v>EDGAR</v>
      </c>
      <c r="I105" s="264" t="str">
        <f>'NFR-CEDS'!W154</f>
        <v>EDGAR: 6B_Wastewater handling</v>
      </c>
      <c r="J105" s="264" t="str">
        <f>'NFR-CEDS'!Y154</f>
        <v>6B_Wastewater handling</v>
      </c>
      <c r="K105" s="259" t="s">
        <v>1815</v>
      </c>
      <c r="L105" s="258" t="str">
        <f>IF(K105&lt;&gt;"",IF(ISNUMBER(MATCH(K105,K$2:K104,0)),"",1),"")</f>
        <v/>
      </c>
    </row>
    <row r="106" spans="2:12">
      <c r="B106" s="254" t="str">
        <f>'NFR-CEDS'!O155</f>
        <v>5E_Other-waste</v>
      </c>
      <c r="C106" s="255" t="str">
        <f>IF('NFR-CEDS'!R155="X","X","")</f>
        <v>X</v>
      </c>
      <c r="D106" s="255" t="str">
        <f>'NFR-CEDS'!S155</f>
        <v/>
      </c>
      <c r="E106" s="254" t="str">
        <f>'NFR-CEDS'!T155</f>
        <v>5E_Other-waste-handling</v>
      </c>
      <c r="F106" s="255">
        <f>'NFR-CEDS'!U155</f>
        <v>1</v>
      </c>
      <c r="G106" s="255" t="str">
        <f>'NFR-CEDS'!V155</f>
        <v/>
      </c>
      <c r="H106" s="255" t="str">
        <f>'NFR-CEDS'!X155</f>
        <v>EDGAR</v>
      </c>
      <c r="I106" s="264" t="str">
        <f>'NFR-CEDS'!W155</f>
        <v>EDGAR: 6D_Other waste handling</v>
      </c>
      <c r="J106" s="264" t="str">
        <f>'NFR-CEDS'!Y155</f>
        <v>6D_Other waste handling</v>
      </c>
      <c r="K106" s="259" t="s">
        <v>1815</v>
      </c>
      <c r="L106" s="258" t="str">
        <f>IF(K106&lt;&gt;"",IF(ISNUMBER(MATCH(K106,K$2:K105,0)),"",1),"")</f>
        <v/>
      </c>
    </row>
    <row r="107" spans="2:12">
      <c r="B107" s="254" t="str">
        <f>'NFR-CEDS'!O157</f>
        <v>6A_Other-in-total</v>
      </c>
      <c r="C107" s="255" t="str">
        <f>IF('NFR-CEDS'!R157="X","X","")</f>
        <v>X</v>
      </c>
      <c r="D107" s="255" t="str">
        <f>'NFR-CEDS'!S157</f>
        <v/>
      </c>
      <c r="E107" s="254" t="str">
        <f>'NFR-CEDS'!T157</f>
        <v>6A_Other-in-total</v>
      </c>
      <c r="F107" s="255">
        <f>'NFR-CEDS'!U157</f>
        <v>1</v>
      </c>
      <c r="G107" s="255" t="str">
        <f>'NFR-CEDS'!V157</f>
        <v/>
      </c>
      <c r="H107" s="255" t="str">
        <f>'NFR-CEDS'!X157</f>
        <v>Det-Inv-Only</v>
      </c>
      <c r="I107" s="264" t="str">
        <f>'NFR-CEDS'!W157</f>
        <v>Other-detailed-inventory</v>
      </c>
      <c r="J107" s="264">
        <f>'NFR-CEDS'!Y157</f>
        <v>0</v>
      </c>
      <c r="K107" s="259" t="s">
        <v>1790</v>
      </c>
      <c r="L107" s="258" t="str">
        <f>IF(K107&lt;&gt;"",IF(ISNUMBER(MATCH(K107,K$2:K106,0)),"",1),"")</f>
        <v/>
      </c>
    </row>
    <row r="108" spans="2:12">
      <c r="B108" s="254" t="str">
        <f>'NFR-CEDS'!O158</f>
        <v>6B_Other-not-in-total</v>
      </c>
      <c r="C108" s="255" t="str">
        <f>IF('NFR-CEDS'!R158="X","X","")</f>
        <v>X</v>
      </c>
      <c r="D108" s="255" t="str">
        <f>'NFR-CEDS'!S158</f>
        <v/>
      </c>
      <c r="E108" s="254" t="str">
        <f>'NFR-CEDS'!T158</f>
        <v>6B_Other-not-in-total</v>
      </c>
      <c r="F108" s="255">
        <f>'NFR-CEDS'!U158</f>
        <v>1</v>
      </c>
      <c r="G108" s="255">
        <f>'NFR-CEDS'!V158</f>
        <v>1</v>
      </c>
      <c r="H108" s="255" t="str">
        <f>'NFR-CEDS'!X158</f>
        <v>Det-Inv-Only</v>
      </c>
      <c r="I108" s="264" t="str">
        <f>'NFR-CEDS'!W158</f>
        <v>Other-detailed-inventory</v>
      </c>
      <c r="J108" s="264">
        <f>'NFR-CEDS'!Y158</f>
        <v>0</v>
      </c>
      <c r="K108" s="259" t="s">
        <v>1809</v>
      </c>
    </row>
    <row r="109" spans="2:12">
      <c r="B109" s="254" t="str">
        <f>'NFR-CEDS'!O159</f>
        <v>7A_Fossil-fuel-fires</v>
      </c>
      <c r="C109" s="255" t="str">
        <f>IF('NFR-CEDS'!R159="X","X","")</f>
        <v>X</v>
      </c>
      <c r="D109" s="255" t="str">
        <f>'NFR-CEDS'!S159</f>
        <v>X</v>
      </c>
      <c r="E109" s="254" t="str">
        <f>'NFR-CEDS'!T159</f>
        <v>7A_Fossil-fuel-fires</v>
      </c>
      <c r="F109" s="255">
        <f>'NFR-CEDS'!U159</f>
        <v>1</v>
      </c>
      <c r="G109" s="255">
        <f>'NFR-CEDS'!V159</f>
        <v>1</v>
      </c>
      <c r="H109" s="255" t="str">
        <f>'NFR-CEDS'!X159</f>
        <v>EDGAR</v>
      </c>
      <c r="I109" s="264" t="str">
        <f>'NFR-CEDS'!W159</f>
        <v>EDGAR: 7A_Fossil fuel fires</v>
      </c>
      <c r="J109" s="264" t="str">
        <f>'NFR-CEDS'!Y159</f>
        <v>7A_Fossil fuel fires</v>
      </c>
      <c r="K109" s="259" t="s">
        <v>1810</v>
      </c>
    </row>
    <row r="110" spans="2:12">
      <c r="B110" s="254" t="str">
        <f>'NFR-CEDS'!O160</f>
        <v>11A_Volcanoes</v>
      </c>
      <c r="C110" s="255" t="str">
        <f>IF('NFR-CEDS'!R160="X","X","")</f>
        <v>X</v>
      </c>
      <c r="D110" s="255" t="str">
        <f>'NFR-CEDS'!S160</f>
        <v/>
      </c>
      <c r="E110" s="254" t="str">
        <f>'NFR-CEDS'!T160</f>
        <v>11A_Volcanoes</v>
      </c>
      <c r="F110" s="255">
        <f>'NFR-CEDS'!U160</f>
        <v>1</v>
      </c>
      <c r="G110" s="255">
        <f>'NFR-CEDS'!V160</f>
        <v>1</v>
      </c>
      <c r="H110" s="255"/>
      <c r="I110" s="264"/>
      <c r="J110" s="255"/>
      <c r="K110" s="259" t="s">
        <v>1811</v>
      </c>
    </row>
    <row r="111" spans="2:12">
      <c r="B111" s="254" t="str">
        <f>'NFR-CEDS'!O161</f>
        <v>11B_Forest-fires</v>
      </c>
      <c r="C111" s="255" t="str">
        <f>IF('NFR-CEDS'!R161="X","X","")</f>
        <v>X</v>
      </c>
      <c r="D111" s="255" t="str">
        <f>'NFR-CEDS'!S161</f>
        <v/>
      </c>
      <c r="E111" s="254" t="str">
        <f>'NFR-CEDS'!T161</f>
        <v>11B_Forest-fires</v>
      </c>
      <c r="F111" s="255">
        <f>'NFR-CEDS'!U161</f>
        <v>1</v>
      </c>
      <c r="G111" s="255">
        <f>'NFR-CEDS'!V161</f>
        <v>1</v>
      </c>
      <c r="H111" s="255"/>
      <c r="I111" s="264"/>
      <c r="J111" s="255"/>
      <c r="K111" s="259" t="s">
        <v>1812</v>
      </c>
    </row>
    <row r="112" spans="2:12">
      <c r="B112" s="254" t="str">
        <f>'NFR-CEDS'!O162</f>
        <v>11C_Other-natural</v>
      </c>
      <c r="C112" s="255" t="str">
        <f>IF('NFR-CEDS'!R162="X","X","")</f>
        <v>X</v>
      </c>
      <c r="D112" s="255" t="str">
        <f>'NFR-CEDS'!S162</f>
        <v/>
      </c>
      <c r="E112" s="254" t="str">
        <f>'NFR-CEDS'!T162</f>
        <v>11C_Other-natural</v>
      </c>
      <c r="F112" s="255">
        <f>'NFR-CEDS'!U162</f>
        <v>1</v>
      </c>
      <c r="G112" s="255">
        <f>'NFR-CEDS'!V162</f>
        <v>1</v>
      </c>
      <c r="H112" s="255"/>
      <c r="I112" s="264"/>
      <c r="J112" s="255"/>
      <c r="K112" s="259" t="s">
        <v>1813</v>
      </c>
    </row>
    <row r="113" spans="9:9">
      <c r="I113" s="267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NFR-CEDS</vt:lpstr>
      <vt:lpstr>IEA_flow_sector</vt:lpstr>
      <vt:lpstr>CEDS_Sector_Summary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Saarinen Kristina</dc:creator>
  <cp:lastModifiedBy>Feng Leyang</cp:lastModifiedBy>
  <dcterms:created xsi:type="dcterms:W3CDTF">2009-11-25T11:27:01Z</dcterms:created>
  <dcterms:modified xsi:type="dcterms:W3CDTF">2016-05-17T15:39:40Z</dcterms:modified>
</cp:coreProperties>
</file>