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28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<sst xmlns="http://schemas.openxmlformats.org/spreadsheetml/2006/main" count="235" uniqueCount="132">
  <si>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</si>
  <si>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</si>
  <si>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</si>
  <si>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</si>
  <si>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</si>
  <si>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</si>
  <si>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</si>
  <si>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</si>
  <si>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</si>
  <si>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</si>
  <si>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</si>
  <si>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</si>
  <si>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</si>
  <si>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</si>
  <si>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</si>
  <si>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</si>
  <si>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</si>
  <si>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</si>
  <si>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</si>
  <si>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</si>
  <si>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</si>
  <si>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</si>
  <si>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</si>
  <si>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</si>
  <si>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</si>
  <si>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</si>
  <si>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</si>
  <si>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</si>
  <si>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</si>
  <si>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</si>
  <si>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</si>
  <si>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</si>
  <si>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</si>
  <si>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</si>
  <si>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EDS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</si>
  <si>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</si>
  <si>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</si>
  <si>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</si>
  <si>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</si>
  <si>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</si>
  <si>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</si>
  <si>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</si>
  <si>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</si>
  <si>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</si>
  <si>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</si>
  <si>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</si>
  <si>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</si>
  <si>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</si>
  <si>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</si>
  <si>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</si>
  <si>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</si>
  <si>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</si>
  <si>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</si>
  <si>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</si>
  <si>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</si>
  <si>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</si>
  <si>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</si>
  <si>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</si>
  <si>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</si>
  <si>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</si>
  <si>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</si>
  <si>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</si>
  <si>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</si>
  <si>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</si>
  <si>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</si>
  <si>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</si>
  <si>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</si>
  <si>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</si>
  <si>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</si>
  <si>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</si>
  <si>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</si>
  <si>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</si>
  <si>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07/04/2021
</t>
    </r>
    <r>
      <rPr>
        <sz val="8"/>
        <color rgb="FF000000"/>
        <rFont val="Calibri"/>
        <family val="0"/>
      </rPr>
      <t xml:space="preserve">(run  on 7/6/21)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</si>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</sst>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24480</xdr:rowOff>
    </xdr:from>
    <xdr:to>
      <xdr:col>14</xdr:col>
      <xdr:colOff>186480</xdr:colOff>
      <xdr:row>64</xdr:row>
      <xdr:rowOff>150480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600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15120</xdr:colOff>
      <xdr:row>67</xdr:row>
      <xdr:rowOff>29160</xdr:rowOff>
    </xdr:from>
    <xdr:to>
      <xdr:col>15</xdr:col>
      <xdr:colOff>694800</xdr:colOff>
      <xdr:row>79</xdr:row>
      <xdr:rowOff>43200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5880" y="1167408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15120</xdr:colOff>
      <xdr:row>82</xdr:row>
      <xdr:rowOff>7200</xdr:rowOff>
    </xdr:from>
    <xdr:to>
      <xdr:col>15</xdr:col>
      <xdr:colOff>660240</xdr:colOff>
      <xdr:row>93</xdr:row>
      <xdr:rowOff>75240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5880" y="1428120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15120</xdr:colOff>
      <xdr:row>95</xdr:row>
      <xdr:rowOff>24480</xdr:rowOff>
    </xdr:from>
    <xdr:to>
      <xdr:col>15</xdr:col>
      <xdr:colOff>502920</xdr:colOff>
      <xdr:row>110</xdr:row>
      <xdr:rowOff>8640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5880" y="1657692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14760</xdr:colOff>
      <xdr:row>113</xdr:row>
      <xdr:rowOff>24480</xdr:rowOff>
    </xdr:from>
    <xdr:to>
      <xdr:col>15</xdr:col>
      <xdr:colOff>456120</xdr:colOff>
      <xdr:row>126</xdr:row>
      <xdr:rowOff>75960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5520" y="1973160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44280</xdr:colOff>
      <xdr:row>129</xdr:row>
      <xdr:rowOff>6480</xdr:rowOff>
    </xdr:from>
    <xdr:to>
      <xdr:col>15</xdr:col>
      <xdr:colOff>480960</xdr:colOff>
      <xdr:row>141</xdr:row>
      <xdr:rowOff>13680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55040" y="2251764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12240</xdr:colOff>
      <xdr:row>143</xdr:row>
      <xdr:rowOff>24480</xdr:rowOff>
    </xdr:from>
    <xdr:to>
      <xdr:col>15</xdr:col>
      <xdr:colOff>888120</xdr:colOff>
      <xdr:row>155</xdr:row>
      <xdr:rowOff>30600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23000" y="2498940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30600</xdr:rowOff>
    </xdr:from>
    <xdr:to>
      <xdr:col>16</xdr:col>
      <xdr:colOff>595800</xdr:colOff>
      <xdr:row>185</xdr:row>
      <xdr:rowOff>65880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25332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12600</xdr:rowOff>
    </xdr:from>
    <xdr:to>
      <xdr:col>15</xdr:col>
      <xdr:colOff>910440</xdr:colOff>
      <xdr:row>169</xdr:row>
      <xdr:rowOff>49680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60624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168840</xdr:rowOff>
    </xdr:from>
    <xdr:to>
      <xdr:col>16</xdr:col>
      <xdr:colOff>619920</xdr:colOff>
      <xdr:row>200</xdr:row>
      <xdr:rowOff>81720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284496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113760</xdr:rowOff>
    </xdr:from>
    <xdr:to>
      <xdr:col>16</xdr:col>
      <xdr:colOff>410040</xdr:colOff>
      <xdr:row>213</xdr:row>
      <xdr:rowOff>120240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24364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30600</xdr:rowOff>
    </xdr:from>
    <xdr:to>
      <xdr:col>16</xdr:col>
      <xdr:colOff>58680</xdr:colOff>
      <xdr:row>225</xdr:row>
      <xdr:rowOff>147600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43892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9000</xdr:colOff>
      <xdr:row>241</xdr:row>
      <xdr:rowOff>58320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2880</xdr:colOff>
      <xdr:row>254</xdr:row>
      <xdr:rowOff>29520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1171800</xdr:colOff>
      <xdr:row>268</xdr:row>
      <xdr:rowOff>5040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1201680</xdr:colOff>
      <xdr:row>280</xdr:row>
      <xdr:rowOff>171360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1191240</xdr:colOff>
      <xdr:row>294</xdr:row>
      <xdr:rowOff>146160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1180440</xdr:colOff>
      <xdr:row>306</xdr:row>
      <xdr:rowOff>132840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1186920</xdr:colOff>
      <xdr:row>319</xdr:row>
      <xdr:rowOff>141120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1206000</xdr:colOff>
      <xdr:row>331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1179000</xdr:colOff>
      <xdr:row>344</xdr:row>
      <xdr:rowOff>36360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1194120</xdr:colOff>
      <xdr:row>358</xdr:row>
      <xdr:rowOff>57600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1202400</xdr:colOff>
      <xdr:row>373</xdr:row>
      <xdr:rowOff>94320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1176120</xdr:colOff>
      <xdr:row>386</xdr:row>
      <xdr:rowOff>133560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1188000</xdr:colOff>
      <xdr:row>400</xdr:row>
      <xdr:rowOff>169200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1190160</xdr:colOff>
      <xdr:row>413</xdr:row>
      <xdr:rowOff>89640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1207800</xdr:colOff>
      <xdr:row>427</xdr:row>
      <xdr:rowOff>82080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1206720</xdr:colOff>
      <xdr:row>440</xdr:row>
      <xdr:rowOff>50760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1195560</xdr:colOff>
      <xdr:row>452</xdr:row>
      <xdr:rowOff>110160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1191960</xdr:colOff>
      <xdr:row>467</xdr:row>
      <xdr:rowOff>112320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11880</xdr:colOff>
      <xdr:row>479</xdr:row>
      <xdr:rowOff>138960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1193760</xdr:colOff>
      <xdr:row>493</xdr:row>
      <xdr:rowOff>38520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1175040</xdr:colOff>
      <xdr:row>506</xdr:row>
      <xdr:rowOff>170280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1189440</xdr:colOff>
      <xdr:row>520</xdr:row>
      <xdr:rowOff>145080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1180440</xdr:colOff>
      <xdr:row>537</xdr:row>
      <xdr:rowOff>110880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1171080</xdr:colOff>
      <xdr:row>551</xdr:row>
      <xdr:rowOff>92880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1171800</xdr:colOff>
      <xdr:row>566</xdr:row>
      <xdr:rowOff>39240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1155600</xdr:colOff>
      <xdr:row>581</xdr:row>
      <xdr:rowOff>14400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9000</xdr:rowOff>
    </xdr:from>
    <xdr:to>
      <xdr:col>15</xdr:col>
      <xdr:colOff>1190160</xdr:colOff>
      <xdr:row>598</xdr:row>
      <xdr:rowOff>146520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0</xdr:rowOff>
    </xdr:from>
    <xdr:to>
      <xdr:col>16</xdr:col>
      <xdr:colOff>41760</xdr:colOff>
      <xdr:row>615</xdr:row>
      <xdr:rowOff>160920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3"/>
  <sheetViews>
    <sheetView showFormulas="false" showGridLines="true" showRowColHeaders="true" showZeros="true" rightToLeft="false" tabSelected="false" showOutlineSymbols="true" defaultGridColor="true" view="normal" topLeftCell="A97" colorId="64" zoomScale="140" zoomScaleNormal="140" zoomScalePageLayoutView="100" workbookViewId="0">
      <selection pane="topLeft" activeCell="K35" activeCellId="0" sqref="K3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44385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6" t="n">
        <v>35374</v>
      </c>
      <c r="O5" s="0" t="n">
        <f aca="false">LOOKUP(2,1/(Regular_Timings!C6:NC6&lt;&gt;""),Regular_Timings!C6:NC6)</f>
        <v>763.4</v>
      </c>
      <c r="P5" s="0" t="n">
        <f aca="false">LOOKUP(2,1/(Parallel_Timings!D6:ND6&lt;&gt;""),Parallel_Timings!D6:ND6)</f>
        <v>224.0093</v>
      </c>
    </row>
    <row r="6" customFormat="false" ht="12.6" hidden="false" customHeight="true" outlineLevel="0" collapsed="false">
      <c r="B6" s="0" t="s">
        <v>7</v>
      </c>
      <c r="C6" s="4" t="n">
        <v>4649</v>
      </c>
      <c r="O6" s="0" t="n">
        <f aca="false">LOOKUP(2,1/(Regular_Timings!C7:NC7&lt;&gt;""),Regular_Timings!C7:NC7)</f>
        <v>218.1</v>
      </c>
      <c r="P6" s="0" t="n">
        <f aca="false">LOOKUP(2,1/(Parallel_Timings!D7:ND7&lt;&gt;""),Parallel_Timings!D7:ND7)</f>
        <v>96.1126</v>
      </c>
    </row>
    <row r="7" customFormat="false" ht="12.6" hidden="false" customHeight="true" outlineLevel="0" collapsed="false">
      <c r="B7" s="0" t="s">
        <v>8</v>
      </c>
      <c r="C7" s="4" t="n">
        <v>6344</v>
      </c>
      <c r="O7" s="0" t="n">
        <f aca="false">LOOKUP(2,1/(Regular_Timings!C8:NC8&lt;&gt;""),Regular_Timings!C8:NC8)</f>
        <v>299.26</v>
      </c>
      <c r="P7" s="0" t="n">
        <f aca="false">LOOKUP(2,1/(Parallel_Timings!D8:ND8&lt;&gt;""),Parallel_Timings!D8:ND8)</f>
        <v>93.94092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1634.58</v>
      </c>
      <c r="P8" s="0" t="n">
        <f aca="false">LOOKUP(2,1/(Parallel_Timings!D9:ND9&lt;&gt;""),Parallel_Timings!D9:ND9)</f>
        <v>397.38036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162.82</v>
      </c>
      <c r="P9" s="0" t="n">
        <f aca="false">LOOKUP(2,1/(Parallel_Timings!D10:ND10&lt;&gt;""),Parallel_Timings!D10:ND10)</f>
        <v>49.86798</v>
      </c>
    </row>
    <row r="10" customFormat="false" ht="12.6" hidden="false" customHeight="true" outlineLevel="0" collapsed="false">
      <c r="B10" s="0" t="s">
        <v>11</v>
      </c>
      <c r="C10" s="4" t="n">
        <v>13418</v>
      </c>
      <c r="N10" s="3"/>
      <c r="O10" s="0" t="n">
        <f aca="false">LOOKUP(2,1/(Parallel_Timings!C11:NC11&lt;&gt;""),Parallel_Timings!C11:NC11)</f>
        <v>138.60975</v>
      </c>
      <c r="P10" s="0" t="n">
        <f aca="false">LOOKUP(2,1/(Parallel_Timings!D11:ND11&lt;&gt;""),Parallel_Timings!D11:ND11)</f>
        <v>138.60975</v>
      </c>
    </row>
    <row r="11" customFormat="false" ht="12.6" hidden="false" customHeight="true" outlineLevel="0" collapsed="false">
      <c r="B11" s="0" t="s">
        <v>12</v>
      </c>
      <c r="C11" s="4" t="n">
        <v>1821</v>
      </c>
      <c r="N11" s="3"/>
      <c r="O11" s="0" t="n">
        <f aca="false">LOOKUP(2,1/(Regular_Timings!C12:NC12&lt;&gt;""),Regular_Timings!C12:NC12)</f>
        <v>114.75</v>
      </c>
      <c r="P11" s="0" t="n">
        <f aca="false">LOOKUP(2,1/(Parallel_Timings!D12:ND12&lt;&gt;""),Parallel_Timings!D12:ND12)</f>
        <v>44.00051</v>
      </c>
    </row>
    <row r="12" customFormat="false" ht="12.6" hidden="false" customHeight="true" outlineLevel="0" collapsed="false">
      <c r="B12" s="0" t="s">
        <v>13</v>
      </c>
      <c r="C12" s="6" t="n">
        <v>12474</v>
      </c>
      <c r="N12" s="3"/>
      <c r="O12" s="0" t="n">
        <f aca="false">LOOKUP(2,1/(Regular_Timings!C13:NC13&lt;&gt;""),Regular_Timings!C13:NC13)</f>
        <v>617.09</v>
      </c>
      <c r="P12" s="0" t="n">
        <f aca="false">LOOKUP(2,1/(Parallel_Timings!D13:ND13&lt;&gt;""),Parallel_Timings!D13:ND13)</f>
        <v>158.05704</v>
      </c>
    </row>
    <row r="13" customFormat="false" ht="13.8" hidden="false" customHeight="false" outlineLevel="0" collapsed="false">
      <c r="A13" s="1"/>
      <c r="B13" s="5" t="s">
        <v>14</v>
      </c>
      <c r="C13" s="4" t="n">
        <v>8998</v>
      </c>
      <c r="E13" s="0" t="str">
        <f aca="false">LOOKUP(2, 1/(1-ISBLANK(Miletone_Tracking!M:M)), Miletone_Tracking!M:M)</f>
        <v>Crossed 10,000 on 12/02/2019</v>
      </c>
      <c r="O13" s="0" t="n">
        <f aca="false">LOOKUP(2,1/(Regular_Timings!C14:NC14&lt;&gt;""),Regular_Timings!C14:NC14)</f>
        <v>354.04</v>
      </c>
      <c r="P13" s="0" t="n">
        <f aca="false">LOOKUP(2,1/(Parallel_Timings!D14:ND14&lt;&gt;""),Parallel_Timings!D14:ND14)</f>
        <v>119.37928</v>
      </c>
    </row>
    <row r="14" customFormat="false" ht="13.8" hidden="false" customHeight="false" outlineLevel="0" collapsed="false">
      <c r="A14" s="1"/>
      <c r="B14" s="5" t="s">
        <v>15</v>
      </c>
      <c r="C14" s="4" t="n">
        <v>15698</v>
      </c>
      <c r="O14" s="0" t="n">
        <f aca="false">LOOKUP(2,1/(Regular_Timings!C15:NC15&lt;&gt;""),Regular_Timings!C15:NC15)</f>
        <v>436.89</v>
      </c>
      <c r="P14" s="0" t="n">
        <f aca="false">LOOKUP(2,1/(Parallel_Timings!D15:ND15&lt;&gt;""),Parallel_Timings!D15:ND15)</f>
        <v>138.64966</v>
      </c>
    </row>
    <row r="15" customFormat="false" ht="13.8" hidden="false" customHeight="false" outlineLevel="0" collapsed="false">
      <c r="B15" s="5" t="s">
        <v>16</v>
      </c>
      <c r="C15" s="6" t="n">
        <v>89388</v>
      </c>
      <c r="E15" s="0" t="str">
        <f aca="false">LOOKUP(2, 1/(1-ISBLANK(Miletone_Tracking!E:E)), Miletone_Tracking!E:E)</f>
        <v>Split to 85,550 on 01/04/20</v>
      </c>
      <c r="O15" s="0" t="n">
        <f aca="false">LOOKUP(2,1/(Regular_Timings!C16:NC16&lt;&gt;""),Regular_Timings!C16:NC16)</f>
        <v>2812.44</v>
      </c>
      <c r="P15" s="0" t="n">
        <f aca="false">LOOKUP(2,1/(Parallel_Timings!D16:ND16&lt;&gt;""),Parallel_Timings!D16:ND16)</f>
        <v>699.5017</v>
      </c>
    </row>
    <row r="16" customFormat="false" ht="13.8" hidden="false" customHeight="false" outlineLevel="0" collapsed="false">
      <c r="B16" s="5" t="s">
        <v>17</v>
      </c>
      <c r="C16" s="4" t="n">
        <v>2490</v>
      </c>
      <c r="O16" s="0" t="n">
        <f aca="false">LOOKUP(2,1/(Regular_Timings!C17:NC17&lt;&gt;""),Regular_Timings!C17:NC17)</f>
        <v>237.57</v>
      </c>
      <c r="P16" s="0" t="n">
        <f aca="false">LOOKUP(2,1/(Parallel_Timings!D17:ND17&lt;&gt;""),Parallel_Timings!D17:ND17)</f>
        <v>15.64652</v>
      </c>
    </row>
    <row r="17" customFormat="false" ht="13.8" hidden="false" customHeight="false" outlineLevel="0" collapsed="false">
      <c r="B17" s="5" t="s">
        <v>18</v>
      </c>
      <c r="C17" s="4" t="n">
        <v>11666</v>
      </c>
      <c r="O17" s="0" t="n">
        <f aca="false">LOOKUP(2,1/(Regular_Timings!C18:NC18&lt;&gt;""),Regular_Timings!C18:NC18)</f>
        <v>702.06</v>
      </c>
      <c r="P17" s="0" t="n">
        <f aca="false">LOOKUP(2,1/(Parallel_Timings!D18:ND18&lt;&gt;""),Parallel_Timings!D18:ND18)</f>
        <v>198.0559</v>
      </c>
    </row>
    <row r="18" customFormat="false" ht="13.8" hidden="false" customHeight="false" outlineLevel="0" collapsed="false">
      <c r="B18" s="5" t="s">
        <v>19</v>
      </c>
      <c r="C18" s="4" t="n">
        <v>15279</v>
      </c>
      <c r="E18" s="0" t="str">
        <f aca="false">LOOKUP(2, 1/(1-ISBLANK(Miletone_Tracking!Q:Q)), Miletone_Tracking!Q:Q)</f>
        <v>Crossed 15,000 on 01/24/20</v>
      </c>
      <c r="O18" s="0" t="n">
        <f aca="false">LOOKUP(2,1/(Regular_Timings!C19:NC19&lt;&gt;""),Regular_Timings!C19:NC19)</f>
        <v>855.38</v>
      </c>
      <c r="P18" s="0" t="n">
        <f aca="false">LOOKUP(2,1/(Parallel_Timings!D19:ND19&lt;&gt;""),Parallel_Timings!D19:ND19)</f>
        <v>232.20613</v>
      </c>
    </row>
    <row r="19" customFormat="false" ht="13.8" hidden="false" customHeight="false" outlineLevel="0" collapsed="false">
      <c r="B19" s="5" t="s">
        <v>20</v>
      </c>
      <c r="C19" s="4" t="n">
        <v>2242</v>
      </c>
      <c r="O19" s="0" t="n">
        <f aca="false">LOOKUP(2,1/(Regular_Timings!C20:NC20&lt;&gt;""),Regular_Timings!C20:NC20)</f>
        <v>140.71</v>
      </c>
      <c r="P19" s="0" t="n">
        <f aca="false">LOOKUP(2,1/(Parallel_Timings!D20:ND20&lt;&gt;""),Parallel_Timings!D20:ND20)</f>
        <v>56.22573</v>
      </c>
    </row>
    <row r="20" customFormat="false" ht="13.8" hidden="false" customHeight="false" outlineLevel="0" collapsed="false">
      <c r="B20" s="5" t="s">
        <v>21</v>
      </c>
      <c r="C20" s="4" t="n">
        <v>4002</v>
      </c>
      <c r="O20" s="0" t="n">
        <f aca="false">LOOKUP(2,1/(Regular_Timings!C21:NC21&lt;&gt;""),Regular_Timings!C21:NC21)</f>
        <v>476.98</v>
      </c>
      <c r="P20" s="0" t="n">
        <f aca="false">LOOKUP(2,1/(Parallel_Timings!D21:ND21&lt;&gt;""),Parallel_Timings!D21:ND21)</f>
        <v>157.33707</v>
      </c>
    </row>
    <row r="21" customFormat="false" ht="13.8" hidden="false" customHeight="false" outlineLevel="0" collapsed="false">
      <c r="B21" s="5" t="s">
        <v>22</v>
      </c>
      <c r="C21" s="6" t="n">
        <v>11420</v>
      </c>
      <c r="O21" s="0" t="n">
        <f aca="false">LOOKUP(2,1/(Regular_Timings!C22:NC22&lt;&gt;""),Regular_Timings!C22:NC22)</f>
        <v>436.46</v>
      </c>
      <c r="P21" s="0" t="n">
        <f aca="false">LOOKUP(2,1/(Parallel_Timings!D22:ND22&lt;&gt;""),Parallel_Timings!D22:ND22)</f>
        <v>136.05224</v>
      </c>
    </row>
    <row r="22" customFormat="false" ht="13.8" hidden="false" customHeight="false" outlineLevel="0" collapsed="false">
      <c r="B22" s="5" t="s">
        <v>23</v>
      </c>
      <c r="C22" s="4" t="n">
        <v>2936</v>
      </c>
      <c r="O22" s="0" t="n">
        <f aca="false">LOOKUP(2,1/(Regular_Timings!C23:NC23&lt;&gt;""),Regular_Timings!C23:NC23)</f>
        <v>272.59</v>
      </c>
      <c r="P22" s="0" t="n">
        <f aca="false">LOOKUP(2,1/(Parallel_Timings!D23:ND23&lt;&gt;""),Parallel_Timings!D23:ND23)</f>
        <v>98.81968</v>
      </c>
    </row>
    <row r="23" customFormat="false" ht="13.8" hidden="false" customHeight="false" outlineLevel="0" collapsed="false">
      <c r="B23" s="5" t="s">
        <v>24</v>
      </c>
      <c r="C23" s="4" t="n">
        <v>4261</v>
      </c>
      <c r="O23" s="0" t="n">
        <f aca="false">LOOKUP(2,1/(Regular_Timings!C24:NC24&lt;&gt;""),Regular_Timings!C24:NC24)</f>
        <v>294.42</v>
      </c>
      <c r="P23" s="0" t="n">
        <f aca="false">LOOKUP(2,1/(Parallel_Timings!D24:ND24&lt;&gt;""),Parallel_Timings!D24:ND24)</f>
        <v>89.23575</v>
      </c>
    </row>
    <row r="24" customFormat="false" ht="13.8" hidden="false" customHeight="false" outlineLevel="0" collapsed="false">
      <c r="B24" s="5" t="s">
        <v>25</v>
      </c>
      <c r="C24" s="4" t="n">
        <v>11312</v>
      </c>
      <c r="N24" s="1"/>
      <c r="O24" s="0" t="n">
        <f aca="false">LOOKUP(2,1/(Regular_Timings!C25:NC25&lt;&gt;""),Regular_Timings!C25:NC25)</f>
        <v>347.88</v>
      </c>
      <c r="P24" s="0" t="n">
        <f aca="false">LOOKUP(2,1/(Parallel_Timings!D25:ND25&lt;&gt;""),Parallel_Timings!D25:ND25)</f>
        <v>96.99919</v>
      </c>
    </row>
    <row r="25" customFormat="false" ht="13.8" hidden="false" customHeight="false" outlineLevel="0" collapsed="false">
      <c r="B25" s="7" t="s">
        <v>26</v>
      </c>
      <c r="C25" s="4" t="n">
        <v>28579</v>
      </c>
      <c r="O25" s="0" t="n">
        <f aca="false">LOOKUP(2,1/(Regular_Timings!C26:NC26&lt;&gt;""),Regular_Timings!C26:NC26)</f>
        <v>845.61</v>
      </c>
      <c r="P25" s="0" t="n">
        <f aca="false">LOOKUP(2,1/(Parallel_Timings!D26:ND26&lt;&gt;""),Parallel_Timings!D26:ND26)</f>
        <v>247.10647</v>
      </c>
    </row>
    <row r="26" customFormat="false" ht="13.8" hidden="false" customHeight="false" outlineLevel="0" collapsed="false">
      <c r="B26" s="5" t="s">
        <v>27</v>
      </c>
      <c r="C26" s="4" t="n">
        <v>1404</v>
      </c>
      <c r="O26" s="0" t="n">
        <f aca="false">LOOKUP(2,1/(Regular_Timings!C27:NC27&lt;&gt;""),Regular_Timings!C27:NC27)</f>
        <v>187.19</v>
      </c>
      <c r="P26" s="0" t="n">
        <f aca="false">LOOKUP(2,1/(Parallel_Timings!D27:ND27&lt;&gt;""),Parallel_Timings!D27:ND27)</f>
        <v>53.34275</v>
      </c>
    </row>
    <row r="27" customFormat="false" ht="13.8" hidden="false" customHeight="false" outlineLevel="0" collapsed="false">
      <c r="B27" s="8" t="s">
        <v>28</v>
      </c>
      <c r="C27" s="4" t="n">
        <v>9645</v>
      </c>
      <c r="O27" s="0" t="n">
        <f aca="false">LOOKUP(2,1/(Regular_Timings!C28:NC28&lt;&gt;""),Regular_Timings!C28:NC28)</f>
        <v>442.08</v>
      </c>
      <c r="P27" s="0" t="n">
        <f aca="false">LOOKUP(2,1/(Parallel_Timings!D28:ND28&lt;&gt;""),Parallel_Timings!D28:ND28)</f>
        <v>127.00975</v>
      </c>
    </row>
    <row r="28" customFormat="false" ht="13.8" hidden="false" customHeight="false" outlineLevel="0" collapsed="false">
      <c r="B28" s="5" t="s">
        <v>29</v>
      </c>
      <c r="C28" s="4" t="n">
        <v>66230</v>
      </c>
      <c r="E28" s="0" t="str">
        <f aca="false">LOOKUP(2, 1/(1-ISBLANK(Miletone_Tracking!T:T)), Miletone_Tracking!T:T)</f>
        <v>Crossed 50,000 lines on 05/08/20</v>
      </c>
      <c r="O28" s="0" t="n">
        <f aca="false">LOOKUP(2,1/(Regular_Timings!C29:NC29&lt;&gt;""),Regular_Timings!C29:NC29)</f>
        <v>1800.39</v>
      </c>
      <c r="P28" s="0" t="n">
        <f aca="false">LOOKUP(2,1/(Parallel_Timings!D29:ND29&lt;&gt;""),Parallel_Timings!D29:ND29)</f>
        <v>479.86395</v>
      </c>
    </row>
    <row r="29" customFormat="false" ht="13.8" hidden="false" customHeight="false" outlineLevel="0" collapsed="false">
      <c r="B29" s="5" t="s">
        <v>30</v>
      </c>
      <c r="C29" s="4" t="n">
        <v>1044</v>
      </c>
      <c r="O29" s="0" t="n">
        <f aca="false">LOOKUP(2,1/(Regular_Timings!C30:NC30&lt;&gt;""),Regular_Timings!C30:NC30)</f>
        <v>46.47</v>
      </c>
      <c r="P29" s="0" t="n">
        <f aca="false">LOOKUP(2,1/(Parallel_Timings!D30:ND30&lt;&gt;""),Parallel_Timings!D30:ND30)</f>
        <v>21.87859</v>
      </c>
    </row>
    <row r="30" customFormat="false" ht="13.8" hidden="false" customHeight="false" outlineLevel="0" collapsed="false">
      <c r="B30" s="0" t="s">
        <v>31</v>
      </c>
      <c r="C30" s="4" t="n">
        <v>207</v>
      </c>
      <c r="O30" s="0" t="n">
        <f aca="false">LOOKUP(2,1/(Regular_Timings!C31:NC31&lt;&gt;""),Regular_Timings!C31:NC31)</f>
        <v>33.34</v>
      </c>
      <c r="P30" s="0" t="n">
        <f aca="false">LOOKUP(2,1/(Parallel_Timings!D31:ND31&lt;&gt;""),Parallel_Timings!D31:ND31)</f>
        <v>28.39049</v>
      </c>
    </row>
    <row r="31" customFormat="false" ht="12.6" hidden="false" customHeight="true" outlineLevel="0" collapsed="false">
      <c r="B31" s="0" t="s">
        <v>32</v>
      </c>
      <c r="C31" s="4" t="n">
        <v>3625</v>
      </c>
      <c r="O31" s="9" t="n">
        <f aca="false">LOOKUP(2,1/(Regular_Timings!C32:NC32&lt;&gt;""),Regular_Timings!C32:NC32)</f>
        <v>171.26</v>
      </c>
      <c r="P31" s="9" t="n">
        <f aca="false">LOOKUP(2,1/(Parallel_Timings!D32:ND32&lt;&gt;""),Parallel_Timings!D32:ND32)</f>
        <v>62.95408</v>
      </c>
      <c r="Q31" s="9"/>
    </row>
    <row r="32" customFormat="false" ht="12.6" hidden="false" customHeight="true" outlineLevel="0" collapsed="false">
      <c r="B32" s="0" t="s">
        <v>33</v>
      </c>
      <c r="C32" s="4" t="n">
        <v>17108</v>
      </c>
      <c r="O32" s="10"/>
      <c r="P32" s="10"/>
      <c r="Q32" s="10"/>
    </row>
    <row r="33" customFormat="false" ht="12.6" hidden="false" customHeight="true" outlineLevel="0" collapsed="false">
      <c r="B33" s="0" t="s">
        <v>34</v>
      </c>
      <c r="C33" s="4" t="n">
        <v>39105</v>
      </c>
      <c r="E33" s="0" t="str">
        <f aca="false">LOOKUP(2, 1/(1-ISBLANK(Miletone_Tracking!AF:AF)), Miletone_Tracking!AF:AF)</f>
        <v>Crossed 20,000 lines on 04/21/21</v>
      </c>
      <c r="N33" s="3"/>
    </row>
    <row r="34" s="11" customFormat="true" ht="13.8" hidden="false" customHeight="false" outlineLevel="0" collapsed="false">
      <c r="B34" s="11" t="s">
        <v>35</v>
      </c>
      <c r="C34" s="12" t="n">
        <v>5260</v>
      </c>
      <c r="O34" s="0"/>
      <c r="P34" s="0"/>
      <c r="Q34" s="0"/>
      <c r="V34" s="0"/>
      <c r="W34" s="0"/>
    </row>
    <row r="35" customFormat="false" ht="13.8" hidden="false" customHeight="false" outlineLevel="0" collapsed="false">
      <c r="B35" s="0" t="s">
        <v>36</v>
      </c>
      <c r="C35" s="4" t="n">
        <v>878</v>
      </c>
    </row>
    <row r="36" customFormat="false" ht="13.8" hidden="false" customHeight="false" outlineLevel="0" collapsed="false">
      <c r="B36" s="0" t="s">
        <v>37</v>
      </c>
      <c r="C36" s="4" t="n">
        <v>190</v>
      </c>
    </row>
    <row r="38" customFormat="false" ht="13.8" hidden="false" customHeight="false" outlineLevel="0" collapsed="false">
      <c r="B38" s="0" t="s">
        <v>38</v>
      </c>
      <c r="C38" s="4" t="n">
        <v>22184</v>
      </c>
    </row>
    <row r="39" customFormat="false" ht="14.85" hidden="false" customHeight="true" outlineLevel="0" collapsed="false">
      <c r="B39" s="0" t="s">
        <v>39</v>
      </c>
      <c r="C39" s="4" t="n">
        <v>825</v>
      </c>
    </row>
    <row r="40" customFormat="false" ht="14.85" hidden="false" customHeight="true" outlineLevel="0" collapsed="false">
      <c r="B40" s="0" t="s">
        <v>40</v>
      </c>
      <c r="C40" s="4" t="n">
        <v>21021</v>
      </c>
    </row>
    <row r="41" customFormat="false" ht="14.85" hidden="false" customHeight="true" outlineLevel="0" collapsed="false">
      <c r="C41" s="4"/>
    </row>
    <row r="42" customFormat="false" ht="13.8" hidden="false" customHeight="false" outlineLevel="0" collapsed="false">
      <c r="A42" s="1" t="s">
        <v>41</v>
      </c>
      <c r="B42" s="0" t="s">
        <v>42</v>
      </c>
      <c r="C42" s="0" t="n">
        <f aca="false">4650-865</f>
        <v>3785</v>
      </c>
      <c r="I42" s="13" t="s">
        <v>43</v>
      </c>
    </row>
    <row r="43" customFormat="false" ht="13.8" hidden="false" customHeight="false" outlineLevel="0" collapsed="false">
      <c r="A43" s="14" t="s">
        <v>44</v>
      </c>
      <c r="B43" s="0" t="s">
        <v>45</v>
      </c>
      <c r="C43" s="0" t="n">
        <f aca="false">10319-580</f>
        <v>9739</v>
      </c>
      <c r="I43" s="15" t="s">
        <v>46</v>
      </c>
    </row>
    <row r="44" customFormat="false" ht="13.8" hidden="false" customHeight="false" outlineLevel="0" collapsed="false">
      <c r="B44" s="0" t="s">
        <v>47</v>
      </c>
      <c r="C44" s="0" t="n">
        <v>23768</v>
      </c>
      <c r="E44" s="16"/>
    </row>
    <row r="45" customFormat="false" ht="13.8" hidden="false" customHeight="false" outlineLevel="0" collapsed="false">
      <c r="B45" s="0" t="s">
        <v>48</v>
      </c>
      <c r="C45" s="0" t="n">
        <v>3357</v>
      </c>
      <c r="E45" s="16"/>
    </row>
    <row r="47" customFormat="false" ht="13.8" hidden="false" customHeight="false" outlineLevel="0" collapsed="false">
      <c r="B47" s="4" t="s">
        <v>49</v>
      </c>
      <c r="C47" s="4" t="n">
        <f aca="false">SUM(C4:C45)</f>
        <v>581502</v>
      </c>
      <c r="E47" s="0" t="str">
        <f aca="false">LOOKUP(2, 1/(1-ISBLANK(Miletone_Tracking!A:A)), Miletone_Tracking!A:A)</f>
        <v>Crossed 580,000 on 07/08/21</v>
      </c>
      <c r="N47" s="0" t="s">
        <v>50</v>
      </c>
      <c r="O47" s="0" t="n">
        <f aca="false">INDEX(Regular_Timings!35:35,COUNT(Regular_Timings!35:35,1,1))</f>
        <v>16354.44</v>
      </c>
      <c r="P47" s="0" t="n">
        <f aca="false">INDEX(Parallel_Timings!35:35,COUNT(Parallel_Timings!35:35,1,1))</f>
        <v>4534.64353</v>
      </c>
    </row>
    <row r="48" customFormat="false" ht="13.8" hidden="false" customHeight="false" outlineLevel="0" collapsed="false">
      <c r="B48" s="4" t="s">
        <v>51</v>
      </c>
      <c r="C48" s="4" t="n">
        <v>32</v>
      </c>
      <c r="N48" s="0" t="s">
        <v>52</v>
      </c>
      <c r="P48" s="17" t="n">
        <f aca="false">O47/P47</f>
        <v>3.60655471412546</v>
      </c>
    </row>
    <row r="51" customFormat="false" ht="13.8" hidden="false" customHeight="false" outlineLevel="0" collapsed="false">
      <c r="B51" s="0" t="s">
        <v>53</v>
      </c>
    </row>
    <row r="55" customFormat="false" ht="13.8" hidden="false" customHeight="false" outlineLevel="0" collapsed="false">
      <c r="R55" s="0" t="s">
        <v>54</v>
      </c>
    </row>
    <row r="63" customFormat="false" ht="13.8" hidden="false" customHeight="false" outlineLevel="0" collapsed="false">
      <c r="C63" s="0" t="s">
        <v>55</v>
      </c>
    </row>
    <row r="76" customFormat="false" ht="13.8" hidden="false" customHeight="false" outlineLevel="0" collapsed="false">
      <c r="C76" s="0" t="s">
        <v>56</v>
      </c>
    </row>
    <row r="89" customFormat="false" ht="13.8" hidden="false" customHeight="false" outlineLevel="0" collapsed="false">
      <c r="C89" s="0" t="s">
        <v>57</v>
      </c>
    </row>
    <row r="105" customFormat="false" ht="13.8" hidden="false" customHeight="false" outlineLevel="0" collapsed="false">
      <c r="C105" s="0" t="s">
        <v>58</v>
      </c>
    </row>
    <row r="120" customFormat="false" ht="13.8" hidden="false" customHeight="false" outlineLevel="0" collapsed="false">
      <c r="C120" s="0" t="s">
        <v>59</v>
      </c>
    </row>
    <row r="145" customFormat="false" ht="13.8" hidden="false" customHeight="false" outlineLevel="0" collapsed="false">
      <c r="S145" s="18" t="n">
        <v>43729</v>
      </c>
    </row>
    <row r="157" customFormat="false" ht="13.8" hidden="false" customHeight="false" outlineLevel="0" collapsed="false">
      <c r="C157" s="0" t="s">
        <v>60</v>
      </c>
    </row>
    <row r="161" customFormat="false" ht="13.8" hidden="false" customHeight="false" outlineLevel="0" collapsed="false">
      <c r="S161" s="18" t="n">
        <v>43780</v>
      </c>
    </row>
    <row r="172" customFormat="false" ht="13.8" hidden="false" customHeight="false" outlineLevel="0" collapsed="false">
      <c r="C172" s="0" t="s">
        <v>61</v>
      </c>
    </row>
    <row r="174" customFormat="false" ht="13.8" hidden="false" customHeight="false" outlineLevel="0" collapsed="false">
      <c r="S174" s="18" t="n">
        <v>43765</v>
      </c>
    </row>
    <row r="189" customFormat="false" ht="13.8" hidden="false" customHeight="false" outlineLevel="0" collapsed="false">
      <c r="S189" s="18" t="n">
        <v>43799</v>
      </c>
    </row>
    <row r="203" customFormat="false" ht="13.8" hidden="false" customHeight="false" outlineLevel="0" collapsed="false">
      <c r="S203" s="18" t="n">
        <v>43814</v>
      </c>
    </row>
    <row r="215" customFormat="false" ht="13.8" hidden="false" customHeight="false" outlineLevel="0" collapsed="false">
      <c r="S215" s="18" t="n">
        <v>43827</v>
      </c>
    </row>
    <row r="230" customFormat="false" ht="13.8" hidden="false" customHeight="false" outlineLevel="0" collapsed="false">
      <c r="S230" s="18" t="n">
        <v>43930</v>
      </c>
    </row>
    <row r="244" customFormat="false" ht="13.8" hidden="false" customHeight="false" outlineLevel="0" collapsed="false">
      <c r="S244" s="18" t="n">
        <v>43939</v>
      </c>
    </row>
    <row r="257" customFormat="false" ht="13.8" hidden="false" customHeight="false" outlineLevel="0" collapsed="false">
      <c r="S257" s="18" t="n">
        <v>43955</v>
      </c>
    </row>
    <row r="265" customFormat="false" ht="13.8" hidden="false" customHeight="false" outlineLevel="0" collapsed="false">
      <c r="S265" s="18"/>
    </row>
    <row r="266" customFormat="false" ht="13.8" hidden="false" customHeight="false" outlineLevel="0" collapsed="false">
      <c r="S266" s="18"/>
    </row>
    <row r="267" customFormat="false" ht="13.8" hidden="false" customHeight="false" outlineLevel="0" collapsed="false">
      <c r="S267" s="18"/>
    </row>
    <row r="268" customFormat="false" ht="13.8" hidden="false" customHeight="false" outlineLevel="0" collapsed="false">
      <c r="S268" s="18"/>
    </row>
    <row r="269" customFormat="false" ht="13.8" hidden="false" customHeight="false" outlineLevel="0" collapsed="false">
      <c r="S269" s="18"/>
    </row>
    <row r="270" customFormat="false" ht="13.8" hidden="false" customHeight="false" outlineLevel="0" collapsed="false">
      <c r="S270" s="18" t="n">
        <v>43968</v>
      </c>
    </row>
    <row r="284" customFormat="false" ht="13.8" hidden="false" customHeight="false" outlineLevel="0" collapsed="false">
      <c r="S284" s="18" t="n">
        <v>44025</v>
      </c>
    </row>
    <row r="297" customFormat="false" ht="13.8" hidden="false" customHeight="false" outlineLevel="0" collapsed="false">
      <c r="S297" s="18" t="n">
        <v>44031</v>
      </c>
    </row>
    <row r="309" customFormat="false" ht="13.8" hidden="false" customHeight="false" outlineLevel="0" collapsed="false">
      <c r="S309" s="18" t="n">
        <v>44050</v>
      </c>
    </row>
    <row r="323" customFormat="false" ht="13.8" hidden="false" customHeight="false" outlineLevel="0" collapsed="false">
      <c r="S323" s="18" t="n">
        <v>44053</v>
      </c>
    </row>
    <row r="336" customFormat="false" ht="13.8" hidden="false" customHeight="false" outlineLevel="0" collapsed="false">
      <c r="S336" s="18" t="n">
        <v>44072</v>
      </c>
    </row>
    <row r="349" customFormat="false" ht="13.8" hidden="false" customHeight="false" outlineLevel="0" collapsed="false">
      <c r="S349" s="18" t="n">
        <v>44094</v>
      </c>
    </row>
    <row r="364" customFormat="false" ht="13.8" hidden="false" customHeight="false" outlineLevel="0" collapsed="false">
      <c r="S364" s="18" t="n">
        <v>44101</v>
      </c>
    </row>
    <row r="378" customFormat="false" ht="13.8" hidden="false" customHeight="false" outlineLevel="0" collapsed="false">
      <c r="S378" s="18" t="n">
        <v>44125</v>
      </c>
    </row>
    <row r="392" customFormat="false" ht="13.8" hidden="false" customHeight="false" outlineLevel="0" collapsed="false">
      <c r="S392" s="18" t="n">
        <v>44130</v>
      </c>
    </row>
    <row r="405" customFormat="false" ht="13.8" hidden="false" customHeight="false" outlineLevel="0" collapsed="false">
      <c r="S405" s="18" t="n">
        <v>44136</v>
      </c>
    </row>
    <row r="419" customFormat="false" ht="13.8" hidden="false" customHeight="false" outlineLevel="0" collapsed="false">
      <c r="S419" s="18" t="n">
        <v>44157</v>
      </c>
    </row>
    <row r="432" customFormat="false" ht="13.8" hidden="false" customHeight="false" outlineLevel="0" collapsed="false">
      <c r="S432" s="18" t="n">
        <v>44164</v>
      </c>
    </row>
    <row r="444" customFormat="false" ht="13.8" hidden="false" customHeight="false" outlineLevel="0" collapsed="false">
      <c r="S444" s="18" t="n">
        <v>44171</v>
      </c>
    </row>
    <row r="459" customFormat="false" ht="13.8" hidden="false" customHeight="false" outlineLevel="0" collapsed="false">
      <c r="S459" s="18" t="n">
        <v>44199</v>
      </c>
    </row>
    <row r="471" customFormat="false" ht="13.8" hidden="false" customHeight="false" outlineLevel="0" collapsed="false">
      <c r="S471" s="18" t="n">
        <v>44218</v>
      </c>
    </row>
    <row r="484" customFormat="false" ht="13.8" hidden="false" customHeight="false" outlineLevel="0" collapsed="false">
      <c r="S484" s="18" t="n">
        <v>44220</v>
      </c>
    </row>
    <row r="498" customFormat="false" ht="13.8" hidden="false" customHeight="false" outlineLevel="0" collapsed="false">
      <c r="S498" s="18" t="n">
        <v>44241</v>
      </c>
    </row>
    <row r="511" customFormat="false" ht="13.8" hidden="false" customHeight="false" outlineLevel="0" collapsed="false">
      <c r="S511" s="18" t="n">
        <v>44241</v>
      </c>
    </row>
    <row r="527" customFormat="false" ht="13.8" hidden="false" customHeight="false" outlineLevel="0" collapsed="false">
      <c r="S527" s="18" t="n">
        <v>44284</v>
      </c>
    </row>
    <row r="540" customFormat="false" ht="13.8" hidden="false" customHeight="false" outlineLevel="0" collapsed="false">
      <c r="J540" s="0" t="n">
        <v>44</v>
      </c>
    </row>
    <row r="541" customFormat="false" ht="13.8" hidden="false" customHeight="false" outlineLevel="0" collapsed="false">
      <c r="S541" s="18" t="n">
        <v>44290</v>
      </c>
    </row>
    <row r="556" customFormat="false" ht="13.8" hidden="false" customHeight="false" outlineLevel="0" collapsed="false">
      <c r="S556" s="18" t="n">
        <v>44318</v>
      </c>
    </row>
    <row r="570" customFormat="false" ht="13.8" hidden="false" customHeight="false" outlineLevel="0" collapsed="false">
      <c r="S570" s="18" t="n">
        <v>44325</v>
      </c>
    </row>
    <row r="587" customFormat="false" ht="13.8" hidden="false" customHeight="false" outlineLevel="0" collapsed="false">
      <c r="S587" s="18" t="n">
        <v>44367</v>
      </c>
    </row>
    <row r="603" customFormat="false" ht="13.8" hidden="false" customHeight="false" outlineLevel="0" collapsed="false">
      <c r="S603" s="18" t="n">
        <v>44370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T5" activePane="bottomRight" state="frozen"/>
      <selection pane="topLeft" activeCell="A1" activeCellId="0" sqref="A1"/>
      <selection pane="topRight" activeCell="T1" activeCellId="0" sqref="T1"/>
      <selection pane="bottomLeft" activeCell="A5" activeCellId="0" sqref="A5"/>
      <selection pane="bottomRight" activeCell="AA45" activeCellId="0" sqref="AA4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19" customFormat="true" ht="35.8" hidden="false" customHeight="true" outlineLevel="0" collapsed="false">
      <c r="C4" s="20" t="n">
        <v>44136</v>
      </c>
      <c r="D4" s="21" t="n">
        <v>44143</v>
      </c>
      <c r="E4" s="22" t="n">
        <v>44151</v>
      </c>
      <c r="F4" s="22" t="n">
        <v>44157</v>
      </c>
      <c r="G4" s="20" t="n">
        <v>44164</v>
      </c>
      <c r="H4" s="23" t="n">
        <v>44171</v>
      </c>
      <c r="I4" s="23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4" t="s">
        <v>63</v>
      </c>
      <c r="Q4" s="24" t="s">
        <v>64</v>
      </c>
      <c r="R4" s="22" t="n">
        <v>44241</v>
      </c>
      <c r="S4" s="24" t="s">
        <v>65</v>
      </c>
      <c r="T4" s="22" t="n">
        <v>44255</v>
      </c>
      <c r="U4" s="24" t="s">
        <v>66</v>
      </c>
      <c r="V4" s="24" t="s">
        <v>67</v>
      </c>
      <c r="W4" s="25" t="n">
        <v>44276</v>
      </c>
      <c r="X4" s="25" t="n">
        <v>44283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3" t="n">
        <v>44318</v>
      </c>
      <c r="AD4" s="23" t="n">
        <v>44325</v>
      </c>
      <c r="AE4" s="26" t="s">
        <v>70</v>
      </c>
      <c r="AF4" s="23" t="n">
        <v>44339</v>
      </c>
      <c r="AG4" s="26" t="s">
        <v>71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72</v>
      </c>
      <c r="AM4" s="26" t="s">
        <v>73</v>
      </c>
    </row>
    <row r="5" s="19" customFormat="true" ht="14.05" hidden="false" customHeight="true" outlineLevel="0" collapsed="false">
      <c r="A5" s="27" t="s">
        <v>74</v>
      </c>
      <c r="C5" s="20"/>
      <c r="D5" s="21"/>
      <c r="E5" s="22"/>
      <c r="F5" s="22"/>
      <c r="G5" s="20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5"/>
      <c r="X5" s="25"/>
      <c r="Y5" s="25"/>
      <c r="Z5" s="22"/>
      <c r="AA5" s="22"/>
      <c r="AB5" s="22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  <c r="AK5" s="0" t="n">
        <v>1065.15</v>
      </c>
      <c r="AL5" s="0" t="n">
        <v>1121.77</v>
      </c>
      <c r="AM5" s="0" t="n">
        <v>1165.64</v>
      </c>
    </row>
    <row r="6" s="11" customFormat="true" ht="12.4" hidden="false" customHeight="true" outlineLevel="0" collapsed="false">
      <c r="A6" s="28" t="s">
        <v>6</v>
      </c>
      <c r="B6" s="0"/>
      <c r="C6" s="0" t="n">
        <v>509.17</v>
      </c>
      <c r="D6" s="11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6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  <c r="AK6" s="0" t="n">
        <v>700.97</v>
      </c>
      <c r="AL6" s="0" t="n">
        <v>721.09</v>
      </c>
      <c r="AM6" s="0" t="n">
        <v>763.4</v>
      </c>
    </row>
    <row r="7" customFormat="false" ht="13.8" hidden="false" customHeight="false" outlineLevel="0" collapsed="false">
      <c r="A7" s="29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  <c r="AK7" s="0" t="n">
        <v>206.72</v>
      </c>
      <c r="AL7" s="0" t="n">
        <v>207.11</v>
      </c>
      <c r="AM7" s="0" t="n">
        <v>218.1</v>
      </c>
    </row>
    <row r="8" customFormat="false" ht="13.8" hidden="false" customHeight="false" outlineLevel="0" collapsed="false">
      <c r="A8" s="29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  <c r="AK8" s="0" t="n">
        <v>293.24</v>
      </c>
      <c r="AL8" s="0" t="n">
        <v>283.49</v>
      </c>
      <c r="AM8" s="0" t="n">
        <v>299.26</v>
      </c>
    </row>
    <row r="9" customFormat="false" ht="13.8" hidden="false" customHeight="false" outlineLevel="0" collapsed="false">
      <c r="A9" s="28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  <c r="AK9" s="0" t="n">
        <v>1542.62</v>
      </c>
      <c r="AL9" s="0" t="n">
        <v>1549.65</v>
      </c>
      <c r="AM9" s="0" t="n">
        <v>1634.58</v>
      </c>
    </row>
    <row r="10" customFormat="false" ht="13.8" hidden="false" customHeight="false" outlineLevel="0" collapsed="false">
      <c r="A10" s="29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  <c r="AK10" s="0" t="n">
        <v>148.7</v>
      </c>
      <c r="AL10" s="0" t="n">
        <v>153.26</v>
      </c>
      <c r="AM10" s="0" t="n">
        <v>162.82</v>
      </c>
    </row>
    <row r="11" customFormat="false" ht="13.8" hidden="false" customHeight="false" outlineLevel="0" collapsed="false">
      <c r="A11" s="29" t="s">
        <v>11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  <c r="AK11" s="0" t="n">
        <v>443.06</v>
      </c>
      <c r="AL11" s="0" t="n">
        <v>458.95</v>
      </c>
      <c r="AM11" s="0" t="n">
        <v>485.04</v>
      </c>
    </row>
    <row r="12" customFormat="false" ht="13.8" hidden="false" customHeight="false" outlineLevel="0" collapsed="false">
      <c r="A12" s="29" t="s">
        <v>12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  <c r="AK12" s="0" t="n">
        <v>104.71</v>
      </c>
      <c r="AL12" s="0" t="n">
        <v>108.67</v>
      </c>
      <c r="AM12" s="0" t="n">
        <v>114.75</v>
      </c>
    </row>
    <row r="13" customFormat="false" ht="13.8" hidden="false" customHeight="false" outlineLevel="0" collapsed="false">
      <c r="A13" s="29" t="s">
        <v>13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  <c r="AK13" s="0" t="n">
        <v>566.37</v>
      </c>
      <c r="AL13" s="0" t="n">
        <v>585.16</v>
      </c>
      <c r="AM13" s="0" t="n">
        <v>617.09</v>
      </c>
    </row>
    <row r="14" customFormat="false" ht="13.8" hidden="false" customHeight="false" outlineLevel="0" collapsed="false">
      <c r="A14" s="28" t="s">
        <v>14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  <c r="AK14" s="0" t="n">
        <v>322.41</v>
      </c>
      <c r="AL14" s="0" t="n">
        <v>334.56</v>
      </c>
      <c r="AM14" s="0" t="n">
        <v>354.04</v>
      </c>
    </row>
    <row r="15" customFormat="false" ht="13.8" hidden="false" customHeight="false" outlineLevel="0" collapsed="false">
      <c r="A15" s="28" t="s">
        <v>15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  <c r="AK15" s="0" t="n">
        <v>397.11</v>
      </c>
      <c r="AL15" s="0" t="n">
        <v>410.34</v>
      </c>
      <c r="AM15" s="0" t="n">
        <v>436.89</v>
      </c>
    </row>
    <row r="16" customFormat="false" ht="13.8" hidden="false" customHeight="false" outlineLevel="0" collapsed="false">
      <c r="A16" s="28" t="s">
        <v>16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  <c r="AK16" s="0" t="n">
        <v>2554.98</v>
      </c>
      <c r="AL16" s="0" t="n">
        <v>2668.12</v>
      </c>
      <c r="AM16" s="0" t="n">
        <v>2812.44</v>
      </c>
    </row>
    <row r="17" customFormat="false" ht="13.8" hidden="false" customHeight="false" outlineLevel="0" collapsed="false">
      <c r="A17" s="28" t="s">
        <v>17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  <c r="AK17" s="0" t="n">
        <v>221.49</v>
      </c>
      <c r="AL17" s="0" t="n">
        <v>229.12</v>
      </c>
      <c r="AM17" s="0" t="n">
        <v>237.57</v>
      </c>
    </row>
    <row r="18" customFormat="false" ht="13.8" hidden="false" customHeight="false" outlineLevel="0" collapsed="false">
      <c r="A18" s="28" t="s">
        <v>18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  <c r="AK18" s="0" t="n">
        <v>636.59</v>
      </c>
      <c r="AL18" s="0" t="n">
        <v>666.57</v>
      </c>
      <c r="AM18" s="0" t="n">
        <v>702.06</v>
      </c>
    </row>
    <row r="19" customFormat="false" ht="13.8" hidden="false" customHeight="false" outlineLevel="0" collapsed="false">
      <c r="A19" s="28" t="s">
        <v>19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  <c r="AK19" s="0" t="n">
        <v>777.85</v>
      </c>
      <c r="AL19" s="0" t="n">
        <v>815.33</v>
      </c>
      <c r="AM19" s="0" t="n">
        <v>855.38</v>
      </c>
    </row>
    <row r="20" customFormat="false" ht="13.8" hidden="false" customHeight="false" outlineLevel="0" collapsed="false">
      <c r="A20" s="28" t="s">
        <v>20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  <c r="AK20" s="0" t="n">
        <v>127.5</v>
      </c>
      <c r="AL20" s="0" t="n">
        <v>135.95</v>
      </c>
      <c r="AM20" s="0" t="n">
        <v>140.71</v>
      </c>
    </row>
    <row r="21" customFormat="false" ht="13.8" hidden="false" customHeight="false" outlineLevel="0" collapsed="false">
      <c r="A21" s="28" t="s">
        <v>21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  <c r="AK21" s="0" t="n">
        <v>433.56</v>
      </c>
      <c r="AL21" s="0" t="n">
        <v>456.1</v>
      </c>
      <c r="AM21" s="0" t="n">
        <v>476.98</v>
      </c>
    </row>
    <row r="22" customFormat="false" ht="13.8" hidden="false" customHeight="false" outlineLevel="0" collapsed="false">
      <c r="A22" s="28" t="s">
        <v>22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1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  <c r="AK22" s="0" t="n">
        <v>393.03</v>
      </c>
      <c r="AL22" s="0" t="n">
        <v>412.46</v>
      </c>
      <c r="AM22" s="0" t="n">
        <v>436.46</v>
      </c>
    </row>
    <row r="23" customFormat="false" ht="13.8" hidden="false" customHeight="false" outlineLevel="0" collapsed="false">
      <c r="A23" s="28" t="s">
        <v>23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  <c r="AK23" s="0" t="n">
        <v>246.15</v>
      </c>
      <c r="AL23" s="0" t="n">
        <v>258.54</v>
      </c>
      <c r="AM23" s="0" t="n">
        <v>272.59</v>
      </c>
    </row>
    <row r="24" customFormat="false" ht="13.8" hidden="false" customHeight="false" outlineLevel="0" collapsed="false">
      <c r="A24" s="28" t="s">
        <v>24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  <c r="AK24" s="0" t="n">
        <v>266.93</v>
      </c>
      <c r="AL24" s="0" t="n">
        <v>279.62</v>
      </c>
      <c r="AM24" s="0" t="n">
        <v>294.42</v>
      </c>
    </row>
    <row r="25" customFormat="false" ht="13.8" hidden="false" customHeight="false" outlineLevel="0" collapsed="false">
      <c r="A25" s="28" t="s">
        <v>25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  <c r="AK25" s="0" t="n">
        <v>316.55</v>
      </c>
      <c r="AL25" s="0" t="n">
        <v>333.04</v>
      </c>
      <c r="AM25" s="0" t="n">
        <v>347.88</v>
      </c>
    </row>
    <row r="26" customFormat="false" ht="13.8" hidden="false" customHeight="false" outlineLevel="0" collapsed="false">
      <c r="A26" s="30" t="s">
        <v>26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  <c r="AK26" s="0" t="n">
        <v>770.94</v>
      </c>
      <c r="AL26" s="0" t="n">
        <v>805.76</v>
      </c>
      <c r="AM26" s="0" t="n">
        <v>845.61</v>
      </c>
    </row>
    <row r="27" customFormat="false" ht="13.8" hidden="false" customHeight="false" outlineLevel="0" collapsed="false">
      <c r="A27" s="28" t="s">
        <v>27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6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  <c r="AK27" s="0" t="n">
        <v>171.16</v>
      </c>
      <c r="AL27" s="0" t="n">
        <v>179.86</v>
      </c>
      <c r="AM27" s="0" t="n">
        <v>187.19</v>
      </c>
    </row>
    <row r="28" customFormat="false" ht="13.8" hidden="false" customHeight="false" outlineLevel="0" collapsed="false">
      <c r="A28" s="28" t="s">
        <v>28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  <c r="AK28" s="0" t="n">
        <v>402.58</v>
      </c>
      <c r="AL28" s="0" t="n">
        <v>421.24</v>
      </c>
      <c r="AM28" s="0" t="n">
        <v>442.08</v>
      </c>
    </row>
    <row r="29" customFormat="false" ht="13.8" hidden="false" customHeight="false" outlineLevel="0" collapsed="false">
      <c r="A29" s="28" t="s">
        <v>29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  <c r="AK29" s="0" t="n">
        <v>1636.37</v>
      </c>
      <c r="AL29" s="0" t="n">
        <v>1704.92</v>
      </c>
      <c r="AM29" s="0" t="n">
        <v>1800.39</v>
      </c>
    </row>
    <row r="30" customFormat="false" ht="13.8" hidden="false" customHeight="false" outlineLevel="0" collapsed="false">
      <c r="A30" s="28" t="s">
        <v>30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  <c r="AK30" s="0" t="n">
        <v>42.28</v>
      </c>
      <c r="AL30" s="0" t="n">
        <v>44.53</v>
      </c>
      <c r="AM30" s="0" t="n">
        <v>46.47</v>
      </c>
    </row>
    <row r="31" customFormat="false" ht="13.8" hidden="false" customHeight="false" outlineLevel="0" collapsed="false">
      <c r="A31" s="29" t="s">
        <v>31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  <c r="AK31" s="0" t="n">
        <v>30.52</v>
      </c>
      <c r="AL31" s="0" t="n">
        <v>31.58</v>
      </c>
      <c r="AM31" s="0" t="n">
        <v>33.34</v>
      </c>
    </row>
    <row r="32" customFormat="false" ht="13.8" hidden="false" customHeight="false" outlineLevel="0" collapsed="false">
      <c r="A32" s="29" t="s">
        <v>32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  <c r="AK32" s="0" t="n">
        <v>156.35</v>
      </c>
      <c r="AL32" s="0" t="n">
        <v>163.64</v>
      </c>
      <c r="AM32" s="0" t="n">
        <v>171.26</v>
      </c>
    </row>
    <row r="33" customFormat="false" ht="13.8" hidden="false" customHeight="false" outlineLevel="0" collapsed="false">
      <c r="A33" s="29" t="s">
        <v>33</v>
      </c>
    </row>
    <row r="35" customFormat="false" ht="13.8" hidden="false" customHeight="false" outlineLevel="0" collapsed="false">
      <c r="A35" s="0" t="s">
        <v>75</v>
      </c>
      <c r="C35" s="0" t="n">
        <f aca="false">SUM(C$6:C$32)</f>
        <v>9790.18</v>
      </c>
      <c r="D35" s="0" t="n">
        <f aca="false">SUM(D$6:D$32)</f>
        <v>10337.28</v>
      </c>
      <c r="E35" s="0" t="n">
        <f aca="false">SUM(E$6:E$32)</f>
        <v>9477.73</v>
      </c>
      <c r="F35" s="0" t="n">
        <f aca="false">SUM(F$6:F$32)</f>
        <v>10458.76</v>
      </c>
      <c r="G35" s="0" t="n">
        <f aca="false">SUM(G$6:G$32)</f>
        <v>10875.79</v>
      </c>
      <c r="H35" s="0" t="n">
        <f aca="false">SUM(H$6:H$32)</f>
        <v>11600.74</v>
      </c>
      <c r="I35" s="0" t="n">
        <f aca="false">SUM(I$6:I$32)</f>
        <v>11859.09</v>
      </c>
      <c r="J35" s="0" t="n">
        <f aca="false">SUM(J$6:J$32)</f>
        <v>11489.62</v>
      </c>
      <c r="K35" s="0" t="n">
        <f aca="false">SUM(K$6:K$32)</f>
        <v>11576.56</v>
      </c>
      <c r="L35" s="0" t="n">
        <f aca="false">SUM(L$6:L$32)</f>
        <v>11966.15</v>
      </c>
      <c r="M35" s="0" t="n">
        <f aca="false">SUM(M$6:M$32)</f>
        <v>11641.86</v>
      </c>
      <c r="N35" s="0" t="n">
        <f aca="false">SUM(N$6:N$32)</f>
        <v>12450.34</v>
      </c>
      <c r="O35" s="0" t="n">
        <f aca="false">SUM(O$6:O$32)</f>
        <v>12937.65</v>
      </c>
      <c r="P35" s="0" t="n">
        <f aca="false">SUM(P$6:P$32)</f>
        <v>13285.67</v>
      </c>
      <c r="Q35" s="0" t="n">
        <f aca="false">SUM(Q$6:Q$32)</f>
        <v>13349.21</v>
      </c>
      <c r="R35" s="0" t="n">
        <f aca="false">SUM(R$6:R$32)</f>
        <v>13674.81</v>
      </c>
      <c r="S35" s="0" t="n">
        <f aca="false">SUM(S$6:S$32)</f>
        <v>13603.51</v>
      </c>
      <c r="T35" s="0" t="n">
        <f aca="false">SUM(T$6:T$32)</f>
        <v>13543.13</v>
      </c>
      <c r="U35" s="0" t="n">
        <f aca="false">SUM(U$6:U$32)</f>
        <v>14943.86</v>
      </c>
      <c r="V35" s="0" t="n">
        <f aca="false">SUM(V$6:V$32)</f>
        <v>14183.58</v>
      </c>
      <c r="W35" s="0" t="n">
        <f aca="false">SUM(W$6:W$32)</f>
        <v>14048.98</v>
      </c>
      <c r="X35" s="0" t="n">
        <f aca="false">SUM(X$6:X$32)</f>
        <v>13534.81</v>
      </c>
      <c r="Y35" s="0" t="n">
        <f aca="false">SUM(Y$6:Y$32)</f>
        <v>14136.64</v>
      </c>
      <c r="Z35" s="0" t="n">
        <f aca="false">SUM(Z$6:Z$32)</f>
        <v>12760.59</v>
      </c>
      <c r="AA35" s="0" t="n">
        <f aca="false">SUM(AA$6:AA$32)</f>
        <v>14579.26</v>
      </c>
      <c r="AB35" s="0" t="n">
        <f aca="false">SUM(AB$6:AB$32)</f>
        <v>13658.59</v>
      </c>
      <c r="AC35" s="0" t="n">
        <f aca="false">SUM(AC$5:AC$32)</f>
        <v>14093.95</v>
      </c>
      <c r="AD35" s="0" t="n">
        <f aca="false">SUM(AD$5:AD$32)</f>
        <v>15691.06</v>
      </c>
      <c r="AE35" s="0" t="n">
        <f aca="false">SUM(AE$5:AE$32)</f>
        <v>15719.61</v>
      </c>
      <c r="AF35" s="0" t="n">
        <f aca="false">SUM(AF$5:AF$32)</f>
        <v>16257.9</v>
      </c>
      <c r="AG35" s="0" t="n">
        <f aca="false">SUM(AG$5:AG$32)</f>
        <v>16386.75</v>
      </c>
      <c r="AH35" s="0" t="n">
        <f aca="false">SUM(AH$5:AH$32)</f>
        <v>15900.46</v>
      </c>
      <c r="AI35" s="0" t="n">
        <f aca="false">SUM(AI$5:AI$32)</f>
        <v>16684.01</v>
      </c>
      <c r="AJ35" s="0" t="n">
        <f aca="false">SUM(AJ$5:AJ$32)</f>
        <v>15688.1</v>
      </c>
      <c r="AK35" s="0" t="n">
        <f aca="false">SUM(AK$5:AK$32)</f>
        <v>14975.89</v>
      </c>
      <c r="AL35" s="0" t="n">
        <f aca="false">SUM(AL$5:AL$32)</f>
        <v>15540.43</v>
      </c>
      <c r="AM35" s="0" t="n">
        <f aca="false">SUM(AM$5:AM$32)</f>
        <v>16354.44</v>
      </c>
    </row>
    <row r="36" customFormat="false" ht="35.05" hidden="false" customHeight="false" outlineLevel="0" collapsed="false">
      <c r="A36" s="6" t="s">
        <v>76</v>
      </c>
      <c r="C36" s="31"/>
      <c r="D36" s="31" t="n">
        <f aca="false">D35/C35</f>
        <v>1.0558825271854</v>
      </c>
      <c r="E36" s="31" t="n">
        <f aca="false">E35/D35</f>
        <v>0.916849500061912</v>
      </c>
      <c r="F36" s="31" t="n">
        <f aca="false">F35/E35</f>
        <v>1.10350896258914</v>
      </c>
      <c r="G36" s="31" t="n">
        <f aca="false">G35/F35</f>
        <v>1.03987375176407</v>
      </c>
      <c r="H36" s="31" t="n">
        <f aca="false">H35/G35</f>
        <v>1.06665722673939</v>
      </c>
      <c r="I36" s="31" t="n">
        <f aca="false">I35/H35</f>
        <v>1.02227013104336</v>
      </c>
      <c r="J36" s="31" t="n">
        <f aca="false">J35/I35</f>
        <v>0.968844995695285</v>
      </c>
      <c r="K36" s="31" t="n">
        <f aca="false">K35/J35</f>
        <v>1.00756682988645</v>
      </c>
      <c r="L36" s="31" t="n">
        <f aca="false">L35/K35</f>
        <v>1.03365334779935</v>
      </c>
      <c r="M36" s="31" t="n">
        <f aca="false">M35/L35</f>
        <v>0.972899387020888</v>
      </c>
      <c r="N36" s="31" t="n">
        <f aca="false">N35/M35</f>
        <v>1.06944594764067</v>
      </c>
      <c r="O36" s="31" t="n">
        <f aca="false">O35/N35</f>
        <v>1.03914029657021</v>
      </c>
      <c r="P36" s="31" t="n">
        <f aca="false">P35/O35</f>
        <v>1.0268997847368</v>
      </c>
      <c r="Q36" s="31" t="n">
        <f aca="false">Q35/P35</f>
        <v>1.00478259658715</v>
      </c>
      <c r="R36" s="31" t="n">
        <f aca="false">R35/Q35</f>
        <v>1.02439095646859</v>
      </c>
      <c r="S36" s="31" t="n">
        <f aca="false">S35/R35</f>
        <v>0.994786033590229</v>
      </c>
      <c r="T36" s="31" t="n">
        <f aca="false">T35/S35</f>
        <v>0.995561439657853</v>
      </c>
      <c r="U36" s="31" t="n">
        <f aca="false">U35/T35</f>
        <v>1.10342734655874</v>
      </c>
      <c r="V36" s="31" t="n">
        <f aca="false">V35/U35</f>
        <v>0.949124255714387</v>
      </c>
      <c r="W36" s="31" t="n">
        <f aca="false">W35/V35</f>
        <v>0.990510153289931</v>
      </c>
      <c r="X36" s="31" t="n">
        <f aca="false">X35/W35</f>
        <v>0.963401613497919</v>
      </c>
      <c r="Y36" s="31" t="n">
        <f aca="false">Y35/X35</f>
        <v>1.04446534528375</v>
      </c>
      <c r="Z36" s="31" t="n">
        <f aca="false">Z35/Y35</f>
        <v>0.902660745410508</v>
      </c>
      <c r="AA36" s="31" t="n">
        <f aca="false">AA35/Z35</f>
        <v>1.14252240687931</v>
      </c>
      <c r="AB36" s="31" t="n">
        <f aca="false">AB35/AA35</f>
        <v>0.936850704356737</v>
      </c>
      <c r="AC36" s="31" t="n">
        <f aca="false">AC35/AB35</f>
        <v>1.03187444677672</v>
      </c>
      <c r="AD36" s="31" t="n">
        <f aca="false">AD35/AC35</f>
        <v>1.11331883538682</v>
      </c>
      <c r="AE36" s="31" t="n">
        <f aca="false">AE35/AD35</f>
        <v>1.00181950741378</v>
      </c>
      <c r="AF36" s="31" t="n">
        <f aca="false">AF35/AE35</f>
        <v>1.03424321595765</v>
      </c>
      <c r="AG36" s="31" t="n">
        <f aca="false">AG35/AF35</f>
        <v>1.00792537781632</v>
      </c>
      <c r="AH36" s="31" t="n">
        <f aca="false">AH35/AG35</f>
        <v>0.970324194852549</v>
      </c>
      <c r="AI36" s="31" t="n">
        <f aca="false">AI35/AH35</f>
        <v>1.04927844854803</v>
      </c>
      <c r="AJ36" s="31" t="n">
        <f aca="false">AJ35/AI35</f>
        <v>0.940307515998851</v>
      </c>
      <c r="AK36" s="31" t="n">
        <f aca="false">AK35/AJ35</f>
        <v>0.954601895704387</v>
      </c>
      <c r="AL36" s="31" t="n">
        <f aca="false">AL35/AK35</f>
        <v>1.03769659098725</v>
      </c>
      <c r="AM36" s="31" t="n">
        <f aca="false">AM35/AL35</f>
        <v>1.0523801464953</v>
      </c>
    </row>
    <row r="38" customFormat="false" ht="19.4" hidden="false" customHeight="false" outlineLevel="0" collapsed="false">
      <c r="A38" s="0" t="s">
        <v>77</v>
      </c>
      <c r="C38" s="14"/>
      <c r="D38" s="14"/>
      <c r="E38" s="14"/>
      <c r="F38" s="14"/>
      <c r="G38" s="14"/>
      <c r="H38" s="32" t="s">
        <v>78</v>
      </c>
      <c r="L38" s="33" t="s">
        <v>79</v>
      </c>
      <c r="O38" s="34" t="s">
        <v>80</v>
      </c>
      <c r="P38" s="33" t="s">
        <v>81</v>
      </c>
      <c r="U38" s="33" t="s">
        <v>82</v>
      </c>
      <c r="AC38" s="33" t="s">
        <v>83</v>
      </c>
      <c r="AD38" s="33" t="s">
        <v>84</v>
      </c>
      <c r="AL38" s="35"/>
    </row>
    <row r="82" customFormat="false" ht="13.8" hidden="false" customHeight="false" outlineLevel="0" collapsed="false">
      <c r="BI82" s="0" t="s">
        <v>74</v>
      </c>
      <c r="BJ82" s="0" t="n">
        <v>636.13</v>
      </c>
    </row>
    <row r="83" customFormat="false" ht="13.8" hidden="false" customHeight="false" outlineLevel="0" collapsed="false">
      <c r="BI83" s="0" t="s">
        <v>6</v>
      </c>
      <c r="BJ83" s="0" t="n">
        <v>683.07</v>
      </c>
      <c r="BK83" s="0" t="n">
        <v>184.02927</v>
      </c>
    </row>
    <row r="84" customFormat="false" ht="13.8" hidden="false" customHeight="false" outlineLevel="0" collapsed="false">
      <c r="BI84" s="0" t="s">
        <v>7</v>
      </c>
      <c r="BJ84" s="0" t="n">
        <v>189.3</v>
      </c>
      <c r="BK84" s="0" t="n">
        <v>72.85334</v>
      </c>
    </row>
    <row r="85" customFormat="false" ht="13.8" hidden="false" customHeight="false" outlineLevel="0" collapsed="false">
      <c r="BI85" s="0" t="s">
        <v>8</v>
      </c>
      <c r="BJ85" s="0" t="n">
        <v>257.48</v>
      </c>
      <c r="BK85" s="0" t="n">
        <v>76.28002</v>
      </c>
    </row>
    <row r="86" customFormat="false" ht="13.8" hidden="false" customHeight="false" outlineLevel="0" collapsed="false">
      <c r="BI86" s="0" t="s">
        <v>9</v>
      </c>
      <c r="BJ86" s="0" t="n">
        <v>1440.74</v>
      </c>
      <c r="BK86" s="0" t="n">
        <v>349.71263</v>
      </c>
    </row>
    <row r="87" customFormat="false" ht="13.8" hidden="false" customHeight="false" outlineLevel="0" collapsed="false">
      <c r="BI87" s="0" t="s">
        <v>10</v>
      </c>
      <c r="BJ87" s="0" t="n">
        <v>141.39</v>
      </c>
      <c r="BK87" s="0" t="n">
        <v>38.67067</v>
      </c>
    </row>
    <row r="88" customFormat="false" ht="13.8" hidden="false" customHeight="false" outlineLevel="0" collapsed="false">
      <c r="BI88" s="0" t="s">
        <v>11</v>
      </c>
      <c r="BJ88" s="0" t="n">
        <v>420.46</v>
      </c>
      <c r="BK88" s="0" t="n">
        <v>82.07111</v>
      </c>
    </row>
    <row r="89" customFormat="false" ht="13.8" hidden="false" customHeight="false" outlineLevel="0" collapsed="false">
      <c r="BI89" s="0" t="s">
        <v>12</v>
      </c>
      <c r="BJ89" s="0" t="n">
        <v>96.99</v>
      </c>
      <c r="BK89" s="0" t="n">
        <v>40.81308</v>
      </c>
    </row>
    <row r="90" customFormat="false" ht="13.8" hidden="false" customHeight="false" outlineLevel="0" collapsed="false">
      <c r="BI90" s="0" t="s">
        <v>13</v>
      </c>
      <c r="BJ90" s="0" t="n">
        <v>547.6</v>
      </c>
      <c r="BK90" s="0" t="n">
        <v>154.66179</v>
      </c>
    </row>
    <row r="91" customFormat="false" ht="13.8" hidden="false" customHeight="false" outlineLevel="0" collapsed="false">
      <c r="BI91" s="0" t="s">
        <v>14</v>
      </c>
      <c r="BJ91" s="0" t="n">
        <v>314.62</v>
      </c>
      <c r="BK91" s="0" t="n">
        <v>108.24716</v>
      </c>
    </row>
    <row r="92" customFormat="false" ht="13.8" hidden="false" customHeight="false" outlineLevel="0" collapsed="false">
      <c r="BI92" s="0" t="s">
        <v>15</v>
      </c>
      <c r="BJ92" s="0" t="n">
        <v>400.01</v>
      </c>
      <c r="BK92" s="0" t="n">
        <v>125.53587</v>
      </c>
    </row>
    <row r="93" customFormat="false" ht="13.8" hidden="false" customHeight="false" outlineLevel="0" collapsed="false">
      <c r="BI93" s="0" t="s">
        <v>16</v>
      </c>
      <c r="BJ93" s="0" t="n">
        <v>2630.57</v>
      </c>
      <c r="BK93" s="0" t="n">
        <v>618.08973</v>
      </c>
    </row>
    <row r="94" customFormat="false" ht="13.8" hidden="false" customHeight="false" outlineLevel="0" collapsed="false">
      <c r="BI94" s="0" t="s">
        <v>17</v>
      </c>
    </row>
    <row r="95" customFormat="false" ht="13.8" hidden="false" customHeight="false" outlineLevel="0" collapsed="false">
      <c r="BI95" s="0" t="s">
        <v>18</v>
      </c>
      <c r="BJ95" s="0" t="n">
        <v>627.3</v>
      </c>
      <c r="BK95" s="0" t="n">
        <v>170.75118</v>
      </c>
    </row>
    <row r="96" customFormat="false" ht="13.8" hidden="false" customHeight="false" outlineLevel="0" collapsed="false">
      <c r="BI96" s="0" t="s">
        <v>19</v>
      </c>
      <c r="BJ96" s="0" t="n">
        <v>793.5</v>
      </c>
      <c r="BK96" s="0" t="n">
        <v>207.23633</v>
      </c>
    </row>
    <row r="97" customFormat="false" ht="13.8" hidden="false" customHeight="false" outlineLevel="0" collapsed="false">
      <c r="BI97" s="0" t="s">
        <v>20</v>
      </c>
      <c r="BJ97" s="0" t="n">
        <v>128.01</v>
      </c>
      <c r="BK97" s="0" t="n">
        <v>53.48696</v>
      </c>
    </row>
    <row r="98" customFormat="false" ht="13.8" hidden="false" customHeight="false" outlineLevel="0" collapsed="false">
      <c r="BI98" s="0" t="s">
        <v>21</v>
      </c>
      <c r="BJ98" s="0" t="n">
        <v>433.45</v>
      </c>
      <c r="BK98" s="0" t="n">
        <v>136.36899</v>
      </c>
    </row>
    <row r="99" customFormat="false" ht="13.8" hidden="false" customHeight="false" outlineLevel="0" collapsed="false">
      <c r="BI99" s="0" t="s">
        <v>22</v>
      </c>
      <c r="BJ99" s="0" t="n">
        <v>384.37</v>
      </c>
      <c r="BK99" s="0" t="n">
        <v>116.54091</v>
      </c>
    </row>
    <row r="100" customFormat="false" ht="13.8" hidden="false" customHeight="false" outlineLevel="0" collapsed="false">
      <c r="BI100" s="0" t="s">
        <v>23</v>
      </c>
      <c r="BJ100" s="0" t="n">
        <v>241.07</v>
      </c>
      <c r="BK100" s="0" t="n">
        <v>85.85521</v>
      </c>
    </row>
    <row r="101" customFormat="false" ht="13.8" hidden="false" customHeight="false" outlineLevel="0" collapsed="false">
      <c r="BI101" s="0" t="s">
        <v>24</v>
      </c>
      <c r="BJ101" s="0" t="n">
        <v>261.63</v>
      </c>
      <c r="BK101" s="0" t="n">
        <v>81.64308</v>
      </c>
    </row>
    <row r="102" customFormat="false" ht="13.8" hidden="false" customHeight="false" outlineLevel="0" collapsed="false">
      <c r="BI102" s="0" t="s">
        <v>25</v>
      </c>
      <c r="BJ102" s="0" t="n">
        <v>309.31</v>
      </c>
      <c r="BK102" s="0" t="n">
        <v>83.81372</v>
      </c>
    </row>
    <row r="103" customFormat="false" ht="13.8" hidden="false" customHeight="false" outlineLevel="0" collapsed="false">
      <c r="BI103" s="0" t="s">
        <v>26</v>
      </c>
      <c r="BJ103" s="0" t="n">
        <v>777.04</v>
      </c>
      <c r="BK103" s="0" t="n">
        <v>222.50691</v>
      </c>
    </row>
    <row r="104" customFormat="false" ht="13.8" hidden="false" customHeight="false" outlineLevel="0" collapsed="false">
      <c r="BI104" s="0" t="s">
        <v>27</v>
      </c>
      <c r="BJ104" s="0" t="n">
        <v>159.26</v>
      </c>
      <c r="BK104" s="0" t="n">
        <v>44.91844</v>
      </c>
    </row>
    <row r="105" customFormat="false" ht="13.8" hidden="false" customHeight="false" outlineLevel="0" collapsed="false">
      <c r="BI105" s="0" t="s">
        <v>28</v>
      </c>
      <c r="BJ105" s="0" t="n">
        <v>385.36</v>
      </c>
      <c r="BK105" s="0" t="n">
        <v>109.12426</v>
      </c>
    </row>
    <row r="106" customFormat="false" ht="13.8" hidden="false" customHeight="false" outlineLevel="0" collapsed="false">
      <c r="BI106" s="0" t="s">
        <v>29</v>
      </c>
      <c r="BJ106" s="0" t="n">
        <v>1620.35</v>
      </c>
      <c r="BK106" s="0" t="n">
        <v>418.55554</v>
      </c>
    </row>
    <row r="107" customFormat="false" ht="13.8" hidden="false" customHeight="false" outlineLevel="0" collapsed="false">
      <c r="BI107" s="0" t="s">
        <v>30</v>
      </c>
      <c r="BJ107" s="0" t="n">
        <v>38.92</v>
      </c>
      <c r="BK107" s="0" t="n">
        <v>19.64096</v>
      </c>
    </row>
    <row r="108" customFormat="false" ht="13.8" hidden="false" customHeight="false" outlineLevel="0" collapsed="false">
      <c r="BI108" s="0" t="s">
        <v>85</v>
      </c>
      <c r="BJ108" s="0" t="n">
        <v>27.54</v>
      </c>
      <c r="BK108" s="0" t="n">
        <v>21.33641</v>
      </c>
    </row>
    <row r="109" customFormat="false" ht="13.8" hidden="false" customHeight="false" outlineLevel="0" collapsed="false">
      <c r="BI109" s="0" t="s">
        <v>32</v>
      </c>
      <c r="BJ109" s="0" t="n">
        <v>148.48</v>
      </c>
      <c r="BK109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AD53" activePane="bottomRight" state="frozen"/>
      <selection pane="topLeft" activeCell="A1" activeCellId="0" sqref="A1"/>
      <selection pane="topRight" activeCell="AD1" activeCellId="0" sqref="AD1"/>
      <selection pane="bottomLeft" activeCell="A53" activeCellId="0" sqref="A53"/>
      <selection pane="bottomRight" activeCell="AM17" activeCellId="0" sqref="AM17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38" customFormat="true" ht="43.25" hidden="false" customHeight="false" outlineLevel="0" collapsed="false">
      <c r="A4" s="0"/>
      <c r="B4" s="0"/>
      <c r="C4" s="36" t="n">
        <v>44136</v>
      </c>
      <c r="D4" s="37" t="n">
        <v>44144</v>
      </c>
      <c r="E4" s="36" t="n">
        <v>44151</v>
      </c>
      <c r="F4" s="36" t="n">
        <v>44157</v>
      </c>
      <c r="G4" s="36" t="n">
        <v>44164</v>
      </c>
      <c r="H4" s="36" t="n">
        <v>44171</v>
      </c>
      <c r="I4" s="36" t="n">
        <v>44178</v>
      </c>
      <c r="J4" s="36" t="n">
        <v>44185</v>
      </c>
      <c r="K4" s="36" t="n">
        <v>44192</v>
      </c>
      <c r="L4" s="36" t="n">
        <v>43833</v>
      </c>
      <c r="M4" s="36" t="n">
        <v>44206</v>
      </c>
      <c r="N4" s="36" t="n">
        <v>44213</v>
      </c>
      <c r="O4" s="36" t="n">
        <v>44220</v>
      </c>
      <c r="P4" s="24" t="s">
        <v>63</v>
      </c>
      <c r="Q4" s="24" t="s">
        <v>64</v>
      </c>
      <c r="R4" s="25" t="n">
        <v>44241</v>
      </c>
      <c r="S4" s="24" t="s">
        <v>65</v>
      </c>
      <c r="T4" s="25" t="n">
        <v>44255</v>
      </c>
      <c r="U4" s="24" t="s">
        <v>66</v>
      </c>
      <c r="V4" s="24" t="s">
        <v>67</v>
      </c>
      <c r="W4" s="25" t="n">
        <v>44276</v>
      </c>
      <c r="X4" s="25" t="n">
        <v>44276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2" t="n">
        <v>44318</v>
      </c>
      <c r="AD4" s="36" t="n">
        <v>44325</v>
      </c>
      <c r="AE4" s="26" t="s">
        <v>70</v>
      </c>
      <c r="AG4" s="26" t="s">
        <v>71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3" t="n">
        <v>44383</v>
      </c>
    </row>
    <row r="5" s="38" customFormat="true" ht="14.05" hidden="false" customHeight="true" outlineLevel="0" collapsed="false">
      <c r="A5" s="0"/>
      <c r="B5" s="0" t="s">
        <v>74</v>
      </c>
      <c r="C5" s="39"/>
      <c r="D5" s="40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1"/>
      <c r="Q5" s="42"/>
      <c r="R5" s="41"/>
      <c r="S5" s="42"/>
      <c r="T5" s="41"/>
      <c r="U5" s="42"/>
      <c r="V5" s="42"/>
      <c r="W5" s="41"/>
      <c r="X5" s="41"/>
      <c r="Y5" s="41"/>
      <c r="Z5" s="42"/>
      <c r="AA5" s="42"/>
      <c r="AB5" s="42"/>
      <c r="AC5" s="6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  <c r="AK5" s="0" t="n">
        <v>245.67225</v>
      </c>
      <c r="AL5" s="0" t="n">
        <v>242.65954</v>
      </c>
      <c r="AM5" s="0" t="n">
        <v>271.32528</v>
      </c>
    </row>
    <row r="6" s="11" customFormat="true" ht="13.8" hidden="false" customHeight="false" outlineLevel="0" collapsed="false">
      <c r="A6" s="0"/>
      <c r="B6" s="28" t="s">
        <v>6</v>
      </c>
      <c r="C6" s="0" t="n">
        <v>125.35355</v>
      </c>
      <c r="D6" s="9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  <c r="AK6" s="0" t="n">
        <v>201.36892</v>
      </c>
      <c r="AL6" s="0" t="n">
        <v>201.08922</v>
      </c>
      <c r="AM6" s="0" t="n">
        <v>224.0093</v>
      </c>
    </row>
    <row r="7" customFormat="false" ht="13.8" hidden="false" customHeight="false" outlineLevel="0" collapsed="false">
      <c r="B7" s="29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  <c r="AK7" s="0" t="n">
        <v>85.02801</v>
      </c>
      <c r="AL7" s="0" t="n">
        <v>85.80095</v>
      </c>
      <c r="AM7" s="0" t="n">
        <v>96.1126</v>
      </c>
    </row>
    <row r="8" customFormat="false" ht="13.8" hidden="false" customHeight="false" outlineLevel="0" collapsed="false">
      <c r="B8" s="29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  <c r="AK8" s="0" t="n">
        <v>85.47151</v>
      </c>
      <c r="AL8" s="0" t="n">
        <v>89.23264</v>
      </c>
      <c r="AM8" s="0" t="n">
        <v>93.94092</v>
      </c>
    </row>
    <row r="9" customFormat="false" ht="13.8" hidden="false" customHeight="false" outlineLevel="0" collapsed="false">
      <c r="B9" s="28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  <c r="AK9" s="0" t="n">
        <v>378.24715</v>
      </c>
      <c r="AL9" s="0" t="n">
        <v>394.37914</v>
      </c>
      <c r="AM9" s="0" t="n">
        <v>397.38036</v>
      </c>
    </row>
    <row r="10" customFormat="false" ht="13.8" hidden="false" customHeight="false" outlineLevel="0" collapsed="false">
      <c r="B10" s="29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  <c r="AK10" s="0" t="n">
        <v>48.05456</v>
      </c>
      <c r="AL10" s="0" t="n">
        <v>49.68901</v>
      </c>
      <c r="AM10" s="0" t="n">
        <v>49.86798</v>
      </c>
    </row>
    <row r="11" customFormat="false" ht="13.8" hidden="false" customHeight="false" outlineLevel="0" collapsed="false">
      <c r="B11" s="29" t="s">
        <v>11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  <c r="AK11" s="0" t="n">
        <v>132.9687</v>
      </c>
      <c r="AL11" s="0" t="n">
        <v>149.73393</v>
      </c>
      <c r="AM11" s="0" t="n">
        <v>138.60975</v>
      </c>
    </row>
    <row r="12" customFormat="false" ht="13.8" hidden="false" customHeight="false" outlineLevel="0" collapsed="false">
      <c r="B12" s="29" t="s">
        <v>12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  <c r="AK12" s="0" t="n">
        <v>42.7937</v>
      </c>
      <c r="AL12" s="0" t="n">
        <v>46.49996</v>
      </c>
      <c r="AM12" s="0" t="n">
        <v>44.00051</v>
      </c>
    </row>
    <row r="13" customFormat="false" ht="13.8" hidden="false" customHeight="false" outlineLevel="0" collapsed="false">
      <c r="B13" s="29" t="s">
        <v>13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  <c r="AK13" s="0" t="n">
        <v>152.0348</v>
      </c>
      <c r="AL13" s="0" t="n">
        <v>165.68603</v>
      </c>
      <c r="AM13" s="0" t="n">
        <v>158.05704</v>
      </c>
    </row>
    <row r="14" customFormat="false" ht="13.8" hidden="false" customHeight="false" outlineLevel="0" collapsed="false">
      <c r="B14" s="28" t="s">
        <v>14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  <c r="AK14" s="0" t="n">
        <v>115.88999</v>
      </c>
      <c r="AL14" s="0" t="n">
        <v>126.72426</v>
      </c>
      <c r="AM14" s="0" t="n">
        <v>119.37928</v>
      </c>
    </row>
    <row r="15" customFormat="false" ht="13.8" hidden="false" customHeight="false" outlineLevel="0" collapsed="false">
      <c r="B15" s="28" t="s">
        <v>15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1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  <c r="AK15" s="0" t="n">
        <v>133.21585</v>
      </c>
      <c r="AL15" s="0" t="n">
        <v>146.36531</v>
      </c>
      <c r="AM15" s="0" t="n">
        <v>138.64966</v>
      </c>
    </row>
    <row r="16" customFormat="false" ht="13.8" hidden="false" customHeight="false" outlineLevel="0" collapsed="false">
      <c r="B16" s="28" t="s">
        <v>16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  <c r="AK16" s="0" t="n">
        <v>658.48807</v>
      </c>
      <c r="AL16" s="0" t="n">
        <v>706.35853</v>
      </c>
      <c r="AM16" s="0" t="n">
        <v>699.5017</v>
      </c>
    </row>
    <row r="17" customFormat="false" ht="13.8" hidden="false" customHeight="false" outlineLevel="0" collapsed="false">
      <c r="B17" s="28" t="s">
        <v>17</v>
      </c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  <c r="AK17" s="0" t="n">
        <v>54.36942</v>
      </c>
      <c r="AL17" s="0" t="n">
        <v>15.64652</v>
      </c>
    </row>
    <row r="18" customFormat="false" ht="13.8" hidden="false" customHeight="false" outlineLevel="0" collapsed="false">
      <c r="B18" s="28" t="s">
        <v>18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  <c r="AK18" s="0" t="n">
        <v>187.51806</v>
      </c>
      <c r="AL18" s="0" t="n">
        <v>201.24464</v>
      </c>
      <c r="AM18" s="0" t="n">
        <v>198.0559</v>
      </c>
    </row>
    <row r="19" customFormat="false" ht="13.8" hidden="false" customHeight="false" outlineLevel="0" collapsed="false">
      <c r="B19" s="28" t="s">
        <v>19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  <c r="AK19" s="0" t="n">
        <v>219.66025</v>
      </c>
      <c r="AL19" s="0" t="n">
        <v>233.38656</v>
      </c>
      <c r="AM19" s="0" t="n">
        <v>232.20613</v>
      </c>
    </row>
    <row r="20" customFormat="false" ht="13.8" hidden="false" customHeight="false" outlineLevel="0" collapsed="false">
      <c r="B20" s="28" t="s">
        <v>20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  <c r="AK20" s="0" t="n">
        <v>53.58778</v>
      </c>
      <c r="AL20" s="0" t="n">
        <v>57.87874</v>
      </c>
      <c r="AM20" s="0" t="n">
        <v>56.22573</v>
      </c>
    </row>
    <row r="21" customFormat="false" ht="13.8" hidden="false" customHeight="false" outlineLevel="0" collapsed="false">
      <c r="B21" s="28" t="s">
        <v>21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  <c r="AK21" s="0" t="n">
        <v>148.00328</v>
      </c>
      <c r="AL21" s="0" t="n">
        <v>158.57442</v>
      </c>
      <c r="AM21" s="0" t="n">
        <v>157.33707</v>
      </c>
    </row>
    <row r="22" customFormat="false" ht="13.8" hidden="false" customHeight="false" outlineLevel="0" collapsed="false">
      <c r="B22" s="28" t="s">
        <v>22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1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  <c r="AK22" s="0" t="n">
        <v>127.0985</v>
      </c>
      <c r="AL22" s="0" t="n">
        <v>137.82394</v>
      </c>
      <c r="AM22" s="0" t="n">
        <v>136.05224</v>
      </c>
    </row>
    <row r="23" customFormat="false" ht="13.8" hidden="false" customHeight="false" outlineLevel="0" collapsed="false">
      <c r="B23" s="28" t="s">
        <v>23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  <c r="AK23" s="0" t="n">
        <v>93.42322</v>
      </c>
      <c r="AL23" s="0" t="n">
        <v>100.28026</v>
      </c>
      <c r="AM23" s="0" t="n">
        <v>98.81968</v>
      </c>
    </row>
    <row r="24" customFormat="false" ht="13.8" hidden="false" customHeight="false" outlineLevel="0" collapsed="false">
      <c r="B24" s="28" t="s">
        <v>24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  <c r="AK24" s="0" t="n">
        <v>85.87711</v>
      </c>
      <c r="AL24" s="0" t="n">
        <v>93.20633</v>
      </c>
      <c r="AM24" s="0" t="n">
        <v>89.23575</v>
      </c>
    </row>
    <row r="25" customFormat="false" ht="13.8" hidden="false" customHeight="false" outlineLevel="0" collapsed="false">
      <c r="B25" s="28" t="s">
        <v>25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  <c r="AK25" s="0" t="n">
        <v>93.98365</v>
      </c>
      <c r="AL25" s="0" t="n">
        <v>102.98585</v>
      </c>
      <c r="AM25" s="0" t="n">
        <v>96.99919</v>
      </c>
    </row>
    <row r="26" customFormat="false" ht="13.8" hidden="false" customHeight="false" outlineLevel="0" collapsed="false">
      <c r="B26" s="30" t="s">
        <v>26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  <c r="AK26" s="0" t="n">
        <v>239.60832</v>
      </c>
      <c r="AL26" s="0" t="n">
        <v>259.49712</v>
      </c>
      <c r="AM26" s="0" t="n">
        <v>247.10647</v>
      </c>
    </row>
    <row r="27" customFormat="false" ht="13.8" hidden="false" customHeight="false" outlineLevel="0" collapsed="false">
      <c r="B27" s="28" t="s">
        <v>27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  <c r="AK27" s="0" t="n">
        <v>51.43692</v>
      </c>
      <c r="AL27" s="0" t="n">
        <v>53.681</v>
      </c>
      <c r="AM27" s="0" t="n">
        <v>53.34275</v>
      </c>
    </row>
    <row r="28" customFormat="false" ht="13.8" hidden="false" customHeight="false" outlineLevel="0" collapsed="false">
      <c r="B28" s="28" t="s">
        <v>28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  <c r="AK28" s="0" t="n">
        <v>123.13846</v>
      </c>
      <c r="AL28" s="0" t="n">
        <v>131.4421</v>
      </c>
      <c r="AM28" s="0" t="n">
        <v>127.00975</v>
      </c>
    </row>
    <row r="29" customFormat="false" ht="13.8" hidden="false" customHeight="false" outlineLevel="0" collapsed="false">
      <c r="B29" s="28" t="s">
        <v>29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  <c r="AK29" s="0" t="n">
        <v>455.04092</v>
      </c>
      <c r="AL29" s="0" t="n">
        <v>473.3997</v>
      </c>
      <c r="AM29" s="0" t="n">
        <v>479.86395</v>
      </c>
    </row>
    <row r="30" customFormat="false" ht="13.8" hidden="false" customHeight="false" outlineLevel="0" collapsed="false">
      <c r="B30" s="28" t="s">
        <v>30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  <c r="AK30" s="0" t="n">
        <v>20.91764</v>
      </c>
      <c r="AL30" s="0" t="n">
        <v>23.57155</v>
      </c>
      <c r="AM30" s="0" t="n">
        <v>21.87859</v>
      </c>
    </row>
    <row r="31" customFormat="false" ht="13.8" hidden="false" customHeight="false" outlineLevel="0" collapsed="false">
      <c r="B31" s="29" t="s">
        <v>31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  <c r="AK31" s="0" t="n">
        <v>23.93915</v>
      </c>
      <c r="AL31" s="0" t="n">
        <v>25.34196</v>
      </c>
      <c r="AM31" s="0" t="n">
        <v>28.39049</v>
      </c>
    </row>
    <row r="32" customFormat="false" ht="13.8" hidden="false" customHeight="false" outlineLevel="0" collapsed="false">
      <c r="B32" s="29" t="s">
        <v>32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  <c r="AK32" s="0" t="n">
        <v>56.79092</v>
      </c>
      <c r="AL32" s="0" t="n">
        <v>62.46432</v>
      </c>
      <c r="AM32" s="0" t="n">
        <v>62.95408</v>
      </c>
    </row>
    <row r="33" customFormat="false" ht="13.8" hidden="false" customHeight="false" outlineLevel="0" collapsed="false">
      <c r="B33" s="29" t="s">
        <v>33</v>
      </c>
    </row>
    <row r="35" customFormat="false" ht="13.8" hidden="false" customHeight="false" outlineLevel="0" collapsed="false">
      <c r="B35" s="0" t="s">
        <v>75</v>
      </c>
      <c r="C35" s="0" t="n">
        <f aca="false">SUM(C$6:C$32)</f>
        <v>2612.46243</v>
      </c>
      <c r="D35" s="0" t="n">
        <f aca="false">SUM(D$6:D$32)</f>
        <v>3028.77253</v>
      </c>
      <c r="E35" s="0" t="n">
        <f aca="false">SUM(E$6:E$32)</f>
        <v>2647.14944</v>
      </c>
      <c r="F35" s="0" t="n">
        <f aca="false">SUM(F$6:F$32)</f>
        <v>2769.76382</v>
      </c>
      <c r="G35" s="0" t="n">
        <f aca="false">SUM(G$6:G$32)</f>
        <v>3016.57278</v>
      </c>
      <c r="H35" s="0" t="n">
        <f aca="false">SUM(H$6:H$32)</f>
        <v>3124.03663</v>
      </c>
      <c r="I35" s="0" t="n">
        <f aca="false">SUM(I$6:I$32)</f>
        <v>3056.50511</v>
      </c>
      <c r="J35" s="0" t="n">
        <f aca="false">SUM(J$6:J$32)</f>
        <v>3042.05414</v>
      </c>
      <c r="K35" s="0" t="n">
        <f aca="false">SUM(K$6:K$32)</f>
        <v>3174.05903</v>
      </c>
      <c r="L35" s="0" t="n">
        <f aca="false">SUM(L$6:L$32)</f>
        <v>3199.32619</v>
      </c>
      <c r="M35" s="0" t="n">
        <f aca="false">SUM(M$6:M$32)</f>
        <v>3319.87056</v>
      </c>
      <c r="N35" s="0" t="n">
        <f aca="false">SUM(N$6:N$32)</f>
        <v>3334.27172</v>
      </c>
      <c r="O35" s="0" t="n">
        <f aca="false">SUM(O$6:O$32)</f>
        <v>3717.01054</v>
      </c>
      <c r="P35" s="0" t="n">
        <f aca="false">SUM(P$6:P$32)</f>
        <v>3644.57944</v>
      </c>
      <c r="Q35" s="0" t="n">
        <f aca="false">SUM(Q$6:Q$32)</f>
        <v>3614.8949</v>
      </c>
      <c r="R35" s="0" t="n">
        <f aca="false">SUM(R$6:R$32)</f>
        <v>3489.23673</v>
      </c>
      <c r="S35" s="0" t="n">
        <f aca="false">SUM(S$6:S$32)</f>
        <v>3668.1901</v>
      </c>
      <c r="T35" s="0" t="n">
        <f aca="false">SUM(T$6:T$32)</f>
        <v>3607.45241</v>
      </c>
      <c r="U35" s="0" t="n">
        <f aca="false">SUM(U$6:U$32)</f>
        <v>3882.99563</v>
      </c>
      <c r="V35" s="0" t="n">
        <f aca="false">SUM(V$6:V$32)</f>
        <v>3811.71968</v>
      </c>
      <c r="W35" s="0" t="n">
        <f aca="false">SUM(W$6:W$32)</f>
        <v>3822.09531</v>
      </c>
      <c r="X35" s="0" t="n">
        <f aca="false">SUM(X$6:X$32)</f>
        <v>3229.64777</v>
      </c>
      <c r="Y35" s="0" t="n">
        <f aca="false">SUM(Y$6:Y$32)</f>
        <v>3630.30786</v>
      </c>
      <c r="Z35" s="0" t="n">
        <f aca="false">SUM(Z$6:Z$32)</f>
        <v>3590.40803</v>
      </c>
      <c r="AA35" s="0" t="n">
        <f aca="false">SUM(AA$6:AA$32)</f>
        <v>3640.36933</v>
      </c>
      <c r="AB35" s="0" t="n">
        <f aca="false">SUM(AB$6:AB$32)</f>
        <v>3725.42452</v>
      </c>
      <c r="AC35" s="0" t="n">
        <f aca="false">SUM(AC$5:AC$32)</f>
        <v>3949.74629</v>
      </c>
      <c r="AD35" s="0" t="n">
        <f aca="false">SUM(AD$5:AD$32)</f>
        <v>4160.19797</v>
      </c>
      <c r="AE35" s="0" t="n">
        <f aca="false">SUM(AE$5:AE$32)</f>
        <v>4297.3518</v>
      </c>
      <c r="AG35" s="0" t="n">
        <f aca="false">SUM(AG$5:AG$32)</f>
        <v>4472.39476</v>
      </c>
      <c r="AH35" s="0" t="n">
        <f aca="false">SUM(AH$5:AH$32)</f>
        <v>4087.71284</v>
      </c>
      <c r="AI35" s="0" t="n">
        <f aca="false">SUM(AI$5:AI$32)</f>
        <v>4223.42963</v>
      </c>
      <c r="AJ35" s="0" t="n">
        <f aca="false">SUM(AJ$5:AJ$32)</f>
        <v>4342.40292</v>
      </c>
      <c r="AK35" s="0" t="n">
        <f aca="false">SUM(AK$5:AK$32)</f>
        <v>4313.62711</v>
      </c>
      <c r="AL35" s="0" t="n">
        <f aca="false">SUM(AL$5:AL$32)</f>
        <v>4534.64353</v>
      </c>
      <c r="AM35" s="0" t="n">
        <f aca="false">SUM(AM$5:AM$32)</f>
        <v>4516.31215</v>
      </c>
    </row>
    <row r="36" customFormat="false" ht="13.8" hidden="false" customHeight="false" outlineLevel="0" collapsed="false">
      <c r="B36" s="0" t="s">
        <v>86</v>
      </c>
      <c r="C36" s="43" t="n">
        <f aca="false">1/(C35/Regular_Timings!C35)</f>
        <v>3.74749121272531</v>
      </c>
      <c r="D36" s="43" t="n">
        <f aca="false">1/(D35/Regular_Timings!D35)</f>
        <v>3.41302620041922</v>
      </c>
      <c r="E36" s="43" t="n">
        <f aca="false">1/(E35/Regular_Timings!E35)</f>
        <v>3.58035321194409</v>
      </c>
      <c r="F36" s="43" t="n">
        <f aca="false">1/(F35/Regular_Timings!F35)</f>
        <v>3.77604759094586</v>
      </c>
      <c r="G36" s="43" t="n">
        <f aca="false">1/(G35/Regular_Timings!G35)</f>
        <v>3.60534646208669</v>
      </c>
      <c r="H36" s="43" t="n">
        <f aca="false">1/(H35/Regular_Timings!H35)</f>
        <v>3.71338155532446</v>
      </c>
      <c r="I36" s="43" t="n">
        <f aca="false">1/(I35/Regular_Timings!I35)</f>
        <v>3.87995098100785</v>
      </c>
      <c r="J36" s="43" t="n">
        <f aca="false">1/(J35/Regular_Timings!J35)</f>
        <v>3.77692817787917</v>
      </c>
      <c r="K36" s="43" t="n">
        <f aca="false">1/(K35/Regular_Timings!K35)</f>
        <v>3.64724155744514</v>
      </c>
      <c r="L36" s="43" t="n">
        <f aca="false">1/(L35/Regular_Timings!L35)</f>
        <v>3.74020943453721</v>
      </c>
      <c r="M36" s="43" t="n">
        <f aca="false">1/(M35/Regular_Timings!M35)</f>
        <v>3.50672105722098</v>
      </c>
      <c r="N36" s="43" t="n">
        <f aca="false">1/(N35/Regular_Timings!N35)</f>
        <v>3.73405080495359</v>
      </c>
      <c r="O36" s="43" t="n">
        <f aca="false">1/(O35/Regular_Timings!O35)</f>
        <v>3.48066002524706</v>
      </c>
      <c r="P36" s="43" t="n">
        <f aca="false">1/(P35/Regular_Timings!P35)</f>
        <v>3.64532320360124</v>
      </c>
      <c r="Q36" s="43" t="n">
        <f aca="false">1/(Q35/Regular_Timings!Q35)</f>
        <v>3.69283488712217</v>
      </c>
      <c r="R36" s="43" t="n">
        <f aca="false">1/(R35/Regular_Timings!R35)</f>
        <v>3.91914079157363</v>
      </c>
      <c r="S36" s="43" t="n">
        <f aca="false">1/(S35/Regular_Timings!S35)</f>
        <v>3.70850736443567</v>
      </c>
      <c r="T36" s="43" t="n">
        <f aca="false">1/(T35/Regular_Timings!T35)</f>
        <v>3.75420891553771</v>
      </c>
      <c r="U36" s="43" t="n">
        <f aca="false">1/(U35/Regular_Timings!U35)</f>
        <v>3.84853896938329</v>
      </c>
      <c r="V36" s="43" t="n">
        <f aca="false">Regular_Timings!V35/V35</f>
        <v>3.72104488019434</v>
      </c>
      <c r="W36" s="43" t="n">
        <f aca="false">Regular_Timings!W35/W35</f>
        <v>3.67572728059469</v>
      </c>
      <c r="X36" s="43" t="n">
        <f aca="false">Regular_Timings!X35/X35</f>
        <v>4.19080065811635</v>
      </c>
      <c r="Y36" s="43" t="n">
        <f aca="false">Regular_Timings!Y35/Y35</f>
        <v>3.89406092958739</v>
      </c>
      <c r="Z36" s="43" t="n">
        <f aca="false">Regular_Timings!Z35/Z35</f>
        <v>3.55407794695691</v>
      </c>
      <c r="AA36" s="43" t="n">
        <f aca="false">Regular_Timings!AA35/AA35</f>
        <v>4.00488485600993</v>
      </c>
      <c r="AB36" s="43" t="n">
        <f aca="false">Regular_Timings!AB35/AB35</f>
        <v>3.66631773819967</v>
      </c>
      <c r="AC36" s="43" t="n">
        <f aca="false">Regular_Timings!AC35/AC35</f>
        <v>3.56831780200242</v>
      </c>
      <c r="AD36" s="43" t="n">
        <f aca="false">Regular_Timings!AD35/AD35</f>
        <v>3.7717099313906</v>
      </c>
      <c r="AE36" s="43" t="n">
        <f aca="false">Regular_Timings!AE35/AE35</f>
        <v>3.65797605865082</v>
      </c>
      <c r="AG36" s="43" t="n">
        <f aca="false">Regular_Timings!AG35/AG35</f>
        <v>3.6639766566581</v>
      </c>
      <c r="AH36" s="43" t="n">
        <f aca="false">Regular_Timings!AH35/AH35</f>
        <v>3.88981824858324</v>
      </c>
      <c r="AI36" s="43" t="n">
        <f aca="false">Regular_Timings!AI35/AI35</f>
        <v>3.95034639182564</v>
      </c>
      <c r="AJ36" s="43" t="n">
        <f aca="false">Regular_Timings!AJ35/AJ35</f>
        <v>3.61276930976272</v>
      </c>
      <c r="AK36" s="43" t="n">
        <f aca="false">Regular_Timings!AK35/AK35</f>
        <v>3.47176276903545</v>
      </c>
      <c r="AL36" s="43" t="n">
        <f aca="false">Regular_Timings!AL35/AL35</f>
        <v>3.42704556536553</v>
      </c>
      <c r="AM36" s="43" t="n">
        <f aca="false">Regular_Timings!AM35/AM35</f>
        <v>3.62119345537265</v>
      </c>
    </row>
    <row r="37" customFormat="false" ht="13.8" hidden="false" customHeight="false" outlineLevel="0" collapsed="false">
      <c r="B37" s="5"/>
      <c r="C37" s="5"/>
      <c r="AC37" s="33"/>
    </row>
    <row r="38" customFormat="false" ht="13.8" hidden="false" customHeight="false" outlineLevel="0" collapsed="false">
      <c r="AC38" s="44" t="s">
        <v>87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0" activeCellId="0" sqref="A30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3" t="s">
        <v>50</v>
      </c>
      <c r="E1" s="3" t="s">
        <v>88</v>
      </c>
      <c r="I1" s="3" t="s">
        <v>38</v>
      </c>
      <c r="M1" s="3" t="s">
        <v>14</v>
      </c>
      <c r="Q1" s="3" t="s">
        <v>19</v>
      </c>
      <c r="T1" s="3" t="s">
        <v>29</v>
      </c>
      <c r="X1" s="3" t="s">
        <v>11</v>
      </c>
      <c r="AB1" s="3" t="s">
        <v>9</v>
      </c>
      <c r="AF1" s="1" t="s">
        <v>34</v>
      </c>
    </row>
    <row r="3" customFormat="false" ht="13.8" hidden="false" customHeight="false" outlineLevel="0" collapsed="false">
      <c r="A3" s="0" t="s">
        <v>89</v>
      </c>
      <c r="E3" s="0" t="s">
        <v>90</v>
      </c>
      <c r="I3" s="0" t="s">
        <v>91</v>
      </c>
      <c r="M3" s="0" t="s">
        <v>92</v>
      </c>
      <c r="Q3" s="45" t="s">
        <v>93</v>
      </c>
      <c r="T3" s="0" t="s">
        <v>94</v>
      </c>
      <c r="X3" s="0" t="s">
        <v>95</v>
      </c>
      <c r="AB3" s="0" t="s">
        <v>96</v>
      </c>
      <c r="AF3" s="0" t="s">
        <v>97</v>
      </c>
    </row>
    <row r="4" customFormat="false" ht="13.8" hidden="false" customHeight="false" outlineLevel="0" collapsed="false">
      <c r="A4" s="0" t="s">
        <v>98</v>
      </c>
      <c r="E4" s="0" t="s">
        <v>99</v>
      </c>
      <c r="I4" s="0" t="s">
        <v>100</v>
      </c>
      <c r="T4" s="0" t="s">
        <v>101</v>
      </c>
    </row>
    <row r="5" customFormat="false" ht="13.8" hidden="false" customHeight="false" outlineLevel="0" collapsed="false">
      <c r="A5" s="0" t="s">
        <v>102</v>
      </c>
      <c r="E5" s="0" t="s">
        <v>103</v>
      </c>
    </row>
    <row r="6" customFormat="false" ht="13.8" hidden="false" customHeight="false" outlineLevel="0" collapsed="false">
      <c r="A6" s="0" t="s">
        <v>104</v>
      </c>
      <c r="E6" s="0" t="s">
        <v>105</v>
      </c>
    </row>
    <row r="7" customFormat="false" ht="13.8" hidden="false" customHeight="false" outlineLevel="0" collapsed="false">
      <c r="A7" s="0" t="s">
        <v>106</v>
      </c>
      <c r="E7" s="0" t="s">
        <v>107</v>
      </c>
    </row>
    <row r="8" customFormat="false" ht="13.8" hidden="false" customHeight="false" outlineLevel="0" collapsed="false">
      <c r="A8" s="0" t="s">
        <v>108</v>
      </c>
      <c r="E8" s="45" t="s">
        <v>109</v>
      </c>
    </row>
    <row r="9" customFormat="false" ht="13.8" hidden="false" customHeight="false" outlineLevel="0" collapsed="false">
      <c r="A9" s="0" t="s">
        <v>110</v>
      </c>
    </row>
    <row r="10" customFormat="false" ht="13.8" hidden="false" customHeight="false" outlineLevel="0" collapsed="false">
      <c r="A10" s="0" t="s">
        <v>111</v>
      </c>
    </row>
    <row r="11" customFormat="false" ht="13.8" hidden="false" customHeight="false" outlineLevel="0" collapsed="false">
      <c r="A11" s="0" t="s">
        <v>112</v>
      </c>
    </row>
    <row r="12" customFormat="false" ht="13.8" hidden="false" customHeight="false" outlineLevel="0" collapsed="false">
      <c r="A12" s="0" t="s">
        <v>113</v>
      </c>
    </row>
    <row r="13" customFormat="false" ht="13.8" hidden="false" customHeight="false" outlineLevel="0" collapsed="false">
      <c r="A13" s="0" t="s">
        <v>114</v>
      </c>
    </row>
    <row r="14" customFormat="false" ht="13.8" hidden="false" customHeight="false" outlineLevel="0" collapsed="false">
      <c r="A14" s="0" t="s">
        <v>115</v>
      </c>
    </row>
    <row r="15" customFormat="false" ht="13.8" hidden="false" customHeight="false" outlineLevel="0" collapsed="false">
      <c r="A15" s="0" t="s">
        <v>116</v>
      </c>
    </row>
    <row r="16" customFormat="false" ht="13.8" hidden="false" customHeight="false" outlineLevel="0" collapsed="false">
      <c r="A16" s="0" t="s">
        <v>117</v>
      </c>
    </row>
    <row r="17" customFormat="false" ht="13.8" hidden="false" customHeight="false" outlineLevel="0" collapsed="false">
      <c r="A17" s="0" t="s">
        <v>118</v>
      </c>
    </row>
    <row r="18" customFormat="false" ht="13.8" hidden="false" customHeight="false" outlineLevel="0" collapsed="false">
      <c r="A18" s="0" t="s">
        <v>119</v>
      </c>
    </row>
    <row r="19" customFormat="false" ht="13.8" hidden="false" customHeight="false" outlineLevel="0" collapsed="false">
      <c r="A19" s="0" t="s">
        <v>120</v>
      </c>
    </row>
    <row r="20" customFormat="false" ht="13.8" hidden="false" customHeight="false" outlineLevel="0" collapsed="false">
      <c r="A20" s="0" t="s">
        <v>121</v>
      </c>
    </row>
    <row r="21" customFormat="false" ht="13.8" hidden="false" customHeight="false" outlineLevel="0" collapsed="false">
      <c r="A21" s="0" t="s">
        <v>122</v>
      </c>
    </row>
    <row r="22" customFormat="false" ht="13.8" hidden="false" customHeight="false" outlineLevel="0" collapsed="false">
      <c r="A22" s="0" t="s">
        <v>123</v>
      </c>
    </row>
    <row r="23" customFormat="false" ht="13.8" hidden="false" customHeight="false" outlineLevel="0" collapsed="false">
      <c r="A23" s="0" t="s">
        <v>124</v>
      </c>
    </row>
    <row r="24" customFormat="false" ht="13.8" hidden="false" customHeight="false" outlineLevel="0" collapsed="false">
      <c r="A24" s="0" t="s">
        <v>125</v>
      </c>
    </row>
    <row r="25" customFormat="false" ht="13.8" hidden="false" customHeight="false" outlineLevel="0" collapsed="false">
      <c r="A25" s="0" t="s">
        <v>126</v>
      </c>
    </row>
    <row r="26" customFormat="false" ht="13.8" hidden="false" customHeight="false" outlineLevel="0" collapsed="false">
      <c r="A26" s="0" t="s">
        <v>127</v>
      </c>
    </row>
    <row r="27" customFormat="false" ht="13.8" hidden="false" customHeight="false" outlineLevel="0" collapsed="false">
      <c r="A27" s="0" t="s">
        <v>128</v>
      </c>
    </row>
    <row r="28" customFormat="false" ht="13.8" hidden="false" customHeight="false" outlineLevel="0" collapsed="false">
      <c r="A28" s="0" t="s">
        <v>129</v>
      </c>
    </row>
    <row r="29" customFormat="false" ht="13.8" hidden="false" customHeight="false" outlineLevel="0" collapsed="false">
      <c r="A29" s="0" t="s">
        <v>130</v>
      </c>
    </row>
    <row r="30" customFormat="false" ht="13.8" hidden="false" customHeight="false" outlineLevel="0" collapsed="false">
      <c r="A30" s="0" t="s">
        <v>131</v>
      </c>
    </row>
    <row r="85" customFormat="false" ht="13.8" hidden="false" customHeight="false" outlineLevel="0" collapsed="false">
      <c r="J85" s="4"/>
    </row>
    <row r="86" customFormat="false" ht="13.8" hidden="false" customHeight="false" outlineLevel="0" collapsed="false">
      <c r="J86" s="4"/>
    </row>
    <row r="87" customFormat="false" ht="13.8" hidden="false" customHeight="false" outlineLevel="0" collapsed="false">
      <c r="J87" s="12"/>
    </row>
    <row r="88" customFormat="false" ht="13.8" hidden="false" customHeight="false" outlineLevel="0" collapsed="false">
      <c r="J88" s="4"/>
    </row>
    <row r="89" customFormat="false" ht="13.8" hidden="false" customHeight="false" outlineLevel="0" collapsed="false">
      <c r="J89" s="4"/>
    </row>
    <row r="94" customFormat="false" ht="13.8" hidden="false" customHeight="false" outlineLevel="0" collapsed="false">
      <c r="J94" s="4"/>
    </row>
    <row r="95" customFormat="false" ht="13.8" hidden="false" customHeight="false" outlineLevel="0" collapsed="false">
      <c r="J95" s="4"/>
    </row>
    <row r="96" customFormat="false" ht="13.8" hidden="false" customHeight="false" outlineLevel="0" collapsed="false">
      <c r="J96" s="4"/>
    </row>
    <row r="97" customFormat="false" ht="13.8" hidden="false" customHeight="false" outlineLevel="0" collapsed="false">
      <c r="J97" s="4"/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2021-07-12T09:08:56Z</dcterms:modified>
  <cp:revision>670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