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9.png" ContentType="image/png"/>
  <Override PartName="/xl/media/image11.png" ContentType="image/png"/>
  <Override PartName="/xl/media/image6.png" ContentType="image/png"/>
  <Override PartName="/xl/media/image36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28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media/image31.png" ContentType="image/png"/>
  <Override PartName="/xl/media/image1.png" ContentType="image/png"/>
  <Override PartName="/xl/media/image2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<sst xmlns="http://schemas.openxmlformats.org/spreadsheetml/2006/main" count="257" uniqueCount="129">
  <si>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</si>
  <si>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</si>
  <si>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</si>
  <si>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</si>
  <si>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</si>
  <si>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</si>
  <si>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</si>
  <si>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</si>
  <si>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</si>
  <si>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</si>
  <si>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</si>
  <si>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EDS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</si>
  <si>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</si>
  <si>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</si>
  <si>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</si>
  <si>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</si>
  <si>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</si>
  <si>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</si>
  <si>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</si>
  <si>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</si>
  <si>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</si>
  <si>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</si>
  <si>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</si>
  <si>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</si>
  <si>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</si>
  <si>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</si>
  <si>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</si>
  <si>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</si>
  <si>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</si>
  <si>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</si>
  <si>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</si>
  <si>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</si>
  <si>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</si>
  <si>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</si>
  <si>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</si>
  <si>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Sheet</t>
  </si>
  <si>
    <t xml:space="preserve">VisualGrammar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</si>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</sst>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53</xdr:row>
      <xdr:rowOff>23400</xdr:rowOff>
    </xdr:from>
    <xdr:to>
      <xdr:col>14</xdr:col>
      <xdr:colOff>186480</xdr:colOff>
      <xdr:row>64</xdr:row>
      <xdr:rowOff>149400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21492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10800</xdr:colOff>
      <xdr:row>67</xdr:row>
      <xdr:rowOff>25920</xdr:rowOff>
    </xdr:from>
    <xdr:to>
      <xdr:col>15</xdr:col>
      <xdr:colOff>690480</xdr:colOff>
      <xdr:row>79</xdr:row>
      <xdr:rowOff>39960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21560" y="1167084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10800</xdr:colOff>
      <xdr:row>82</xdr:row>
      <xdr:rowOff>6120</xdr:rowOff>
    </xdr:from>
    <xdr:to>
      <xdr:col>15</xdr:col>
      <xdr:colOff>655920</xdr:colOff>
      <xdr:row>93</xdr:row>
      <xdr:rowOff>74160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21560" y="1428012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10800</xdr:colOff>
      <xdr:row>95</xdr:row>
      <xdr:rowOff>23400</xdr:rowOff>
    </xdr:from>
    <xdr:to>
      <xdr:col>15</xdr:col>
      <xdr:colOff>498600</xdr:colOff>
      <xdr:row>110</xdr:row>
      <xdr:rowOff>7560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21560" y="1657584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10440</xdr:colOff>
      <xdr:row>113</xdr:row>
      <xdr:rowOff>23400</xdr:rowOff>
    </xdr:from>
    <xdr:to>
      <xdr:col>15</xdr:col>
      <xdr:colOff>451800</xdr:colOff>
      <xdr:row>126</xdr:row>
      <xdr:rowOff>74880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21200" y="1973052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39960</xdr:colOff>
      <xdr:row>129</xdr:row>
      <xdr:rowOff>3240</xdr:rowOff>
    </xdr:from>
    <xdr:to>
      <xdr:col>15</xdr:col>
      <xdr:colOff>476640</xdr:colOff>
      <xdr:row>141</xdr:row>
      <xdr:rowOff>10440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50720" y="2251440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7920</xdr:colOff>
      <xdr:row>143</xdr:row>
      <xdr:rowOff>23400</xdr:rowOff>
    </xdr:from>
    <xdr:to>
      <xdr:col>15</xdr:col>
      <xdr:colOff>883800</xdr:colOff>
      <xdr:row>155</xdr:row>
      <xdr:rowOff>29520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18680" y="2498832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173</xdr:row>
      <xdr:rowOff>29520</xdr:rowOff>
    </xdr:from>
    <xdr:to>
      <xdr:col>16</xdr:col>
      <xdr:colOff>595800</xdr:colOff>
      <xdr:row>185</xdr:row>
      <xdr:rowOff>64800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25224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158</xdr:row>
      <xdr:rowOff>9360</xdr:rowOff>
    </xdr:from>
    <xdr:to>
      <xdr:col>15</xdr:col>
      <xdr:colOff>910440</xdr:colOff>
      <xdr:row>169</xdr:row>
      <xdr:rowOff>46440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60300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187</xdr:row>
      <xdr:rowOff>165600</xdr:rowOff>
    </xdr:from>
    <xdr:to>
      <xdr:col>16</xdr:col>
      <xdr:colOff>619920</xdr:colOff>
      <xdr:row>200</xdr:row>
      <xdr:rowOff>78480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284172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201</xdr:row>
      <xdr:rowOff>110520</xdr:rowOff>
    </xdr:from>
    <xdr:to>
      <xdr:col>16</xdr:col>
      <xdr:colOff>410040</xdr:colOff>
      <xdr:row>213</xdr:row>
      <xdr:rowOff>117000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24040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214</xdr:row>
      <xdr:rowOff>29520</xdr:rowOff>
    </xdr:from>
    <xdr:to>
      <xdr:col>16</xdr:col>
      <xdr:colOff>58680</xdr:colOff>
      <xdr:row>225</xdr:row>
      <xdr:rowOff>146520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43784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165960</xdr:rowOff>
    </xdr:from>
    <xdr:to>
      <xdr:col>16</xdr:col>
      <xdr:colOff>9000</xdr:colOff>
      <xdr:row>241</xdr:row>
      <xdr:rowOff>58320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162720</xdr:rowOff>
    </xdr:from>
    <xdr:to>
      <xdr:col>16</xdr:col>
      <xdr:colOff>2880</xdr:colOff>
      <xdr:row>254</xdr:row>
      <xdr:rowOff>29520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160560</xdr:rowOff>
    </xdr:from>
    <xdr:to>
      <xdr:col>15</xdr:col>
      <xdr:colOff>1171800</xdr:colOff>
      <xdr:row>268</xdr:row>
      <xdr:rowOff>5040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14400</xdr:rowOff>
    </xdr:from>
    <xdr:to>
      <xdr:col>15</xdr:col>
      <xdr:colOff>1201680</xdr:colOff>
      <xdr:row>280</xdr:row>
      <xdr:rowOff>171360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164520</xdr:rowOff>
    </xdr:from>
    <xdr:to>
      <xdr:col>15</xdr:col>
      <xdr:colOff>1191240</xdr:colOff>
      <xdr:row>294</xdr:row>
      <xdr:rowOff>146160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166680</xdr:rowOff>
    </xdr:from>
    <xdr:to>
      <xdr:col>15</xdr:col>
      <xdr:colOff>1180440</xdr:colOff>
      <xdr:row>306</xdr:row>
      <xdr:rowOff>132840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150840</xdr:rowOff>
    </xdr:from>
    <xdr:to>
      <xdr:col>15</xdr:col>
      <xdr:colOff>1186920</xdr:colOff>
      <xdr:row>319</xdr:row>
      <xdr:rowOff>141120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173880</xdr:rowOff>
    </xdr:from>
    <xdr:to>
      <xdr:col>15</xdr:col>
      <xdr:colOff>1206000</xdr:colOff>
      <xdr:row>331</xdr:row>
      <xdr:rowOff>165240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159480</xdr:rowOff>
    </xdr:from>
    <xdr:to>
      <xdr:col>15</xdr:col>
      <xdr:colOff>1179000</xdr:colOff>
      <xdr:row>344</xdr:row>
      <xdr:rowOff>36360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165600</xdr:rowOff>
    </xdr:from>
    <xdr:to>
      <xdr:col>15</xdr:col>
      <xdr:colOff>1194120</xdr:colOff>
      <xdr:row>358</xdr:row>
      <xdr:rowOff>57600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154080</xdr:rowOff>
    </xdr:from>
    <xdr:to>
      <xdr:col>15</xdr:col>
      <xdr:colOff>1202400</xdr:colOff>
      <xdr:row>373</xdr:row>
      <xdr:rowOff>94320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14760</xdr:rowOff>
    </xdr:from>
    <xdr:to>
      <xdr:col>15</xdr:col>
      <xdr:colOff>1176120</xdr:colOff>
      <xdr:row>386</xdr:row>
      <xdr:rowOff>133560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2520</xdr:rowOff>
    </xdr:from>
    <xdr:to>
      <xdr:col>15</xdr:col>
      <xdr:colOff>1188000</xdr:colOff>
      <xdr:row>400</xdr:row>
      <xdr:rowOff>169200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1800</xdr:rowOff>
    </xdr:from>
    <xdr:to>
      <xdr:col>15</xdr:col>
      <xdr:colOff>1190160</xdr:colOff>
      <xdr:row>413</xdr:row>
      <xdr:rowOff>89640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157680</xdr:rowOff>
    </xdr:from>
    <xdr:to>
      <xdr:col>15</xdr:col>
      <xdr:colOff>1207800</xdr:colOff>
      <xdr:row>427</xdr:row>
      <xdr:rowOff>82080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154800</xdr:rowOff>
    </xdr:from>
    <xdr:to>
      <xdr:col>15</xdr:col>
      <xdr:colOff>1206720</xdr:colOff>
      <xdr:row>440</xdr:row>
      <xdr:rowOff>50760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166680</xdr:rowOff>
    </xdr:from>
    <xdr:to>
      <xdr:col>15</xdr:col>
      <xdr:colOff>1195560</xdr:colOff>
      <xdr:row>452</xdr:row>
      <xdr:rowOff>110160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15840</xdr:rowOff>
    </xdr:from>
    <xdr:to>
      <xdr:col>15</xdr:col>
      <xdr:colOff>1191960</xdr:colOff>
      <xdr:row>467</xdr:row>
      <xdr:rowOff>112320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7920</xdr:rowOff>
    </xdr:from>
    <xdr:to>
      <xdr:col>16</xdr:col>
      <xdr:colOff>11880</xdr:colOff>
      <xdr:row>479</xdr:row>
      <xdr:rowOff>138960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10800</xdr:rowOff>
    </xdr:from>
    <xdr:to>
      <xdr:col>15</xdr:col>
      <xdr:colOff>1193760</xdr:colOff>
      <xdr:row>493</xdr:row>
      <xdr:rowOff>38520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144000</xdr:rowOff>
    </xdr:from>
    <xdr:to>
      <xdr:col>15</xdr:col>
      <xdr:colOff>1175040</xdr:colOff>
      <xdr:row>506</xdr:row>
      <xdr:rowOff>170280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11160</xdr:rowOff>
    </xdr:from>
    <xdr:to>
      <xdr:col>15</xdr:col>
      <xdr:colOff>1189440</xdr:colOff>
      <xdr:row>520</xdr:row>
      <xdr:rowOff>145080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54720</xdr:rowOff>
    </xdr:from>
    <xdr:to>
      <xdr:col>15</xdr:col>
      <xdr:colOff>1180440</xdr:colOff>
      <xdr:row>537</xdr:row>
      <xdr:rowOff>110880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9000</xdr:rowOff>
    </xdr:from>
    <xdr:to>
      <xdr:col>15</xdr:col>
      <xdr:colOff>1171080</xdr:colOff>
      <xdr:row>551</xdr:row>
      <xdr:rowOff>92880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93240</xdr:rowOff>
    </xdr:from>
    <xdr:to>
      <xdr:col>15</xdr:col>
      <xdr:colOff>1171800</xdr:colOff>
      <xdr:row>566</xdr:row>
      <xdr:rowOff>39240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148680</xdr:rowOff>
    </xdr:from>
    <xdr:to>
      <xdr:col>15</xdr:col>
      <xdr:colOff>1155600</xdr:colOff>
      <xdr:row>581</xdr:row>
      <xdr:rowOff>14400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9000</xdr:rowOff>
    </xdr:from>
    <xdr:to>
      <xdr:col>15</xdr:col>
      <xdr:colOff>1190160</xdr:colOff>
      <xdr:row>598</xdr:row>
      <xdr:rowOff>146520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9" activeCellId="0" sqref="F39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5" min="3" style="0" width="9.05"/>
    <col collapsed="false" customWidth="true" hidden="false" outlineLevel="0" max="6" min="6" style="0" width="9.85"/>
    <col collapsed="false" customWidth="true" hidden="false" outlineLevel="0" max="7" min="7" style="0" width="13.63"/>
    <col collapsed="false" customWidth="true" hidden="false" outlineLevel="0" max="14" min="8" style="0" width="9.05"/>
    <col collapsed="false" customWidth="true" hidden="false" outlineLevel="0" max="15" min="15" style="0" width="10.8"/>
    <col collapsed="false" customWidth="true" hidden="false" outlineLevel="0" max="16" min="16" style="0" width="17.14"/>
    <col collapsed="false" customWidth="true" hidden="false" outlineLevel="0" max="18" min="17" style="0" width="9.05"/>
    <col collapsed="false" customWidth="true" hidden="false" outlineLevel="0" max="19" min="19" style="0" width="9.85"/>
    <col collapsed="false" customWidth="true" hidden="false" outlineLevel="0" max="64" min="20" style="0" width="9.05"/>
    <col collapsed="false" customWidth="true" hidden="false" outlineLevel="0" max="1024" min="1024" style="0" width="8.64"/>
  </cols>
  <sheetData>
    <row r="1" customFormat="false" ht="13.8" hidden="false" customHeight="false" outlineLevel="0" collapsed="false">
      <c r="A1" s="1" t="s">
        <v>0</v>
      </c>
      <c r="E1" s="0" t="s">
        <v>1</v>
      </c>
      <c r="G1" s="2" t="n">
        <v>44357</v>
      </c>
      <c r="O1" s="0" t="s">
        <v>2</v>
      </c>
      <c r="P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E3" s="3" t="s">
        <v>4</v>
      </c>
    </row>
    <row r="4" customFormat="false" ht="13.8" hidden="false" customHeight="false" outlineLevel="0" collapsed="false">
      <c r="A4" s="1"/>
      <c r="B4" s="0" t="s">
        <v>5</v>
      </c>
      <c r="C4" s="4" t="n">
        <v>7365</v>
      </c>
    </row>
    <row r="5" customFormat="false" ht="13.8" hidden="false" customHeight="false" outlineLevel="0" collapsed="false">
      <c r="A5" s="1"/>
      <c r="B5" s="5" t="s">
        <v>6</v>
      </c>
      <c r="C5" s="4" t="n">
        <v>35099</v>
      </c>
      <c r="O5" s="0" t="n">
        <f aca="false">LOOKUP(2,1/(Regular_Timings!C6:NC6&lt;&gt;""),Regular_Timings!C6:NC6)</f>
        <v>721.07</v>
      </c>
      <c r="P5" s="0" t="n">
        <f aca="false">LOOKUP(2,1/(Parallel_Timings!D6:ND6&lt;&gt;""),Parallel_Timings!D6:ND6)</f>
        <v>202.62068</v>
      </c>
    </row>
    <row r="6" customFormat="false" ht="12.6" hidden="false" customHeight="true" outlineLevel="0" collapsed="false">
      <c r="B6" s="0" t="s">
        <v>7</v>
      </c>
      <c r="C6" s="4" t="n">
        <v>4647</v>
      </c>
      <c r="O6" s="0" t="n">
        <f aca="false">LOOKUP(2,1/(Regular_Timings!C7:NC7&lt;&gt;""),Regular_Timings!C7:NC7)</f>
        <v>206.34</v>
      </c>
      <c r="P6" s="0" t="n">
        <f aca="false">LOOKUP(2,1/(Parallel_Timings!D7:ND7&lt;&gt;""),Parallel_Timings!D7:ND7)</f>
        <v>84.56981</v>
      </c>
    </row>
    <row r="7" customFormat="false" ht="12.6" hidden="false" customHeight="true" outlineLevel="0" collapsed="false">
      <c r="B7" s="0" t="s">
        <v>8</v>
      </c>
      <c r="C7" s="4" t="n">
        <v>6329</v>
      </c>
      <c r="O7" s="0" t="n">
        <f aca="false">LOOKUP(2,1/(Regular_Timings!C8:NC8&lt;&gt;""),Regular_Timings!C8:NC8)</f>
        <v>283.06</v>
      </c>
      <c r="P7" s="0" t="n">
        <f aca="false">LOOKUP(2,1/(Parallel_Timings!D8:ND8&lt;&gt;""),Parallel_Timings!D8:ND8)</f>
        <v>82.23518</v>
      </c>
    </row>
    <row r="8" customFormat="false" ht="13.8" hidden="false" customHeight="false" outlineLevel="0" collapsed="false">
      <c r="A8" s="1"/>
      <c r="B8" s="5" t="s">
        <v>9</v>
      </c>
      <c r="C8" s="4" t="n">
        <v>56809</v>
      </c>
      <c r="E8" s="0" t="str">
        <f aca="false">LOOKUP(2, 1/(1-ISBLANK(Miletone_Tracking!AB:AB)), Miletone_Tracking!AB:AB)</f>
        <v>Crossed 50,000 lines on 10/04/2020</v>
      </c>
      <c r="O8" s="0" t="n">
        <f aca="false">LOOKUP(2,1/(Regular_Timings!C9:NC9&lt;&gt;""),Regular_Timings!C9:NC9)</f>
        <v>1564.59</v>
      </c>
      <c r="P8" s="0" t="n">
        <f aca="false">LOOKUP(2,1/(Parallel_Timings!D9:ND9&lt;&gt;""),Parallel_Timings!D9:ND9)</f>
        <v>367.02511</v>
      </c>
    </row>
    <row r="9" customFormat="false" ht="12.6" hidden="false" customHeight="true" outlineLevel="0" collapsed="false">
      <c r="B9" s="0" t="s">
        <v>10</v>
      </c>
      <c r="C9" s="4" t="n">
        <v>5602</v>
      </c>
      <c r="N9" s="3"/>
      <c r="O9" s="0" t="n">
        <f aca="false">LOOKUP(2,1/(Regular_Timings!C10:NC10&lt;&gt;""),Regular_Timings!C10:NC10)</f>
        <v>154.26</v>
      </c>
      <c r="P9" s="0" t="n">
        <f aca="false">LOOKUP(2,1/(Parallel_Timings!D10:ND10&lt;&gt;""),Parallel_Timings!D10:ND10)</f>
        <v>46.60427</v>
      </c>
    </row>
    <row r="10" customFormat="false" ht="12.6" hidden="false" customHeight="true" outlineLevel="0" collapsed="false">
      <c r="B10" s="0" t="s">
        <v>11</v>
      </c>
      <c r="C10" s="4" t="n">
        <v>39081</v>
      </c>
      <c r="E10" s="0" t="str">
        <f aca="false">LOOKUP(2, 1/(1-ISBLANK(Miletone_Tracking!AF:AF)), Miletone_Tracking!AF:AF)</f>
        <v>Crossed 20,000 lines on 04/21/21</v>
      </c>
      <c r="N10" s="3"/>
    </row>
    <row r="11" customFormat="false" ht="12.6" hidden="false" customHeight="true" outlineLevel="0" collapsed="false">
      <c r="B11" s="0" t="s">
        <v>12</v>
      </c>
      <c r="C11" s="4" t="n">
        <v>13418</v>
      </c>
      <c r="N11" s="3"/>
      <c r="O11" s="0" t="n">
        <f aca="false">LOOKUP(2,1/(Parallel_Timings!C11:NC11&lt;&gt;""),Parallel_Timings!C11:NC11)</f>
        <v>134.45877</v>
      </c>
      <c r="P11" s="0" t="n">
        <f aca="false">LOOKUP(2,1/(Parallel_Timings!D11:ND11&lt;&gt;""),Parallel_Timings!D11:ND11)</f>
        <v>134.45877</v>
      </c>
    </row>
    <row r="12" customFormat="false" ht="12.6" hidden="false" customHeight="true" outlineLevel="0" collapsed="false">
      <c r="B12" s="0" t="s">
        <v>13</v>
      </c>
      <c r="C12" s="4" t="n">
        <v>1821</v>
      </c>
      <c r="N12" s="3"/>
      <c r="O12" s="0" t="n">
        <f aca="false">LOOKUP(2,1/(Regular_Timings!C12:NC12&lt;&gt;""),Regular_Timings!C12:NC12)</f>
        <v>109.11</v>
      </c>
      <c r="P12" s="0" t="n">
        <f aca="false">LOOKUP(2,1/(Parallel_Timings!D12:ND12&lt;&gt;""),Parallel_Timings!D12:ND12)</f>
        <v>44.2461</v>
      </c>
    </row>
    <row r="13" customFormat="false" ht="12.6" hidden="false" customHeight="true" outlineLevel="0" collapsed="false">
      <c r="B13" s="0" t="s">
        <v>14</v>
      </c>
      <c r="C13" s="4" t="n">
        <v>12524</v>
      </c>
      <c r="N13" s="3"/>
      <c r="O13" s="0" t="n">
        <f aca="false">LOOKUP(2,1/(Regular_Timings!C13:NC13&lt;&gt;""),Regular_Timings!C13:NC13)</f>
        <v>588.87</v>
      </c>
      <c r="P13" s="0" t="n">
        <f aca="false">LOOKUP(2,1/(Parallel_Timings!D13:ND13&lt;&gt;""),Parallel_Timings!D13:ND13)</f>
        <v>156.91935</v>
      </c>
    </row>
    <row r="14" customFormat="false" ht="13.8" hidden="false" customHeight="false" outlineLevel="0" collapsed="false">
      <c r="A14" s="1"/>
      <c r="B14" s="5" t="s">
        <v>15</v>
      </c>
      <c r="C14" s="4" t="n">
        <v>8998</v>
      </c>
      <c r="E14" s="0" t="str">
        <f aca="false">LOOKUP(2, 1/(1-ISBLANK(Miletone_Tracking!M:M)), Miletone_Tracking!M:M)</f>
        <v>Crossed 10,000 on 12/02/2019</v>
      </c>
      <c r="O14" s="0" t="n">
        <f aca="false">LOOKUP(2,1/(Regular_Timings!C14:NC14&lt;&gt;""),Regular_Timings!C14:NC14)</f>
        <v>336.18</v>
      </c>
      <c r="P14" s="0" t="n">
        <f aca="false">LOOKUP(2,1/(Parallel_Timings!D14:ND14&lt;&gt;""),Parallel_Timings!D14:ND14)</f>
        <v>122.50085</v>
      </c>
    </row>
    <row r="15" customFormat="false" ht="13.8" hidden="false" customHeight="false" outlineLevel="0" collapsed="false">
      <c r="A15" s="1"/>
      <c r="B15" s="5" t="s">
        <v>16</v>
      </c>
      <c r="C15" s="4" t="n">
        <v>15698</v>
      </c>
      <c r="O15" s="0" t="n">
        <f aca="false">LOOKUP(2,1/(Regular_Timings!C15:NC15&lt;&gt;""),Regular_Timings!C15:NC15)</f>
        <v>414.92</v>
      </c>
      <c r="P15" s="0" t="n">
        <f aca="false">LOOKUP(2,1/(Parallel_Timings!D15:ND15&lt;&gt;""),Parallel_Timings!D15:ND15)</f>
        <v>133.83578</v>
      </c>
    </row>
    <row r="16" customFormat="false" ht="13.8" hidden="false" customHeight="false" outlineLevel="0" collapsed="false">
      <c r="B16" s="5" t="s">
        <v>17</v>
      </c>
      <c r="C16" s="4" t="n">
        <f aca="false">89390-616</f>
        <v>88774</v>
      </c>
      <c r="E16" s="0" t="str">
        <f aca="false">LOOKUP(2, 1/(1-ISBLANK(Miletone_Tracking!E:E)), Miletone_Tracking!E:E)</f>
        <v>Split to 85,550 on 01/04/20</v>
      </c>
      <c r="O16" s="0" t="n">
        <f aca="false">LOOKUP(2,1/(Regular_Timings!C16:NC16&lt;&gt;""),Regular_Timings!C16:NC16)</f>
        <v>2672.48</v>
      </c>
      <c r="P16" s="0" t="n">
        <f aca="false">LOOKUP(2,1/(Parallel_Timings!D16:ND16&lt;&gt;""),Parallel_Timings!D16:ND16)</f>
        <v>647.08731</v>
      </c>
    </row>
    <row r="17" customFormat="false" ht="13.8" hidden="false" customHeight="false" outlineLevel="0" collapsed="false">
      <c r="B17" s="5" t="s">
        <v>18</v>
      </c>
      <c r="C17" s="4" t="n">
        <v>1893</v>
      </c>
      <c r="O17" s="0" t="n">
        <f aca="false">LOOKUP(2,1/(Regular_Timings!C17:NC17&lt;&gt;""),Regular_Timings!C17:NC17)</f>
        <v>233.89</v>
      </c>
      <c r="P17" s="0" t="n">
        <f aca="false">LOOKUP(2,1/(Parallel_Timings!D17:ND17&lt;&gt;""),Parallel_Timings!D17:ND17)</f>
        <v>56.3747</v>
      </c>
    </row>
    <row r="18" customFormat="false" ht="13.8" hidden="false" customHeight="false" outlineLevel="0" collapsed="false">
      <c r="B18" s="5" t="s">
        <v>19</v>
      </c>
      <c r="C18" s="4" t="n">
        <v>11668</v>
      </c>
      <c r="O18" s="0" t="n">
        <f aca="false">LOOKUP(2,1/(Regular_Timings!C18:NC18&lt;&gt;""),Regular_Timings!C18:NC18)</f>
        <v>679.99</v>
      </c>
      <c r="P18" s="0" t="n">
        <f aca="false">LOOKUP(2,1/(Parallel_Timings!D18:ND18&lt;&gt;""),Parallel_Timings!D18:ND18)</f>
        <v>187.68721</v>
      </c>
    </row>
    <row r="19" customFormat="false" ht="13.8" hidden="false" customHeight="false" outlineLevel="0" collapsed="false">
      <c r="B19" s="5" t="s">
        <v>20</v>
      </c>
      <c r="C19" s="4" t="n">
        <v>15278</v>
      </c>
      <c r="E19" s="0" t="str">
        <f aca="false">LOOKUP(2, 1/(1-ISBLANK(Miletone_Tracking!Q:Q)), Miletone_Tracking!Q:Q)</f>
        <v>Crossed 15,000 on 01/24/20</v>
      </c>
      <c r="O19" s="0" t="n">
        <f aca="false">LOOKUP(2,1/(Regular_Timings!C19:NC19&lt;&gt;""),Regular_Timings!C19:NC19)</f>
        <v>867.6</v>
      </c>
      <c r="P19" s="0" t="n">
        <f aca="false">LOOKUP(2,1/(Parallel_Timings!D19:ND19&lt;&gt;""),Parallel_Timings!D19:ND19)</f>
        <v>222.75538</v>
      </c>
    </row>
    <row r="20" customFormat="false" ht="13.8" hidden="false" customHeight="false" outlineLevel="0" collapsed="false">
      <c r="B20" s="5" t="s">
        <v>21</v>
      </c>
      <c r="C20" s="4" t="n">
        <v>2242</v>
      </c>
      <c r="O20" s="0" t="n">
        <f aca="false">LOOKUP(2,1/(Regular_Timings!C20:NC20&lt;&gt;""),Regular_Timings!C20:NC20)</f>
        <v>138.85</v>
      </c>
      <c r="P20" s="0" t="n">
        <f aca="false">LOOKUP(2,1/(Parallel_Timings!D20:ND20&lt;&gt;""),Parallel_Timings!D20:ND20)</f>
        <v>55.86961</v>
      </c>
    </row>
    <row r="21" customFormat="false" ht="13.8" hidden="false" customHeight="false" outlineLevel="0" collapsed="false">
      <c r="B21" s="5" t="s">
        <v>22</v>
      </c>
      <c r="C21" s="4" t="n">
        <v>4002</v>
      </c>
      <c r="O21" s="0" t="n">
        <f aca="false">LOOKUP(2,1/(Regular_Timings!C21:NC21&lt;&gt;""),Regular_Timings!C21:NC21)</f>
        <v>461.76</v>
      </c>
      <c r="P21" s="0" t="n">
        <f aca="false">LOOKUP(2,1/(Parallel_Timings!D21:ND21&lt;&gt;""),Parallel_Timings!D21:ND21)</f>
        <v>148.24599</v>
      </c>
    </row>
    <row r="22" customFormat="false" ht="13.8" hidden="false" customHeight="false" outlineLevel="0" collapsed="false">
      <c r="B22" s="5" t="s">
        <v>23</v>
      </c>
      <c r="C22" s="4" t="n">
        <v>11418</v>
      </c>
      <c r="O22" s="0" t="n">
        <f aca="false">LOOKUP(2,1/(Regular_Timings!C22:NC22&lt;&gt;""),Regular_Timings!C22:NC22)</f>
        <v>409.87</v>
      </c>
      <c r="P22" s="0" t="n">
        <f aca="false">LOOKUP(2,1/(Parallel_Timings!D22:ND22&lt;&gt;""),Parallel_Timings!D22:ND22)</f>
        <v>132.70001</v>
      </c>
    </row>
    <row r="23" customFormat="false" ht="13.8" hidden="false" customHeight="false" outlineLevel="0" collapsed="false">
      <c r="B23" s="5" t="s">
        <v>24</v>
      </c>
      <c r="C23" s="4" t="n">
        <v>2934</v>
      </c>
      <c r="O23" s="0" t="n">
        <f aca="false">LOOKUP(2,1/(Regular_Timings!C23:NC23&lt;&gt;""),Regular_Timings!C23:NC23)</f>
        <v>257.73</v>
      </c>
      <c r="P23" s="0" t="n">
        <f aca="false">LOOKUP(2,1/(Parallel_Timings!D23:ND23&lt;&gt;""),Parallel_Timings!D23:ND23)</f>
        <v>95.84901</v>
      </c>
    </row>
    <row r="24" customFormat="false" ht="13.8" hidden="false" customHeight="false" outlineLevel="0" collapsed="false">
      <c r="B24" s="5" t="s">
        <v>25</v>
      </c>
      <c r="C24" s="4" t="n">
        <v>4259</v>
      </c>
      <c r="O24" s="0" t="n">
        <f aca="false">LOOKUP(2,1/(Regular_Timings!C24:NC24&lt;&gt;""),Regular_Timings!C24:NC24)</f>
        <v>282.56</v>
      </c>
      <c r="P24" s="0" t="n">
        <f aca="false">LOOKUP(2,1/(Parallel_Timings!D24:ND24&lt;&gt;""),Parallel_Timings!D24:ND24)</f>
        <v>87.66823</v>
      </c>
    </row>
    <row r="25" customFormat="false" ht="13.8" hidden="false" customHeight="false" outlineLevel="0" collapsed="false">
      <c r="B25" s="5" t="s">
        <v>26</v>
      </c>
      <c r="C25" s="4" t="n">
        <v>11310</v>
      </c>
      <c r="N25" s="1"/>
      <c r="O25" s="0" t="n">
        <f aca="false">LOOKUP(2,1/(Regular_Timings!C25:NC25&lt;&gt;""),Regular_Timings!C25:NC25)</f>
        <v>335.87</v>
      </c>
      <c r="P25" s="0" t="n">
        <f aca="false">LOOKUP(2,1/(Parallel_Timings!D25:ND25&lt;&gt;""),Parallel_Timings!D25:ND25)</f>
        <v>95.01073</v>
      </c>
    </row>
    <row r="26" customFormat="false" ht="13.8" hidden="false" customHeight="false" outlineLevel="0" collapsed="false">
      <c r="B26" s="6" t="s">
        <v>27</v>
      </c>
      <c r="C26" s="4" t="n">
        <v>28564</v>
      </c>
      <c r="O26" s="0" t="n">
        <f aca="false">LOOKUP(2,1/(Regular_Timings!C26:NC26&lt;&gt;""),Regular_Timings!C26:NC26)</f>
        <v>802.45</v>
      </c>
      <c r="P26" s="0" t="n">
        <f aca="false">LOOKUP(2,1/(Parallel_Timings!D26:ND26&lt;&gt;""),Parallel_Timings!D26:ND26)</f>
        <v>240.82268</v>
      </c>
    </row>
    <row r="27" customFormat="false" ht="13.8" hidden="false" customHeight="false" outlineLevel="0" collapsed="false">
      <c r="B27" s="5" t="s">
        <v>28</v>
      </c>
      <c r="C27" s="4" t="n">
        <v>1404</v>
      </c>
      <c r="O27" s="0" t="n">
        <f aca="false">LOOKUP(2,1/(Regular_Timings!C27:NC27&lt;&gt;""),Regular_Timings!C27:NC27)</f>
        <v>181.05</v>
      </c>
      <c r="P27" s="0" t="n">
        <f aca="false">LOOKUP(2,1/(Parallel_Timings!D27:ND27&lt;&gt;""),Parallel_Timings!D27:ND27)</f>
        <v>52.09334</v>
      </c>
    </row>
    <row r="28" customFormat="false" ht="13.8" hidden="false" customHeight="false" outlineLevel="0" collapsed="false">
      <c r="B28" s="7" t="s">
        <v>29</v>
      </c>
      <c r="C28" s="4" t="n">
        <v>9643</v>
      </c>
      <c r="O28" s="0" t="n">
        <f aca="false">LOOKUP(2,1/(Regular_Timings!C28:NC28&lt;&gt;""),Regular_Timings!C28:NC28)</f>
        <v>424.32</v>
      </c>
      <c r="P28" s="0" t="n">
        <f aca="false">LOOKUP(2,1/(Parallel_Timings!D28:ND28&lt;&gt;""),Parallel_Timings!D28:ND28)</f>
        <v>123.55108</v>
      </c>
    </row>
    <row r="29" customFormat="false" ht="13.8" hidden="false" customHeight="false" outlineLevel="0" collapsed="false">
      <c r="B29" s="5" t="s">
        <v>30</v>
      </c>
      <c r="C29" s="4" t="n">
        <v>66206</v>
      </c>
      <c r="E29" s="0" t="str">
        <f aca="false">LOOKUP(2, 1/(1-ISBLANK(Miletone_Tracking!T:T)), Miletone_Tracking!T:T)</f>
        <v>Crossed 50,000 lines on 05/08/20</v>
      </c>
      <c r="O29" s="0" t="n">
        <f aca="false">LOOKUP(2,1/(Regular_Timings!C29:NC29&lt;&gt;""),Regular_Timings!C29:NC29)</f>
        <v>1731.28</v>
      </c>
      <c r="P29" s="0" t="n">
        <f aca="false">LOOKUP(2,1/(Parallel_Timings!D29:ND29&lt;&gt;""),Parallel_Timings!D29:ND29)</f>
        <v>455.05082</v>
      </c>
    </row>
    <row r="30" customFormat="false" ht="13.8" hidden="false" customHeight="false" outlineLevel="0" collapsed="false">
      <c r="B30" s="5" t="s">
        <v>31</v>
      </c>
      <c r="C30" s="4" t="n">
        <v>1044</v>
      </c>
      <c r="O30" s="0" t="n">
        <f aca="false">LOOKUP(2,1/(Regular_Timings!C30:NC30&lt;&gt;""),Regular_Timings!C30:NC30)</f>
        <v>46.35</v>
      </c>
      <c r="P30" s="0" t="n">
        <f aca="false">LOOKUP(2,1/(Parallel_Timings!D30:ND30&lt;&gt;""),Parallel_Timings!D30:ND30)</f>
        <v>22.31878</v>
      </c>
    </row>
    <row r="31" customFormat="false" ht="13.8" hidden="false" customHeight="false" outlineLevel="0" collapsed="false">
      <c r="B31" s="0" t="s">
        <v>32</v>
      </c>
      <c r="C31" s="4" t="n">
        <v>207</v>
      </c>
      <c r="O31" s="0" t="n">
        <f aca="false">LOOKUP(2,1/(Regular_Timings!C31:NC31&lt;&gt;""),Regular_Timings!C31:NC31)</f>
        <v>31.52</v>
      </c>
      <c r="P31" s="0" t="n">
        <f aca="false">LOOKUP(2,1/(Parallel_Timings!D31:ND31&lt;&gt;""),Parallel_Timings!D31:ND31)</f>
        <v>26.58519</v>
      </c>
    </row>
    <row r="32" customFormat="false" ht="12.6" hidden="false" customHeight="true" outlineLevel="0" collapsed="false">
      <c r="B32" s="0" t="s">
        <v>33</v>
      </c>
      <c r="C32" s="4" t="n">
        <v>3610</v>
      </c>
      <c r="O32" s="8" t="n">
        <f aca="false">LOOKUP(2,1/(Regular_Timings!C32:NC32&lt;&gt;""),Regular_Timings!C32:NC32)</f>
        <v>159.68</v>
      </c>
      <c r="P32" s="8" t="n">
        <f aca="false">LOOKUP(2,1/(Parallel_Timings!D32:ND32&lt;&gt;""),Parallel_Timings!D32:ND32)</f>
        <v>60.24165</v>
      </c>
      <c r="Q32" s="8"/>
    </row>
    <row r="33" customFormat="false" ht="12.6" hidden="false" customHeight="true" outlineLevel="0" collapsed="false">
      <c r="B33" s="0" t="s">
        <v>34</v>
      </c>
      <c r="C33" s="4" t="n">
        <v>9529</v>
      </c>
      <c r="O33" s="9"/>
      <c r="P33" s="9"/>
      <c r="Q33" s="9"/>
    </row>
    <row r="34" s="10" customFormat="true" ht="13.8" hidden="false" customHeight="false" outlineLevel="0" collapsed="false">
      <c r="B34" s="10" t="s">
        <v>35</v>
      </c>
      <c r="C34" s="11" t="n">
        <v>5143</v>
      </c>
      <c r="O34" s="0"/>
      <c r="P34" s="0"/>
      <c r="Q34" s="0"/>
      <c r="V34" s="0"/>
      <c r="W34" s="0"/>
    </row>
    <row r="35" customFormat="false" ht="13.8" hidden="false" customHeight="false" outlineLevel="0" collapsed="false">
      <c r="B35" s="0" t="s">
        <v>36</v>
      </c>
      <c r="C35" s="4" t="n">
        <v>566</v>
      </c>
    </row>
    <row r="36" customFormat="false" ht="13.8" hidden="false" customHeight="false" outlineLevel="0" collapsed="false">
      <c r="B36" s="0" t="s">
        <v>37</v>
      </c>
      <c r="C36" s="4" t="n">
        <v>187</v>
      </c>
    </row>
    <row r="38" customFormat="false" ht="13.8" hidden="false" customHeight="false" outlineLevel="0" collapsed="false">
      <c r="B38" s="0" t="s">
        <v>38</v>
      </c>
      <c r="C38" s="4" t="n">
        <v>22184</v>
      </c>
      <c r="E38" s="0" t="str">
        <f aca="false">LOOKUP(2, 1/(1-ISBLANK(Miletone_Tracking!I:I)), Miletone_Tracking!I:I)</f>
        <v>Crossed 20,000 on 12/19/19</v>
      </c>
    </row>
    <row r="39" customFormat="false" ht="14.85" hidden="false" customHeight="true" outlineLevel="0" collapsed="false">
      <c r="B39" s="0" t="s">
        <v>39</v>
      </c>
      <c r="C39" s="4" t="n">
        <v>825</v>
      </c>
    </row>
    <row r="40" customFormat="false" ht="14.85" hidden="false" customHeight="true" outlineLevel="0" collapsed="false">
      <c r="B40" s="0" t="s">
        <v>40</v>
      </c>
      <c r="C40" s="4" t="n">
        <v>20958</v>
      </c>
    </row>
    <row r="41" customFormat="false" ht="14.85" hidden="false" customHeight="true" outlineLevel="0" collapsed="false">
      <c r="C41" s="4"/>
    </row>
    <row r="42" customFormat="false" ht="13.8" hidden="false" customHeight="false" outlineLevel="0" collapsed="false">
      <c r="A42" s="1" t="s">
        <v>41</v>
      </c>
      <c r="B42" s="0" t="s">
        <v>42</v>
      </c>
      <c r="C42" s="0" t="n">
        <f aca="false">4650-865</f>
        <v>3785</v>
      </c>
      <c r="I42" s="12" t="s">
        <v>43</v>
      </c>
    </row>
    <row r="43" customFormat="false" ht="13.8" hidden="false" customHeight="false" outlineLevel="0" collapsed="false">
      <c r="A43" s="13" t="s">
        <v>44</v>
      </c>
      <c r="B43" s="0" t="s">
        <v>45</v>
      </c>
      <c r="C43" s="0" t="n">
        <f aca="false">10319-580</f>
        <v>9739</v>
      </c>
      <c r="I43" s="14" t="s">
        <v>46</v>
      </c>
    </row>
    <row r="44" customFormat="false" ht="13.8" hidden="false" customHeight="false" outlineLevel="0" collapsed="false">
      <c r="B44" s="0" t="s">
        <v>47</v>
      </c>
      <c r="C44" s="0" t="n">
        <v>23768</v>
      </c>
      <c r="E44" s="15"/>
    </row>
    <row r="45" customFormat="false" ht="13.8" hidden="false" customHeight="false" outlineLevel="0" collapsed="false">
      <c r="B45" s="0" t="s">
        <v>48</v>
      </c>
      <c r="C45" s="0" t="n">
        <v>3357</v>
      </c>
      <c r="E45" s="15"/>
    </row>
    <row r="47" customFormat="false" ht="13.8" hidden="false" customHeight="false" outlineLevel="0" collapsed="false">
      <c r="B47" s="4" t="s">
        <v>49</v>
      </c>
      <c r="C47" s="4" t="n">
        <f aca="false">SUM(C4:C45)</f>
        <v>571888</v>
      </c>
      <c r="E47" s="0" t="str">
        <f aca="false">LOOKUP(2, 1/(1-ISBLANK(Miletone_Tracking!A:A)), Miletone_Tracking!A:A)</f>
        <v>Crossed 570,000 on 06/13/21</v>
      </c>
      <c r="N47" s="0" t="s">
        <v>50</v>
      </c>
      <c r="O47" s="0" t="n">
        <f aca="false">INDEX(Regular_Timings!34:34,COUNT(Regular_Timings!34:34,1,1))</f>
        <v>15688.1</v>
      </c>
      <c r="P47" s="0" t="n">
        <f aca="false">INDEX(Parallel_Timings!34:34,COUNT(Parallel_Timings!34:34,1,1))</f>
        <v>4223.42963</v>
      </c>
    </row>
    <row r="48" customFormat="false" ht="13.8" hidden="false" customHeight="false" outlineLevel="0" collapsed="false">
      <c r="B48" s="4" t="s">
        <v>51</v>
      </c>
      <c r="C48" s="4" t="n">
        <v>32</v>
      </c>
      <c r="N48" s="0" t="s">
        <v>52</v>
      </c>
      <c r="P48" s="16" t="n">
        <f aca="false">O47/P47</f>
        <v>3.71454040303259</v>
      </c>
    </row>
    <row r="51" customFormat="false" ht="13.8" hidden="false" customHeight="false" outlineLevel="0" collapsed="false">
      <c r="B51" s="0" t="s">
        <v>53</v>
      </c>
    </row>
    <row r="55" customFormat="false" ht="13.8" hidden="false" customHeight="false" outlineLevel="0" collapsed="false">
      <c r="R55" s="0" t="s">
        <v>54</v>
      </c>
    </row>
    <row r="63" customFormat="false" ht="13.8" hidden="false" customHeight="false" outlineLevel="0" collapsed="false">
      <c r="C63" s="0" t="s">
        <v>55</v>
      </c>
    </row>
    <row r="76" customFormat="false" ht="13.8" hidden="false" customHeight="false" outlineLevel="0" collapsed="false">
      <c r="C76" s="0" t="s">
        <v>56</v>
      </c>
    </row>
    <row r="89" customFormat="false" ht="13.8" hidden="false" customHeight="false" outlineLevel="0" collapsed="false">
      <c r="C89" s="0" t="s">
        <v>57</v>
      </c>
    </row>
    <row r="105" customFormat="false" ht="13.8" hidden="false" customHeight="false" outlineLevel="0" collapsed="false">
      <c r="C105" s="0" t="s">
        <v>58</v>
      </c>
    </row>
    <row r="120" customFormat="false" ht="13.8" hidden="false" customHeight="false" outlineLevel="0" collapsed="false">
      <c r="C120" s="0" t="s">
        <v>59</v>
      </c>
    </row>
    <row r="145" customFormat="false" ht="13.8" hidden="false" customHeight="false" outlineLevel="0" collapsed="false">
      <c r="S145" s="17" t="n">
        <v>43729</v>
      </c>
    </row>
    <row r="157" customFormat="false" ht="13.8" hidden="false" customHeight="false" outlineLevel="0" collapsed="false">
      <c r="C157" s="0" t="s">
        <v>60</v>
      </c>
    </row>
    <row r="161" customFormat="false" ht="13.8" hidden="false" customHeight="false" outlineLevel="0" collapsed="false">
      <c r="S161" s="17" t="n">
        <v>43780</v>
      </c>
    </row>
    <row r="172" customFormat="false" ht="13.8" hidden="false" customHeight="false" outlineLevel="0" collapsed="false">
      <c r="C172" s="0" t="s">
        <v>61</v>
      </c>
    </row>
    <row r="174" customFormat="false" ht="13.8" hidden="false" customHeight="false" outlineLevel="0" collapsed="false">
      <c r="S174" s="17" t="n">
        <v>43765</v>
      </c>
    </row>
    <row r="189" customFormat="false" ht="13.8" hidden="false" customHeight="false" outlineLevel="0" collapsed="false">
      <c r="S189" s="17" t="n">
        <v>43799</v>
      </c>
    </row>
    <row r="203" customFormat="false" ht="13.8" hidden="false" customHeight="false" outlineLevel="0" collapsed="false">
      <c r="S203" s="17" t="n">
        <v>43814</v>
      </c>
    </row>
    <row r="215" customFormat="false" ht="13.8" hidden="false" customHeight="false" outlineLevel="0" collapsed="false">
      <c r="S215" s="17" t="n">
        <v>43827</v>
      </c>
    </row>
    <row r="230" customFormat="false" ht="13.8" hidden="false" customHeight="false" outlineLevel="0" collapsed="false">
      <c r="S230" s="17" t="n">
        <v>43930</v>
      </c>
    </row>
    <row r="244" customFormat="false" ht="13.8" hidden="false" customHeight="false" outlineLevel="0" collapsed="false">
      <c r="S244" s="17" t="n">
        <v>43939</v>
      </c>
    </row>
    <row r="257" customFormat="false" ht="13.8" hidden="false" customHeight="false" outlineLevel="0" collapsed="false">
      <c r="S257" s="17" t="n">
        <v>43955</v>
      </c>
    </row>
    <row r="265" customFormat="false" ht="13.8" hidden="false" customHeight="false" outlineLevel="0" collapsed="false">
      <c r="S265" s="17"/>
    </row>
    <row r="266" customFormat="false" ht="13.8" hidden="false" customHeight="false" outlineLevel="0" collapsed="false">
      <c r="S266" s="17"/>
    </row>
    <row r="267" customFormat="false" ht="13.8" hidden="false" customHeight="false" outlineLevel="0" collapsed="false">
      <c r="S267" s="17"/>
    </row>
    <row r="268" customFormat="false" ht="13.8" hidden="false" customHeight="false" outlineLevel="0" collapsed="false">
      <c r="S268" s="17"/>
    </row>
    <row r="269" customFormat="false" ht="13.8" hidden="false" customHeight="false" outlineLevel="0" collapsed="false">
      <c r="S269" s="17"/>
    </row>
    <row r="270" customFormat="false" ht="13.8" hidden="false" customHeight="false" outlineLevel="0" collapsed="false">
      <c r="S270" s="17" t="n">
        <v>43968</v>
      </c>
    </row>
    <row r="284" customFormat="false" ht="13.8" hidden="false" customHeight="false" outlineLevel="0" collapsed="false">
      <c r="S284" s="17" t="n">
        <v>44025</v>
      </c>
    </row>
    <row r="297" customFormat="false" ht="13.8" hidden="false" customHeight="false" outlineLevel="0" collapsed="false">
      <c r="S297" s="17" t="n">
        <v>44031</v>
      </c>
    </row>
    <row r="309" customFormat="false" ht="13.8" hidden="false" customHeight="false" outlineLevel="0" collapsed="false">
      <c r="S309" s="17" t="n">
        <v>44050</v>
      </c>
    </row>
    <row r="323" customFormat="false" ht="13.8" hidden="false" customHeight="false" outlineLevel="0" collapsed="false">
      <c r="S323" s="17" t="n">
        <v>44053</v>
      </c>
    </row>
    <row r="336" customFormat="false" ht="13.8" hidden="false" customHeight="false" outlineLevel="0" collapsed="false">
      <c r="S336" s="17" t="n">
        <v>44072</v>
      </c>
    </row>
    <row r="349" customFormat="false" ht="13.8" hidden="false" customHeight="false" outlineLevel="0" collapsed="false">
      <c r="S349" s="17" t="n">
        <v>44094</v>
      </c>
    </row>
    <row r="364" customFormat="false" ht="13.8" hidden="false" customHeight="false" outlineLevel="0" collapsed="false">
      <c r="S364" s="17" t="n">
        <v>44101</v>
      </c>
    </row>
    <row r="378" customFormat="false" ht="13.8" hidden="false" customHeight="false" outlineLevel="0" collapsed="false">
      <c r="S378" s="17" t="n">
        <v>44125</v>
      </c>
    </row>
    <row r="392" customFormat="false" ht="13.8" hidden="false" customHeight="false" outlineLevel="0" collapsed="false">
      <c r="S392" s="17" t="n">
        <v>44130</v>
      </c>
    </row>
    <row r="405" customFormat="false" ht="13.8" hidden="false" customHeight="false" outlineLevel="0" collapsed="false">
      <c r="S405" s="17" t="n">
        <v>44136</v>
      </c>
    </row>
    <row r="419" customFormat="false" ht="13.8" hidden="false" customHeight="false" outlineLevel="0" collapsed="false">
      <c r="S419" s="17" t="n">
        <v>44157</v>
      </c>
    </row>
    <row r="432" customFormat="false" ht="13.8" hidden="false" customHeight="false" outlineLevel="0" collapsed="false">
      <c r="S432" s="17" t="n">
        <v>44164</v>
      </c>
    </row>
    <row r="444" customFormat="false" ht="13.8" hidden="false" customHeight="false" outlineLevel="0" collapsed="false">
      <c r="S444" s="17" t="n">
        <v>44171</v>
      </c>
    </row>
    <row r="459" customFormat="false" ht="13.8" hidden="false" customHeight="false" outlineLevel="0" collapsed="false">
      <c r="S459" s="17" t="n">
        <v>44199</v>
      </c>
    </row>
    <row r="471" customFormat="false" ht="13.8" hidden="false" customHeight="false" outlineLevel="0" collapsed="false">
      <c r="S471" s="17" t="n">
        <v>44218</v>
      </c>
    </row>
    <row r="484" customFormat="false" ht="13.8" hidden="false" customHeight="false" outlineLevel="0" collapsed="false">
      <c r="S484" s="17" t="n">
        <v>44220</v>
      </c>
    </row>
    <row r="498" customFormat="false" ht="13.8" hidden="false" customHeight="false" outlineLevel="0" collapsed="false">
      <c r="S498" s="17" t="n">
        <v>44241</v>
      </c>
    </row>
    <row r="511" customFormat="false" ht="13.8" hidden="false" customHeight="false" outlineLevel="0" collapsed="false">
      <c r="S511" s="17" t="n">
        <v>44241</v>
      </c>
    </row>
    <row r="527" customFormat="false" ht="13.8" hidden="false" customHeight="false" outlineLevel="0" collapsed="false">
      <c r="S527" s="17" t="n">
        <v>44284</v>
      </c>
    </row>
    <row r="540" customFormat="false" ht="13.8" hidden="false" customHeight="false" outlineLevel="0" collapsed="false">
      <c r="J540" s="0" t="n">
        <v>44</v>
      </c>
    </row>
    <row r="541" customFormat="false" ht="13.8" hidden="false" customHeight="false" outlineLevel="0" collapsed="false">
      <c r="S541" s="17" t="n">
        <v>44290</v>
      </c>
    </row>
    <row r="556" customFormat="false" ht="13.8" hidden="false" customHeight="false" outlineLevel="0" collapsed="false">
      <c r="S556" s="17" t="n">
        <v>44318</v>
      </c>
    </row>
    <row r="570" customFormat="false" ht="13.8" hidden="false" customHeight="false" outlineLevel="0" collapsed="false">
      <c r="S570" s="17" t="n">
        <v>44325</v>
      </c>
    </row>
    <row r="587" customFormat="false" ht="13.8" hidden="false" customHeight="false" outlineLevel="0" collapsed="false">
      <c r="S587" s="17" t="n">
        <v>44367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4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G49" activeCellId="0" sqref="G49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18" customFormat="true" ht="35.8" hidden="false" customHeight="true" outlineLevel="0" collapsed="false">
      <c r="C4" s="19" t="n">
        <v>44136</v>
      </c>
      <c r="D4" s="20" t="n">
        <v>44143</v>
      </c>
      <c r="E4" s="21" t="n">
        <v>44151</v>
      </c>
      <c r="F4" s="21" t="n">
        <v>44157</v>
      </c>
      <c r="G4" s="19" t="n">
        <v>44164</v>
      </c>
      <c r="H4" s="22" t="n">
        <v>44171</v>
      </c>
      <c r="I4" s="22" t="n">
        <v>44178</v>
      </c>
      <c r="J4" s="21" t="n">
        <v>44185</v>
      </c>
      <c r="K4" s="21" t="n">
        <v>44192</v>
      </c>
      <c r="L4" s="21" t="n">
        <v>43833</v>
      </c>
      <c r="M4" s="21" t="n">
        <v>44206</v>
      </c>
      <c r="N4" s="21" t="n">
        <v>44213</v>
      </c>
      <c r="O4" s="21" t="n">
        <v>44220</v>
      </c>
      <c r="P4" s="23" t="s">
        <v>63</v>
      </c>
      <c r="Q4" s="23" t="s">
        <v>64</v>
      </c>
      <c r="R4" s="21" t="n">
        <v>44241</v>
      </c>
      <c r="S4" s="23" t="s">
        <v>65</v>
      </c>
      <c r="T4" s="21" t="n">
        <v>44255</v>
      </c>
      <c r="U4" s="23" t="s">
        <v>66</v>
      </c>
      <c r="V4" s="23" t="s">
        <v>67</v>
      </c>
      <c r="W4" s="24" t="n">
        <v>44276</v>
      </c>
      <c r="X4" s="24" t="n">
        <v>44283</v>
      </c>
      <c r="Y4" s="24" t="n">
        <v>44290</v>
      </c>
      <c r="Z4" s="23" t="s">
        <v>68</v>
      </c>
      <c r="AA4" s="23" t="s">
        <v>69</v>
      </c>
      <c r="AB4" s="21" t="n">
        <v>44311</v>
      </c>
      <c r="AC4" s="22" t="n">
        <v>44318</v>
      </c>
      <c r="AD4" s="22" t="n">
        <v>44325</v>
      </c>
      <c r="AE4" s="25" t="s">
        <v>70</v>
      </c>
      <c r="AF4" s="22" t="n">
        <v>44339</v>
      </c>
      <c r="AG4" s="25" t="s">
        <v>71</v>
      </c>
      <c r="AH4" s="22" t="n">
        <v>44353</v>
      </c>
      <c r="AI4" s="22" t="n">
        <v>44360</v>
      </c>
      <c r="AJ4" s="22" t="n">
        <v>44367</v>
      </c>
    </row>
    <row r="5" s="18" customFormat="true" ht="14.05" hidden="false" customHeight="true" outlineLevel="0" collapsed="false">
      <c r="A5" s="26" t="s">
        <v>72</v>
      </c>
      <c r="C5" s="19"/>
      <c r="D5" s="20"/>
      <c r="E5" s="21"/>
      <c r="F5" s="21"/>
      <c r="G5" s="19"/>
      <c r="H5" s="22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4"/>
      <c r="X5" s="24"/>
      <c r="Y5" s="24"/>
      <c r="Z5" s="21"/>
      <c r="AA5" s="21"/>
      <c r="AB5" s="21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</row>
    <row r="6" s="10" customFormat="true" ht="12.4" hidden="false" customHeight="true" outlineLevel="0" collapsed="false">
      <c r="A6" s="27" t="s">
        <v>6</v>
      </c>
      <c r="B6" s="0"/>
      <c r="C6" s="0" t="n">
        <v>509.17</v>
      </c>
      <c r="D6" s="10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28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</row>
    <row r="7" customFormat="false" ht="13.8" hidden="false" customHeight="false" outlineLevel="0" collapsed="false">
      <c r="A7" s="29" t="s">
        <v>7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</row>
    <row r="8" customFormat="false" ht="13.8" hidden="false" customHeight="false" outlineLevel="0" collapsed="false">
      <c r="A8" s="29" t="s">
        <v>8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</row>
    <row r="9" customFormat="false" ht="13.8" hidden="false" customHeight="false" outlineLevel="0" collapsed="false">
      <c r="A9" s="27" t="s">
        <v>9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</row>
    <row r="10" customFormat="false" ht="13.8" hidden="false" customHeight="false" outlineLevel="0" collapsed="false">
      <c r="A10" s="29" t="s">
        <v>10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</row>
    <row r="11" customFormat="false" ht="13.8" hidden="false" customHeight="false" outlineLevel="0" collapsed="false">
      <c r="A11" s="29" t="s">
        <v>12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</row>
    <row r="12" customFormat="false" ht="13.8" hidden="false" customHeight="false" outlineLevel="0" collapsed="false">
      <c r="A12" s="29" t="s">
        <v>13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</row>
    <row r="13" customFormat="false" ht="13.8" hidden="false" customHeight="false" outlineLevel="0" collapsed="false">
      <c r="A13" s="29" t="s">
        <v>14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</row>
    <row r="14" customFormat="false" ht="13.8" hidden="false" customHeight="false" outlineLevel="0" collapsed="false">
      <c r="A14" s="27" t="s">
        <v>15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</row>
    <row r="15" customFormat="false" ht="13.8" hidden="false" customHeight="false" outlineLevel="0" collapsed="false">
      <c r="A15" s="27" t="s">
        <v>16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</row>
    <row r="16" customFormat="false" ht="13.8" hidden="false" customHeight="false" outlineLevel="0" collapsed="false">
      <c r="A16" s="27" t="s">
        <v>17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</row>
    <row r="17" customFormat="false" ht="13.8" hidden="false" customHeight="false" outlineLevel="0" collapsed="false">
      <c r="A17" s="27" t="s">
        <v>18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</row>
    <row r="18" customFormat="false" ht="13.8" hidden="false" customHeight="false" outlineLevel="0" collapsed="false">
      <c r="A18" s="27" t="s">
        <v>19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</row>
    <row r="19" customFormat="false" ht="13.8" hidden="false" customHeight="false" outlineLevel="0" collapsed="false">
      <c r="A19" s="27" t="s">
        <v>20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</row>
    <row r="20" customFormat="false" ht="13.8" hidden="false" customHeight="false" outlineLevel="0" collapsed="false">
      <c r="A20" s="27" t="s">
        <v>21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</row>
    <row r="21" customFormat="false" ht="13.8" hidden="false" customHeight="false" outlineLevel="0" collapsed="false">
      <c r="A21" s="27" t="s">
        <v>22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</row>
    <row r="22" customFormat="false" ht="13.8" hidden="false" customHeight="false" outlineLevel="0" collapsed="false">
      <c r="A22" s="27" t="s">
        <v>23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0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</row>
    <row r="23" customFormat="false" ht="13.8" hidden="false" customHeight="false" outlineLevel="0" collapsed="false">
      <c r="A23" s="27" t="s">
        <v>24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</row>
    <row r="24" customFormat="false" ht="13.8" hidden="false" customHeight="false" outlineLevel="0" collapsed="false">
      <c r="A24" s="27" t="s">
        <v>25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</row>
    <row r="25" customFormat="false" ht="13.8" hidden="false" customHeight="false" outlineLevel="0" collapsed="false">
      <c r="A25" s="27" t="s">
        <v>26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</row>
    <row r="26" customFormat="false" ht="13.8" hidden="false" customHeight="false" outlineLevel="0" collapsed="false">
      <c r="A26" s="30" t="s">
        <v>27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</row>
    <row r="27" customFormat="false" ht="13.8" hidden="false" customHeight="false" outlineLevel="0" collapsed="false">
      <c r="A27" s="27" t="s">
        <v>28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28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</row>
    <row r="28" customFormat="false" ht="13.8" hidden="false" customHeight="false" outlineLevel="0" collapsed="false">
      <c r="A28" s="27" t="s">
        <v>29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</row>
    <row r="29" customFormat="false" ht="13.8" hidden="false" customHeight="false" outlineLevel="0" collapsed="false">
      <c r="A29" s="27" t="s">
        <v>30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</row>
    <row r="30" customFormat="false" ht="13.8" hidden="false" customHeight="false" outlineLevel="0" collapsed="false">
      <c r="A30" s="27" t="s">
        <v>31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</row>
    <row r="31" customFormat="false" ht="13.8" hidden="false" customHeight="false" outlineLevel="0" collapsed="false">
      <c r="A31" s="29" t="s">
        <v>32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</row>
    <row r="32" customFormat="false" ht="13.8" hidden="false" customHeight="false" outlineLevel="0" collapsed="false">
      <c r="A32" s="29" t="s">
        <v>33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</row>
    <row r="34" customFormat="false" ht="13.8" hidden="false" customHeight="false" outlineLevel="0" collapsed="false">
      <c r="A34" s="0" t="s">
        <v>73</v>
      </c>
      <c r="C34" s="0" t="n">
        <f aca="false">SUM(C$6:C$32)</f>
        <v>9790.18</v>
      </c>
      <c r="D34" s="0" t="n">
        <f aca="false">SUM(D$6:D$32)</f>
        <v>10337.28</v>
      </c>
      <c r="E34" s="0" t="n">
        <f aca="false">SUM(E$6:E$32)</f>
        <v>9477.73</v>
      </c>
      <c r="F34" s="0" t="n">
        <f aca="false">SUM(F$6:F$32)</f>
        <v>10458.76</v>
      </c>
      <c r="G34" s="0" t="n">
        <f aca="false">SUM(G$6:G$32)</f>
        <v>10875.79</v>
      </c>
      <c r="H34" s="0" t="n">
        <f aca="false">SUM(H$6:H$32)</f>
        <v>11600.74</v>
      </c>
      <c r="I34" s="0" t="n">
        <f aca="false">SUM(I$6:I$32)</f>
        <v>11859.09</v>
      </c>
      <c r="J34" s="0" t="n">
        <f aca="false">SUM(J$6:J$32)</f>
        <v>11489.62</v>
      </c>
      <c r="K34" s="0" t="n">
        <f aca="false">SUM(K$6:K$32)</f>
        <v>11576.56</v>
      </c>
      <c r="L34" s="0" t="n">
        <f aca="false">SUM(L$6:L$32)</f>
        <v>11966.15</v>
      </c>
      <c r="M34" s="0" t="n">
        <f aca="false">SUM(M$6:M$32)</f>
        <v>11641.86</v>
      </c>
      <c r="N34" s="0" t="n">
        <f aca="false">SUM(N$6:N$32)</f>
        <v>12450.34</v>
      </c>
      <c r="O34" s="0" t="n">
        <f aca="false">SUM(O$6:O$32)</f>
        <v>12937.65</v>
      </c>
      <c r="P34" s="0" t="n">
        <f aca="false">SUM(P$6:P$32)</f>
        <v>13285.67</v>
      </c>
      <c r="Q34" s="0" t="n">
        <f aca="false">SUM(Q$6:Q$32)</f>
        <v>13349.21</v>
      </c>
      <c r="R34" s="0" t="n">
        <f aca="false">SUM(R$6:R$32)</f>
        <v>13674.81</v>
      </c>
      <c r="S34" s="0" t="n">
        <f aca="false">SUM(S$6:S$32)</f>
        <v>13603.51</v>
      </c>
      <c r="T34" s="0" t="n">
        <f aca="false">SUM(T$6:T$32)</f>
        <v>13543.13</v>
      </c>
      <c r="U34" s="0" t="n">
        <f aca="false">SUM(U$6:U$32)</f>
        <v>14943.86</v>
      </c>
      <c r="V34" s="0" t="n">
        <f aca="false">SUM(V$6:V$32)</f>
        <v>14183.58</v>
      </c>
      <c r="W34" s="0" t="n">
        <f aca="false">SUM(W$6:W$32)</f>
        <v>14048.98</v>
      </c>
      <c r="X34" s="0" t="n">
        <f aca="false">SUM(X$6:X$32)</f>
        <v>13534.81</v>
      </c>
      <c r="Y34" s="0" t="n">
        <f aca="false">SUM(Y$6:Y$32)</f>
        <v>14136.64</v>
      </c>
      <c r="Z34" s="0" t="n">
        <f aca="false">SUM(Z$6:Z$32)</f>
        <v>12760.59</v>
      </c>
      <c r="AA34" s="0" t="n">
        <f aca="false">SUM(AA$6:AA$32)</f>
        <v>14579.26</v>
      </c>
      <c r="AB34" s="0" t="n">
        <f aca="false">SUM(AB$6:AB$32)</f>
        <v>13658.59</v>
      </c>
      <c r="AC34" s="0" t="n">
        <f aca="false">SUM(AC$5:AC$32)</f>
        <v>14093.95</v>
      </c>
      <c r="AD34" s="0" t="n">
        <f aca="false">SUM(AD$5:AD$32)</f>
        <v>15691.06</v>
      </c>
      <c r="AE34" s="0" t="n">
        <f aca="false">SUM(AE$5:AE$32)</f>
        <v>15719.61</v>
      </c>
      <c r="AF34" s="0" t="n">
        <f aca="false">SUM(AF$5:AF$32)</f>
        <v>16257.9</v>
      </c>
      <c r="AG34" s="0" t="n">
        <f aca="false">SUM(AG$5:AG$32)</f>
        <v>16386.75</v>
      </c>
      <c r="AH34" s="0" t="n">
        <f aca="false">SUM(AH$5:AH$32)</f>
        <v>15900.46</v>
      </c>
      <c r="AI34" s="0" t="n">
        <f aca="false">SUM(AI$5:AI$32)</f>
        <v>16684.01</v>
      </c>
      <c r="AJ34" s="0" t="n">
        <f aca="false">SUM(AJ$5:AJ$32)</f>
        <v>15688.1</v>
      </c>
    </row>
    <row r="35" customFormat="false" ht="23.7" hidden="false" customHeight="false" outlineLevel="0" collapsed="false">
      <c r="A35" s="28" t="s">
        <v>74</v>
      </c>
      <c r="C35" s="31"/>
      <c r="D35" s="31" t="n">
        <f aca="false">D34/C34</f>
        <v>1.0558825271854</v>
      </c>
      <c r="E35" s="31" t="n">
        <f aca="false">E34/D34</f>
        <v>0.916849500061912</v>
      </c>
      <c r="F35" s="31" t="n">
        <f aca="false">F34/E34</f>
        <v>1.10350896258914</v>
      </c>
      <c r="G35" s="31" t="n">
        <f aca="false">G34/F34</f>
        <v>1.03987375176407</v>
      </c>
      <c r="H35" s="31" t="n">
        <f aca="false">H34/G34</f>
        <v>1.06665722673939</v>
      </c>
      <c r="I35" s="31" t="n">
        <f aca="false">I34/H34</f>
        <v>1.02227013104336</v>
      </c>
      <c r="J35" s="31" t="n">
        <f aca="false">J34/I34</f>
        <v>0.968844995695285</v>
      </c>
      <c r="K35" s="31" t="n">
        <f aca="false">K34/J34</f>
        <v>1.00756682988645</v>
      </c>
      <c r="L35" s="31" t="n">
        <f aca="false">L34/K34</f>
        <v>1.03365334779935</v>
      </c>
      <c r="M35" s="31" t="n">
        <f aca="false">M34/L34</f>
        <v>0.972899387020888</v>
      </c>
      <c r="N35" s="31" t="n">
        <f aca="false">N34/M34</f>
        <v>1.06944594764067</v>
      </c>
      <c r="O35" s="31" t="n">
        <f aca="false">O34/N34</f>
        <v>1.03914029657021</v>
      </c>
      <c r="P35" s="31" t="n">
        <f aca="false">P34/O34</f>
        <v>1.0268997847368</v>
      </c>
      <c r="Q35" s="31" t="n">
        <f aca="false">Q34/P34</f>
        <v>1.00478259658715</v>
      </c>
      <c r="R35" s="31" t="n">
        <f aca="false">R34/Q34</f>
        <v>1.02439095646859</v>
      </c>
      <c r="S35" s="31" t="n">
        <f aca="false">S34/R34</f>
        <v>0.994786033590229</v>
      </c>
      <c r="T35" s="31" t="n">
        <f aca="false">T34/S34</f>
        <v>0.995561439657853</v>
      </c>
      <c r="U35" s="31" t="n">
        <f aca="false">U34/T34</f>
        <v>1.10342734655874</v>
      </c>
      <c r="V35" s="31" t="n">
        <f aca="false">V34/U34</f>
        <v>0.949124255714387</v>
      </c>
      <c r="W35" s="31" t="n">
        <f aca="false">W34/V34</f>
        <v>0.990510153289931</v>
      </c>
      <c r="X35" s="31" t="n">
        <f aca="false">X34/W34</f>
        <v>0.963401613497919</v>
      </c>
      <c r="Y35" s="31" t="n">
        <f aca="false">Y34/X34</f>
        <v>1.04446534528375</v>
      </c>
      <c r="Z35" s="31" t="n">
        <f aca="false">Z34/Y34</f>
        <v>0.902660745410508</v>
      </c>
      <c r="AA35" s="31" t="n">
        <f aca="false">AA34/Z34</f>
        <v>1.14252240687931</v>
      </c>
      <c r="AB35" s="31" t="n">
        <f aca="false">AB34/AA34</f>
        <v>0.936850704356737</v>
      </c>
      <c r="AC35" s="31" t="n">
        <f aca="false">AC34/AB34</f>
        <v>1.03187444677672</v>
      </c>
      <c r="AD35" s="31" t="n">
        <f aca="false">AD34/AC34</f>
        <v>1.11331883538682</v>
      </c>
      <c r="AE35" s="31" t="n">
        <f aca="false">AE34/AD34</f>
        <v>1.00181950741378</v>
      </c>
      <c r="AF35" s="31" t="n">
        <f aca="false">AF34/AE34</f>
        <v>1.03424321595765</v>
      </c>
      <c r="AG35" s="31" t="n">
        <f aca="false">AG34/AF34</f>
        <v>1.00792537781632</v>
      </c>
      <c r="AH35" s="31" t="n">
        <f aca="false">AH34/AG34</f>
        <v>0.970324194852549</v>
      </c>
      <c r="AI35" s="31" t="n">
        <f aca="false">AI34/AH34</f>
        <v>1.04927844854803</v>
      </c>
      <c r="AJ35" s="31" t="n">
        <f aca="false">AJ34/AI34</f>
        <v>0.940307515998851</v>
      </c>
    </row>
    <row r="37" customFormat="false" ht="19.4" hidden="false" customHeight="false" outlineLevel="0" collapsed="false">
      <c r="A37" s="0" t="s">
        <v>75</v>
      </c>
      <c r="C37" s="13"/>
      <c r="D37" s="13"/>
      <c r="E37" s="13"/>
      <c r="F37" s="13"/>
      <c r="G37" s="13"/>
      <c r="H37" s="32" t="s">
        <v>76</v>
      </c>
      <c r="L37" s="33" t="s">
        <v>77</v>
      </c>
      <c r="O37" s="34" t="s">
        <v>78</v>
      </c>
      <c r="P37" s="33" t="s">
        <v>79</v>
      </c>
      <c r="U37" s="33" t="s">
        <v>80</v>
      </c>
      <c r="AC37" s="33" t="s">
        <v>81</v>
      </c>
      <c r="AD37" s="33" t="s">
        <v>82</v>
      </c>
    </row>
    <row r="49" customFormat="false" ht="13.8" hidden="false" customHeight="false" outlineLevel="0" collapsed="false">
      <c r="E49" s="0" t="s">
        <v>72</v>
      </c>
    </row>
    <row r="50" customFormat="false" ht="13.8" hidden="false" customHeight="false" outlineLevel="0" collapsed="false">
      <c r="E50" s="0" t="s">
        <v>6</v>
      </c>
    </row>
    <row r="51" customFormat="false" ht="13.8" hidden="false" customHeight="false" outlineLevel="0" collapsed="false">
      <c r="E51" s="0" t="s">
        <v>7</v>
      </c>
    </row>
    <row r="52" customFormat="false" ht="13.8" hidden="false" customHeight="false" outlineLevel="0" collapsed="false">
      <c r="E52" s="0" t="s">
        <v>8</v>
      </c>
    </row>
    <row r="53" customFormat="false" ht="13.8" hidden="false" customHeight="false" outlineLevel="0" collapsed="false">
      <c r="E53" s="0" t="s">
        <v>9</v>
      </c>
    </row>
    <row r="54" customFormat="false" ht="13.8" hidden="false" customHeight="false" outlineLevel="0" collapsed="false">
      <c r="E54" s="0" t="s">
        <v>10</v>
      </c>
    </row>
    <row r="55" customFormat="false" ht="13.8" hidden="false" customHeight="false" outlineLevel="0" collapsed="false">
      <c r="E55" s="0" t="s">
        <v>12</v>
      </c>
    </row>
    <row r="56" customFormat="false" ht="13.8" hidden="false" customHeight="false" outlineLevel="0" collapsed="false">
      <c r="E56" s="0" t="s">
        <v>13</v>
      </c>
    </row>
    <row r="57" customFormat="false" ht="13.8" hidden="false" customHeight="false" outlineLevel="0" collapsed="false">
      <c r="E57" s="0" t="s">
        <v>14</v>
      </c>
    </row>
    <row r="58" customFormat="false" ht="13.8" hidden="false" customHeight="false" outlineLevel="0" collapsed="false">
      <c r="E58" s="0" t="s">
        <v>15</v>
      </c>
    </row>
    <row r="59" customFormat="false" ht="13.8" hidden="false" customHeight="false" outlineLevel="0" collapsed="false">
      <c r="E59" s="0" t="s">
        <v>16</v>
      </c>
    </row>
    <row r="60" customFormat="false" ht="13.8" hidden="false" customHeight="false" outlineLevel="0" collapsed="false">
      <c r="E60" s="0" t="s">
        <v>17</v>
      </c>
    </row>
    <row r="61" customFormat="false" ht="13.8" hidden="false" customHeight="false" outlineLevel="0" collapsed="false">
      <c r="E61" s="0" t="s">
        <v>18</v>
      </c>
    </row>
    <row r="62" customFormat="false" ht="13.8" hidden="false" customHeight="false" outlineLevel="0" collapsed="false">
      <c r="E62" s="0" t="s">
        <v>19</v>
      </c>
    </row>
    <row r="63" customFormat="false" ht="13.8" hidden="false" customHeight="false" outlineLevel="0" collapsed="false">
      <c r="E63" s="0" t="s">
        <v>20</v>
      </c>
    </row>
    <row r="64" customFormat="false" ht="13.8" hidden="false" customHeight="false" outlineLevel="0" collapsed="false">
      <c r="E64" s="0" t="s">
        <v>21</v>
      </c>
    </row>
    <row r="65" customFormat="false" ht="13.8" hidden="false" customHeight="false" outlineLevel="0" collapsed="false">
      <c r="E65" s="0" t="s">
        <v>22</v>
      </c>
    </row>
    <row r="66" customFormat="false" ht="13.8" hidden="false" customHeight="false" outlineLevel="0" collapsed="false">
      <c r="E66" s="0" t="s">
        <v>23</v>
      </c>
    </row>
    <row r="67" customFormat="false" ht="13.8" hidden="false" customHeight="false" outlineLevel="0" collapsed="false">
      <c r="E67" s="0" t="s">
        <v>24</v>
      </c>
    </row>
    <row r="68" customFormat="false" ht="13.8" hidden="false" customHeight="false" outlineLevel="0" collapsed="false">
      <c r="E68" s="0" t="s">
        <v>25</v>
      </c>
    </row>
    <row r="69" customFormat="false" ht="13.8" hidden="false" customHeight="false" outlineLevel="0" collapsed="false">
      <c r="E69" s="0" t="s">
        <v>26</v>
      </c>
    </row>
    <row r="70" customFormat="false" ht="13.8" hidden="false" customHeight="false" outlineLevel="0" collapsed="false">
      <c r="E70" s="0" t="s">
        <v>27</v>
      </c>
    </row>
    <row r="71" customFormat="false" ht="13.8" hidden="false" customHeight="false" outlineLevel="0" collapsed="false">
      <c r="E71" s="0" t="s">
        <v>28</v>
      </c>
    </row>
    <row r="72" customFormat="false" ht="13.8" hidden="false" customHeight="false" outlineLevel="0" collapsed="false">
      <c r="E72" s="0" t="s">
        <v>29</v>
      </c>
    </row>
    <row r="73" customFormat="false" ht="13.8" hidden="false" customHeight="false" outlineLevel="0" collapsed="false">
      <c r="E73" s="0" t="s">
        <v>30</v>
      </c>
    </row>
    <row r="74" customFormat="false" ht="13.8" hidden="false" customHeight="false" outlineLevel="0" collapsed="false">
      <c r="E74" s="0" t="s">
        <v>31</v>
      </c>
    </row>
    <row r="75" customFormat="false" ht="13.8" hidden="false" customHeight="false" outlineLevel="0" collapsed="false">
      <c r="E75" s="0" t="s">
        <v>83</v>
      </c>
    </row>
    <row r="76" customFormat="false" ht="13.8" hidden="false" customHeight="false" outlineLevel="0" collapsed="false">
      <c r="E76" s="0" t="s">
        <v>33</v>
      </c>
    </row>
    <row r="81" customFormat="false" ht="13.8" hidden="false" customHeight="false" outlineLevel="0" collapsed="false">
      <c r="BI81" s="0" t="s">
        <v>72</v>
      </c>
      <c r="BJ81" s="0" t="n">
        <v>636.13</v>
      </c>
    </row>
    <row r="82" customFormat="false" ht="13.8" hidden="false" customHeight="false" outlineLevel="0" collapsed="false">
      <c r="BI82" s="0" t="s">
        <v>6</v>
      </c>
      <c r="BJ82" s="0" t="n">
        <v>683.07</v>
      </c>
      <c r="BK82" s="0" t="n">
        <v>184.02927</v>
      </c>
    </row>
    <row r="83" customFormat="false" ht="13.8" hidden="false" customHeight="false" outlineLevel="0" collapsed="false">
      <c r="BI83" s="0" t="s">
        <v>7</v>
      </c>
      <c r="BJ83" s="0" t="n">
        <v>189.3</v>
      </c>
      <c r="BK83" s="0" t="n">
        <v>72.85334</v>
      </c>
    </row>
    <row r="84" customFormat="false" ht="13.8" hidden="false" customHeight="false" outlineLevel="0" collapsed="false">
      <c r="BI84" s="0" t="s">
        <v>8</v>
      </c>
      <c r="BJ84" s="0" t="n">
        <v>257.48</v>
      </c>
      <c r="BK84" s="0" t="n">
        <v>76.28002</v>
      </c>
    </row>
    <row r="85" customFormat="false" ht="13.8" hidden="false" customHeight="false" outlineLevel="0" collapsed="false">
      <c r="BI85" s="0" t="s">
        <v>9</v>
      </c>
      <c r="BJ85" s="0" t="n">
        <v>1440.74</v>
      </c>
      <c r="BK85" s="0" t="n">
        <v>349.71263</v>
      </c>
    </row>
    <row r="86" customFormat="false" ht="13.8" hidden="false" customHeight="false" outlineLevel="0" collapsed="false">
      <c r="BI86" s="0" t="s">
        <v>10</v>
      </c>
      <c r="BJ86" s="0" t="n">
        <v>141.39</v>
      </c>
      <c r="BK86" s="0" t="n">
        <v>38.67067</v>
      </c>
    </row>
    <row r="87" customFormat="false" ht="13.8" hidden="false" customHeight="false" outlineLevel="0" collapsed="false">
      <c r="BI87" s="0" t="s">
        <v>12</v>
      </c>
      <c r="BJ87" s="0" t="n">
        <v>420.46</v>
      </c>
      <c r="BK87" s="0" t="n">
        <v>82.07111</v>
      </c>
    </row>
    <row r="88" customFormat="false" ht="13.8" hidden="false" customHeight="false" outlineLevel="0" collapsed="false">
      <c r="BI88" s="0" t="s">
        <v>13</v>
      </c>
      <c r="BJ88" s="0" t="n">
        <v>96.99</v>
      </c>
      <c r="BK88" s="0" t="n">
        <v>40.81308</v>
      </c>
    </row>
    <row r="89" customFormat="false" ht="13.8" hidden="false" customHeight="false" outlineLevel="0" collapsed="false">
      <c r="BI89" s="0" t="s">
        <v>14</v>
      </c>
      <c r="BJ89" s="0" t="n">
        <v>547.6</v>
      </c>
      <c r="BK89" s="0" t="n">
        <v>154.66179</v>
      </c>
    </row>
    <row r="90" customFormat="false" ht="13.8" hidden="false" customHeight="false" outlineLevel="0" collapsed="false">
      <c r="BI90" s="0" t="s">
        <v>15</v>
      </c>
      <c r="BJ90" s="0" t="n">
        <v>314.62</v>
      </c>
      <c r="BK90" s="0" t="n">
        <v>108.24716</v>
      </c>
    </row>
    <row r="91" customFormat="false" ht="13.8" hidden="false" customHeight="false" outlineLevel="0" collapsed="false">
      <c r="BI91" s="0" t="s">
        <v>16</v>
      </c>
      <c r="BJ91" s="0" t="n">
        <v>400.01</v>
      </c>
      <c r="BK91" s="0" t="n">
        <v>125.53587</v>
      </c>
    </row>
    <row r="92" customFormat="false" ht="13.8" hidden="false" customHeight="false" outlineLevel="0" collapsed="false">
      <c r="BI92" s="0" t="s">
        <v>17</v>
      </c>
      <c r="BJ92" s="0" t="n">
        <v>2630.57</v>
      </c>
      <c r="BK92" s="0" t="n">
        <v>618.08973</v>
      </c>
    </row>
    <row r="93" customFormat="false" ht="13.8" hidden="false" customHeight="false" outlineLevel="0" collapsed="false">
      <c r="BI93" s="0" t="s">
        <v>18</v>
      </c>
    </row>
    <row r="94" customFormat="false" ht="13.8" hidden="false" customHeight="false" outlineLevel="0" collapsed="false">
      <c r="BI94" s="0" t="s">
        <v>19</v>
      </c>
      <c r="BJ94" s="0" t="n">
        <v>627.3</v>
      </c>
      <c r="BK94" s="0" t="n">
        <v>170.75118</v>
      </c>
    </row>
    <row r="95" customFormat="false" ht="13.8" hidden="false" customHeight="false" outlineLevel="0" collapsed="false">
      <c r="BI95" s="0" t="s">
        <v>20</v>
      </c>
      <c r="BJ95" s="0" t="n">
        <v>793.5</v>
      </c>
      <c r="BK95" s="0" t="n">
        <v>207.23633</v>
      </c>
    </row>
    <row r="96" customFormat="false" ht="13.8" hidden="false" customHeight="false" outlineLevel="0" collapsed="false">
      <c r="BI96" s="0" t="s">
        <v>21</v>
      </c>
      <c r="BJ96" s="0" t="n">
        <v>128.01</v>
      </c>
      <c r="BK96" s="0" t="n">
        <v>53.48696</v>
      </c>
    </row>
    <row r="97" customFormat="false" ht="13.8" hidden="false" customHeight="false" outlineLevel="0" collapsed="false">
      <c r="BI97" s="0" t="s">
        <v>22</v>
      </c>
      <c r="BJ97" s="0" t="n">
        <v>433.45</v>
      </c>
      <c r="BK97" s="0" t="n">
        <v>136.36899</v>
      </c>
    </row>
    <row r="98" customFormat="false" ht="13.8" hidden="false" customHeight="false" outlineLevel="0" collapsed="false">
      <c r="BI98" s="0" t="s">
        <v>23</v>
      </c>
      <c r="BJ98" s="0" t="n">
        <v>384.37</v>
      </c>
      <c r="BK98" s="0" t="n">
        <v>116.54091</v>
      </c>
    </row>
    <row r="99" customFormat="false" ht="13.8" hidden="false" customHeight="false" outlineLevel="0" collapsed="false">
      <c r="BI99" s="0" t="s">
        <v>24</v>
      </c>
      <c r="BJ99" s="0" t="n">
        <v>241.07</v>
      </c>
      <c r="BK99" s="0" t="n">
        <v>85.85521</v>
      </c>
    </row>
    <row r="100" customFormat="false" ht="13.8" hidden="false" customHeight="false" outlineLevel="0" collapsed="false">
      <c r="BI100" s="0" t="s">
        <v>25</v>
      </c>
      <c r="BJ100" s="0" t="n">
        <v>261.63</v>
      </c>
      <c r="BK100" s="0" t="n">
        <v>81.64308</v>
      </c>
    </row>
    <row r="101" customFormat="false" ht="13.8" hidden="false" customHeight="false" outlineLevel="0" collapsed="false">
      <c r="BI101" s="0" t="s">
        <v>26</v>
      </c>
      <c r="BJ101" s="0" t="n">
        <v>309.31</v>
      </c>
      <c r="BK101" s="0" t="n">
        <v>83.81372</v>
      </c>
    </row>
    <row r="102" customFormat="false" ht="13.8" hidden="false" customHeight="false" outlineLevel="0" collapsed="false">
      <c r="BI102" s="0" t="s">
        <v>27</v>
      </c>
      <c r="BJ102" s="0" t="n">
        <v>777.04</v>
      </c>
      <c r="BK102" s="0" t="n">
        <v>222.50691</v>
      </c>
    </row>
    <row r="103" customFormat="false" ht="13.8" hidden="false" customHeight="false" outlineLevel="0" collapsed="false">
      <c r="BI103" s="0" t="s">
        <v>28</v>
      </c>
      <c r="BJ103" s="0" t="n">
        <v>159.26</v>
      </c>
      <c r="BK103" s="0" t="n">
        <v>44.91844</v>
      </c>
    </row>
    <row r="104" customFormat="false" ht="13.8" hidden="false" customHeight="false" outlineLevel="0" collapsed="false">
      <c r="BI104" s="0" t="s">
        <v>29</v>
      </c>
      <c r="BJ104" s="0" t="n">
        <v>385.36</v>
      </c>
      <c r="BK104" s="0" t="n">
        <v>109.12426</v>
      </c>
    </row>
    <row r="105" customFormat="false" ht="13.8" hidden="false" customHeight="false" outlineLevel="0" collapsed="false">
      <c r="BI105" s="0" t="s">
        <v>30</v>
      </c>
      <c r="BJ105" s="0" t="n">
        <v>1620.35</v>
      </c>
      <c r="BK105" s="0" t="n">
        <v>418.55554</v>
      </c>
    </row>
    <row r="106" customFormat="false" ht="13.8" hidden="false" customHeight="false" outlineLevel="0" collapsed="false">
      <c r="BI106" s="0" t="s">
        <v>31</v>
      </c>
      <c r="BJ106" s="0" t="n">
        <v>38.92</v>
      </c>
      <c r="BK106" s="0" t="n">
        <v>19.64096</v>
      </c>
    </row>
    <row r="107" customFormat="false" ht="13.8" hidden="false" customHeight="false" outlineLevel="0" collapsed="false">
      <c r="BI107" s="0" t="s">
        <v>83</v>
      </c>
      <c r="BJ107" s="0" t="n">
        <v>27.54</v>
      </c>
      <c r="BK107" s="0" t="n">
        <v>21.33641</v>
      </c>
    </row>
    <row r="108" customFormat="false" ht="13.8" hidden="false" customHeight="false" outlineLevel="0" collapsed="false">
      <c r="BI108" s="0" t="s">
        <v>33</v>
      </c>
      <c r="BJ108" s="0" t="n">
        <v>148.48</v>
      </c>
      <c r="BK108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E30" activeCellId="0" sqref="E30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37" customFormat="true" ht="43.4" hidden="false" customHeight="false" outlineLevel="0" collapsed="false">
      <c r="A4" s="0"/>
      <c r="B4" s="0"/>
      <c r="C4" s="35" t="n">
        <v>44136</v>
      </c>
      <c r="D4" s="36" t="n">
        <v>44144</v>
      </c>
      <c r="E4" s="35" t="n">
        <v>44151</v>
      </c>
      <c r="F4" s="35" t="n">
        <v>44157</v>
      </c>
      <c r="G4" s="35" t="n">
        <v>44164</v>
      </c>
      <c r="H4" s="35" t="n">
        <v>44171</v>
      </c>
      <c r="I4" s="35" t="n">
        <v>44178</v>
      </c>
      <c r="J4" s="35" t="n">
        <v>44185</v>
      </c>
      <c r="K4" s="35" t="n">
        <v>44192</v>
      </c>
      <c r="L4" s="35" t="n">
        <v>43833</v>
      </c>
      <c r="M4" s="35" t="n">
        <v>44206</v>
      </c>
      <c r="N4" s="35" t="n">
        <v>44213</v>
      </c>
      <c r="O4" s="35" t="n">
        <v>44220</v>
      </c>
      <c r="P4" s="23" t="s">
        <v>63</v>
      </c>
      <c r="Q4" s="23" t="s">
        <v>64</v>
      </c>
      <c r="R4" s="24" t="n">
        <v>44241</v>
      </c>
      <c r="S4" s="23" t="s">
        <v>65</v>
      </c>
      <c r="T4" s="24" t="n">
        <v>44255</v>
      </c>
      <c r="U4" s="23" t="s">
        <v>66</v>
      </c>
      <c r="V4" s="23" t="s">
        <v>67</v>
      </c>
      <c r="W4" s="24" t="n">
        <v>44276</v>
      </c>
      <c r="X4" s="24" t="n">
        <v>44276</v>
      </c>
      <c r="Y4" s="24" t="n">
        <v>44290</v>
      </c>
      <c r="Z4" s="23" t="s">
        <v>68</v>
      </c>
      <c r="AA4" s="23" t="s">
        <v>69</v>
      </c>
      <c r="AB4" s="21" t="n">
        <v>44311</v>
      </c>
      <c r="AC4" s="21" t="n">
        <v>44318</v>
      </c>
      <c r="AD4" s="35" t="n">
        <v>44325</v>
      </c>
      <c r="AE4" s="25" t="s">
        <v>70</v>
      </c>
      <c r="AG4" s="25" t="s">
        <v>71</v>
      </c>
      <c r="AH4" s="22" t="n">
        <v>44353</v>
      </c>
      <c r="AI4" s="22" t="n">
        <v>44360</v>
      </c>
      <c r="AJ4" s="22" t="n">
        <v>44367</v>
      </c>
    </row>
    <row r="5" s="37" customFormat="true" ht="14.05" hidden="false" customHeight="true" outlineLevel="0" collapsed="false">
      <c r="A5" s="0"/>
      <c r="B5" s="0" t="s">
        <v>72</v>
      </c>
      <c r="C5" s="38"/>
      <c r="D5" s="39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40"/>
      <c r="Q5" s="41"/>
      <c r="R5" s="40"/>
      <c r="S5" s="41"/>
      <c r="T5" s="40"/>
      <c r="U5" s="41"/>
      <c r="V5" s="41"/>
      <c r="W5" s="40"/>
      <c r="X5" s="40"/>
      <c r="Y5" s="40"/>
      <c r="Z5" s="41"/>
      <c r="AA5" s="41"/>
      <c r="AB5" s="41"/>
      <c r="AC5" s="28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</row>
    <row r="6" s="10" customFormat="true" ht="13.8" hidden="false" customHeight="false" outlineLevel="0" collapsed="false">
      <c r="A6" s="0"/>
      <c r="B6" s="27" t="s">
        <v>6</v>
      </c>
      <c r="C6" s="0" t="n">
        <v>125.35355</v>
      </c>
      <c r="D6" s="8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</row>
    <row r="7" customFormat="false" ht="13.8" hidden="false" customHeight="false" outlineLevel="0" collapsed="false">
      <c r="B7" s="29" t="s">
        <v>7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</row>
    <row r="8" customFormat="false" ht="13.8" hidden="false" customHeight="false" outlineLevel="0" collapsed="false">
      <c r="B8" s="29" t="s">
        <v>8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</row>
    <row r="9" customFormat="false" ht="13.8" hidden="false" customHeight="false" outlineLevel="0" collapsed="false">
      <c r="B9" s="27" t="s">
        <v>9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</row>
    <row r="10" customFormat="false" ht="13.8" hidden="false" customHeight="false" outlineLevel="0" collapsed="false">
      <c r="B10" s="29" t="s">
        <v>10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</row>
    <row r="11" customFormat="false" ht="13.8" hidden="false" customHeight="false" outlineLevel="0" collapsed="false">
      <c r="B11" s="29" t="s">
        <v>12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</row>
    <row r="12" customFormat="false" ht="13.8" hidden="false" customHeight="false" outlineLevel="0" collapsed="false">
      <c r="B12" s="29" t="s">
        <v>13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</row>
    <row r="13" customFormat="false" ht="13.8" hidden="false" customHeight="false" outlineLevel="0" collapsed="false">
      <c r="B13" s="29" t="s">
        <v>14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</row>
    <row r="14" customFormat="false" ht="13.8" hidden="false" customHeight="false" outlineLevel="0" collapsed="false">
      <c r="B14" s="27" t="s">
        <v>15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</row>
    <row r="15" customFormat="false" ht="13.8" hidden="false" customHeight="false" outlineLevel="0" collapsed="false">
      <c r="B15" s="27" t="s">
        <v>16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0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</row>
    <row r="16" customFormat="false" ht="13.8" hidden="false" customHeight="false" outlineLevel="0" collapsed="false">
      <c r="B16" s="27" t="s">
        <v>17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</row>
    <row r="17" customFormat="false" ht="13.8" hidden="false" customHeight="false" outlineLevel="0" collapsed="false">
      <c r="B17" s="27"/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</row>
    <row r="18" customFormat="false" ht="13.8" hidden="false" customHeight="false" outlineLevel="0" collapsed="false">
      <c r="B18" s="27" t="s">
        <v>19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</row>
    <row r="19" customFormat="false" ht="13.8" hidden="false" customHeight="false" outlineLevel="0" collapsed="false">
      <c r="B19" s="27" t="s">
        <v>20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</row>
    <row r="20" customFormat="false" ht="13.8" hidden="false" customHeight="false" outlineLevel="0" collapsed="false">
      <c r="B20" s="27" t="s">
        <v>21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</row>
    <row r="21" customFormat="false" ht="13.8" hidden="false" customHeight="false" outlineLevel="0" collapsed="false">
      <c r="B21" s="27" t="s">
        <v>22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</row>
    <row r="22" customFormat="false" ht="13.8" hidden="false" customHeight="false" outlineLevel="0" collapsed="false">
      <c r="B22" s="27" t="s">
        <v>23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0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</row>
    <row r="23" customFormat="false" ht="13.8" hidden="false" customHeight="false" outlineLevel="0" collapsed="false">
      <c r="B23" s="27" t="s">
        <v>24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</row>
    <row r="24" customFormat="false" ht="13.8" hidden="false" customHeight="false" outlineLevel="0" collapsed="false">
      <c r="B24" s="27" t="s">
        <v>25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</row>
    <row r="25" customFormat="false" ht="13.8" hidden="false" customHeight="false" outlineLevel="0" collapsed="false">
      <c r="B25" s="27" t="s">
        <v>26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</row>
    <row r="26" customFormat="false" ht="13.8" hidden="false" customHeight="false" outlineLevel="0" collapsed="false">
      <c r="B26" s="30" t="s">
        <v>27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</row>
    <row r="27" customFormat="false" ht="13.8" hidden="false" customHeight="false" outlineLevel="0" collapsed="false">
      <c r="B27" s="27" t="s">
        <v>28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</row>
    <row r="28" customFormat="false" ht="13.8" hidden="false" customHeight="false" outlineLevel="0" collapsed="false">
      <c r="B28" s="27" t="s">
        <v>29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</row>
    <row r="29" customFormat="false" ht="13.8" hidden="false" customHeight="false" outlineLevel="0" collapsed="false">
      <c r="B29" s="27" t="s">
        <v>30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</row>
    <row r="30" customFormat="false" ht="13.8" hidden="false" customHeight="false" outlineLevel="0" collapsed="false">
      <c r="B30" s="27" t="s">
        <v>31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</row>
    <row r="31" customFormat="false" ht="13.8" hidden="false" customHeight="false" outlineLevel="0" collapsed="false">
      <c r="B31" s="29" t="s">
        <v>32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</row>
    <row r="32" customFormat="false" ht="13.8" hidden="false" customHeight="false" outlineLevel="0" collapsed="false">
      <c r="B32" s="29" t="s">
        <v>33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</row>
    <row r="34" customFormat="false" ht="13.8" hidden="false" customHeight="false" outlineLevel="0" collapsed="false">
      <c r="B34" s="0" t="s">
        <v>73</v>
      </c>
      <c r="C34" s="0" t="n">
        <f aca="false">SUM(C$6:C$32)</f>
        <v>2612.46243</v>
      </c>
      <c r="D34" s="0" t="n">
        <f aca="false">SUM(D$6:D$32)</f>
        <v>3028.77253</v>
      </c>
      <c r="E34" s="0" t="n">
        <f aca="false">SUM(E$6:E$32)</f>
        <v>2647.14944</v>
      </c>
      <c r="F34" s="0" t="n">
        <f aca="false">SUM(F$6:F$32)</f>
        <v>2769.76382</v>
      </c>
      <c r="G34" s="0" t="n">
        <f aca="false">SUM(G$6:G$32)</f>
        <v>3016.57278</v>
      </c>
      <c r="H34" s="0" t="n">
        <f aca="false">SUM(H$6:H$32)</f>
        <v>3124.03663</v>
      </c>
      <c r="I34" s="0" t="n">
        <f aca="false">SUM(I$6:I$32)</f>
        <v>3056.50511</v>
      </c>
      <c r="J34" s="0" t="n">
        <f aca="false">SUM(J$6:J$32)</f>
        <v>3042.05414</v>
      </c>
      <c r="K34" s="0" t="n">
        <f aca="false">SUM(K$6:K$32)</f>
        <v>3174.05903</v>
      </c>
      <c r="L34" s="0" t="n">
        <f aca="false">SUM(L$6:L$32)</f>
        <v>3199.32619</v>
      </c>
      <c r="M34" s="0" t="n">
        <f aca="false">SUM(M$6:M$32)</f>
        <v>3319.87056</v>
      </c>
      <c r="N34" s="0" t="n">
        <f aca="false">SUM(N$6:N$32)</f>
        <v>3334.27172</v>
      </c>
      <c r="O34" s="0" t="n">
        <f aca="false">SUM(O$6:O$32)</f>
        <v>3717.01054</v>
      </c>
      <c r="P34" s="0" t="n">
        <f aca="false">SUM(P$6:P$32)</f>
        <v>3644.57944</v>
      </c>
      <c r="Q34" s="0" t="n">
        <f aca="false">SUM(Q$6:Q$32)</f>
        <v>3614.8949</v>
      </c>
      <c r="R34" s="0" t="n">
        <f aca="false">SUM(R$6:R$32)</f>
        <v>3489.23673</v>
      </c>
      <c r="S34" s="0" t="n">
        <f aca="false">SUM(S$6:S$32)</f>
        <v>3668.1901</v>
      </c>
      <c r="T34" s="0" t="n">
        <f aca="false">SUM(T$6:T$32)</f>
        <v>3607.45241</v>
      </c>
      <c r="U34" s="0" t="n">
        <f aca="false">SUM(U$6:U$32)</f>
        <v>3882.99563</v>
      </c>
      <c r="V34" s="0" t="n">
        <f aca="false">SUM(V$6:V$32)</f>
        <v>3811.71968</v>
      </c>
      <c r="W34" s="0" t="n">
        <f aca="false">SUM(W$6:W$32)</f>
        <v>3822.09531</v>
      </c>
      <c r="X34" s="0" t="n">
        <f aca="false">SUM(X$6:X$32)</f>
        <v>3229.64777</v>
      </c>
      <c r="Y34" s="0" t="n">
        <f aca="false">SUM(Y$6:Y$32)</f>
        <v>3630.30786</v>
      </c>
      <c r="Z34" s="0" t="n">
        <f aca="false">SUM(Z$6:Z$32)</f>
        <v>3590.40803</v>
      </c>
      <c r="AA34" s="0" t="n">
        <f aca="false">SUM(AA$6:AA$32)</f>
        <v>3640.36933</v>
      </c>
      <c r="AB34" s="0" t="n">
        <f aca="false">SUM(AB$6:AB$32)</f>
        <v>3725.42452</v>
      </c>
      <c r="AC34" s="0" t="n">
        <f aca="false">SUM(AC$5:AC$32)</f>
        <v>3949.74629</v>
      </c>
      <c r="AD34" s="0" t="n">
        <f aca="false">SUM(AD$5:AD$32)</f>
        <v>4160.19797</v>
      </c>
      <c r="AE34" s="0" t="n">
        <f aca="false">SUM(AE$5:AE$32)</f>
        <v>4297.3518</v>
      </c>
      <c r="AG34" s="0" t="n">
        <f aca="false">SUM(AG$5:AG$32)</f>
        <v>4472.39476</v>
      </c>
      <c r="AH34" s="0" t="n">
        <f aca="false">SUM(AH$5:AH$32)</f>
        <v>4087.71284</v>
      </c>
      <c r="AI34" s="0" t="n">
        <f aca="false">SUM(AI$5:AI$32)</f>
        <v>4223.42963</v>
      </c>
      <c r="AJ34" s="0" t="n">
        <f aca="false">SUM(AJ$5:AJ$32)</f>
        <v>4342.40292</v>
      </c>
    </row>
    <row r="35" customFormat="false" ht="13.8" hidden="false" customHeight="false" outlineLevel="0" collapsed="false">
      <c r="B35" s="0" t="s">
        <v>84</v>
      </c>
      <c r="C35" s="42" t="n">
        <f aca="false">1/(C34/Regular_Timings!C34)</f>
        <v>3.74749121272531</v>
      </c>
      <c r="D35" s="42" t="n">
        <f aca="false">1/(D34/Regular_Timings!D34)</f>
        <v>3.41302620041922</v>
      </c>
      <c r="E35" s="42" t="n">
        <f aca="false">1/(E34/Regular_Timings!E34)</f>
        <v>3.58035321194409</v>
      </c>
      <c r="F35" s="42" t="n">
        <f aca="false">1/(F34/Regular_Timings!F34)</f>
        <v>3.77604759094586</v>
      </c>
      <c r="G35" s="42" t="n">
        <f aca="false">1/(G34/Regular_Timings!G34)</f>
        <v>3.60534646208669</v>
      </c>
      <c r="H35" s="42" t="n">
        <f aca="false">1/(H34/Regular_Timings!H34)</f>
        <v>3.71338155532446</v>
      </c>
      <c r="I35" s="42" t="n">
        <f aca="false">1/(I34/Regular_Timings!I34)</f>
        <v>3.87995098100785</v>
      </c>
      <c r="J35" s="42" t="n">
        <f aca="false">1/(J34/Regular_Timings!J34)</f>
        <v>3.77692817787917</v>
      </c>
      <c r="K35" s="42" t="n">
        <f aca="false">1/(K34/Regular_Timings!K34)</f>
        <v>3.64724155744514</v>
      </c>
      <c r="L35" s="42" t="n">
        <f aca="false">1/(L34/Regular_Timings!L34)</f>
        <v>3.74020943453721</v>
      </c>
      <c r="M35" s="42" t="n">
        <f aca="false">1/(M34/Regular_Timings!M34)</f>
        <v>3.50672105722098</v>
      </c>
      <c r="N35" s="42" t="n">
        <f aca="false">1/(N34/Regular_Timings!N34)</f>
        <v>3.73405080495359</v>
      </c>
      <c r="O35" s="42" t="n">
        <f aca="false">1/(O34/Regular_Timings!O34)</f>
        <v>3.48066002524706</v>
      </c>
      <c r="P35" s="42" t="n">
        <f aca="false">1/(P34/Regular_Timings!P34)</f>
        <v>3.64532320360124</v>
      </c>
      <c r="Q35" s="42" t="n">
        <f aca="false">1/(Q34/Regular_Timings!Q34)</f>
        <v>3.69283488712217</v>
      </c>
      <c r="R35" s="42" t="n">
        <f aca="false">1/(R34/Regular_Timings!R34)</f>
        <v>3.91914079157363</v>
      </c>
      <c r="S35" s="42" t="n">
        <f aca="false">1/(S34/Regular_Timings!S34)</f>
        <v>3.70850736443567</v>
      </c>
      <c r="T35" s="42" t="n">
        <f aca="false">1/(T34/Regular_Timings!T34)</f>
        <v>3.75420891553771</v>
      </c>
      <c r="U35" s="42" t="n">
        <f aca="false">1/(U34/Regular_Timings!U34)</f>
        <v>3.84853896938329</v>
      </c>
      <c r="V35" s="42" t="n">
        <f aca="false">Regular_Timings!V34/V34</f>
        <v>3.72104488019434</v>
      </c>
      <c r="W35" s="42" t="n">
        <f aca="false">Regular_Timings!W34/W34</f>
        <v>3.67572728059469</v>
      </c>
      <c r="X35" s="42" t="n">
        <f aca="false">Regular_Timings!X34/X34</f>
        <v>4.19080065811635</v>
      </c>
      <c r="Y35" s="42" t="n">
        <f aca="false">Regular_Timings!Y34/Y34</f>
        <v>3.89406092958739</v>
      </c>
      <c r="Z35" s="42" t="n">
        <f aca="false">Regular_Timings!Z34/Z34</f>
        <v>3.55407794695691</v>
      </c>
      <c r="AA35" s="42" t="n">
        <f aca="false">Regular_Timings!AA34/AA34</f>
        <v>4.00488485600993</v>
      </c>
      <c r="AB35" s="42" t="n">
        <f aca="false">Regular_Timings!AB34/AB34</f>
        <v>3.66631773819967</v>
      </c>
      <c r="AC35" s="42" t="n">
        <f aca="false">Regular_Timings!AC34/AC34</f>
        <v>3.56831780200242</v>
      </c>
      <c r="AD35" s="42" t="n">
        <f aca="false">Regular_Timings!AD34/AD34</f>
        <v>3.7717099313906</v>
      </c>
      <c r="AE35" s="42" t="n">
        <f aca="false">Regular_Timings!AE34/AE34</f>
        <v>3.65797605865082</v>
      </c>
      <c r="AG35" s="42" t="n">
        <f aca="false">Regular_Timings!AG34/AG34</f>
        <v>3.6639766566581</v>
      </c>
      <c r="AH35" s="42" t="n">
        <f aca="false">Regular_Timings!AH34/AH34</f>
        <v>3.88981824858324</v>
      </c>
      <c r="AI35" s="42" t="n">
        <f aca="false">Regular_Timings!AI34/AI34</f>
        <v>3.95034639182564</v>
      </c>
      <c r="AJ35" s="42" t="n">
        <f aca="false">Regular_Timings!AJ34/AJ34</f>
        <v>3.61276930976272</v>
      </c>
    </row>
    <row r="36" customFormat="false" ht="13.8" hidden="false" customHeight="false" outlineLevel="0" collapsed="false">
      <c r="B36" s="5"/>
      <c r="C36" s="5"/>
      <c r="AC36" s="33"/>
    </row>
    <row r="37" customFormat="false" ht="13.8" hidden="false" customHeight="false" outlineLevel="0" collapsed="false">
      <c r="AC37" s="43" t="s">
        <v>85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9" activeCellId="0" sqref="A29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64" min="4" style="0" width="9.05"/>
  </cols>
  <sheetData>
    <row r="1" customFormat="false" ht="13.8" hidden="false" customHeight="false" outlineLevel="0" collapsed="false">
      <c r="A1" s="3" t="s">
        <v>50</v>
      </c>
      <c r="E1" s="3" t="s">
        <v>86</v>
      </c>
      <c r="I1" s="3" t="s">
        <v>38</v>
      </c>
      <c r="M1" s="3" t="s">
        <v>15</v>
      </c>
      <c r="Q1" s="3" t="s">
        <v>20</v>
      </c>
      <c r="T1" s="3" t="s">
        <v>30</v>
      </c>
      <c r="X1" s="3" t="s">
        <v>12</v>
      </c>
      <c r="AB1" s="3" t="s">
        <v>9</v>
      </c>
      <c r="AF1" s="1" t="s">
        <v>11</v>
      </c>
    </row>
    <row r="3" customFormat="false" ht="13.8" hidden="false" customHeight="false" outlineLevel="0" collapsed="false">
      <c r="A3" s="0" t="s">
        <v>87</v>
      </c>
      <c r="E3" s="0" t="s">
        <v>88</v>
      </c>
      <c r="I3" s="0" t="s">
        <v>89</v>
      </c>
      <c r="M3" s="0" t="s">
        <v>90</v>
      </c>
      <c r="Q3" s="44" t="s">
        <v>91</v>
      </c>
      <c r="T3" s="0" t="s">
        <v>92</v>
      </c>
      <c r="X3" s="0" t="s">
        <v>93</v>
      </c>
      <c r="AB3" s="0" t="s">
        <v>94</v>
      </c>
      <c r="AF3" s="0" t="s">
        <v>95</v>
      </c>
    </row>
    <row r="4" customFormat="false" ht="13.8" hidden="false" customHeight="false" outlineLevel="0" collapsed="false">
      <c r="A4" s="0" t="s">
        <v>96</v>
      </c>
      <c r="E4" s="0" t="s">
        <v>97</v>
      </c>
      <c r="I4" s="0" t="s">
        <v>98</v>
      </c>
      <c r="T4" s="0" t="s">
        <v>99</v>
      </c>
    </row>
    <row r="5" customFormat="false" ht="13.8" hidden="false" customHeight="false" outlineLevel="0" collapsed="false">
      <c r="A5" s="0" t="s">
        <v>100</v>
      </c>
      <c r="E5" s="0" t="s">
        <v>101</v>
      </c>
    </row>
    <row r="6" customFormat="false" ht="13.8" hidden="false" customHeight="false" outlineLevel="0" collapsed="false">
      <c r="A6" s="0" t="s">
        <v>102</v>
      </c>
      <c r="E6" s="0" t="s">
        <v>103</v>
      </c>
    </row>
    <row r="7" customFormat="false" ht="13.8" hidden="false" customHeight="false" outlineLevel="0" collapsed="false">
      <c r="A7" s="0" t="s">
        <v>104</v>
      </c>
      <c r="E7" s="0" t="s">
        <v>105</v>
      </c>
    </row>
    <row r="8" customFormat="false" ht="13.8" hidden="false" customHeight="false" outlineLevel="0" collapsed="false">
      <c r="A8" s="0" t="s">
        <v>106</v>
      </c>
      <c r="E8" s="44" t="s">
        <v>107</v>
      </c>
    </row>
    <row r="9" customFormat="false" ht="13.8" hidden="false" customHeight="false" outlineLevel="0" collapsed="false">
      <c r="A9" s="0" t="s">
        <v>108</v>
      </c>
    </row>
    <row r="10" customFormat="false" ht="13.8" hidden="false" customHeight="false" outlineLevel="0" collapsed="false">
      <c r="A10" s="0" t="s">
        <v>109</v>
      </c>
    </row>
    <row r="11" customFormat="false" ht="13.8" hidden="false" customHeight="false" outlineLevel="0" collapsed="false">
      <c r="A11" s="0" t="s">
        <v>110</v>
      </c>
    </row>
    <row r="12" customFormat="false" ht="13.8" hidden="false" customHeight="false" outlineLevel="0" collapsed="false">
      <c r="A12" s="0" t="s">
        <v>111</v>
      </c>
    </row>
    <row r="13" customFormat="false" ht="13.8" hidden="false" customHeight="false" outlineLevel="0" collapsed="false">
      <c r="A13" s="0" t="s">
        <v>112</v>
      </c>
    </row>
    <row r="14" customFormat="false" ht="13.8" hidden="false" customHeight="false" outlineLevel="0" collapsed="false">
      <c r="A14" s="0" t="s">
        <v>113</v>
      </c>
    </row>
    <row r="15" customFormat="false" ht="13.8" hidden="false" customHeight="false" outlineLevel="0" collapsed="false">
      <c r="A15" s="0" t="s">
        <v>114</v>
      </c>
    </row>
    <row r="16" customFormat="false" ht="13.8" hidden="false" customHeight="false" outlineLevel="0" collapsed="false">
      <c r="A16" s="0" t="s">
        <v>115</v>
      </c>
    </row>
    <row r="17" customFormat="false" ht="13.8" hidden="false" customHeight="false" outlineLevel="0" collapsed="false">
      <c r="A17" s="0" t="s">
        <v>116</v>
      </c>
    </row>
    <row r="18" customFormat="false" ht="13.8" hidden="false" customHeight="false" outlineLevel="0" collapsed="false">
      <c r="A18" s="0" t="s">
        <v>117</v>
      </c>
    </row>
    <row r="19" customFormat="false" ht="13.8" hidden="false" customHeight="false" outlineLevel="0" collapsed="false">
      <c r="A19" s="0" t="s">
        <v>118</v>
      </c>
    </row>
    <row r="20" customFormat="false" ht="13.8" hidden="false" customHeight="false" outlineLevel="0" collapsed="false">
      <c r="A20" s="0" t="s">
        <v>119</v>
      </c>
    </row>
    <row r="21" customFormat="false" ht="13.8" hidden="false" customHeight="false" outlineLevel="0" collapsed="false">
      <c r="A21" s="0" t="s">
        <v>120</v>
      </c>
    </row>
    <row r="22" customFormat="false" ht="13.8" hidden="false" customHeight="false" outlineLevel="0" collapsed="false">
      <c r="A22" s="0" t="s">
        <v>121</v>
      </c>
    </row>
    <row r="23" customFormat="false" ht="13.8" hidden="false" customHeight="false" outlineLevel="0" collapsed="false">
      <c r="A23" s="0" t="s">
        <v>122</v>
      </c>
    </row>
    <row r="24" customFormat="false" ht="13.8" hidden="false" customHeight="false" outlineLevel="0" collapsed="false">
      <c r="A24" s="0" t="s">
        <v>123</v>
      </c>
    </row>
    <row r="25" customFormat="false" ht="13.8" hidden="false" customHeight="false" outlineLevel="0" collapsed="false">
      <c r="A25" s="0" t="s">
        <v>124</v>
      </c>
    </row>
    <row r="26" customFormat="false" ht="13.8" hidden="false" customHeight="false" outlineLevel="0" collapsed="false">
      <c r="A26" s="0" t="s">
        <v>125</v>
      </c>
    </row>
    <row r="27" customFormat="false" ht="13.8" hidden="false" customHeight="false" outlineLevel="0" collapsed="false">
      <c r="A27" s="0" t="s">
        <v>126</v>
      </c>
    </row>
    <row r="28" customFormat="false" ht="13.8" hidden="false" customHeight="false" outlineLevel="0" collapsed="false">
      <c r="A28" s="0" t="s">
        <v>127</v>
      </c>
    </row>
    <row r="29" customFormat="false" ht="13.8" hidden="false" customHeight="false" outlineLevel="0" collapsed="false">
      <c r="A29" s="0" t="s">
        <v>128</v>
      </c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2021-06-22T06:20:32Z</dcterms:modified>
  <cp:revision>652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