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<sst xmlns="http://schemas.openxmlformats.org/spreadsheetml/2006/main" count="275" uniqueCount="168">
  <si>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</si>
  <si>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</si>
  <si>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</si>
  <si>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</si>
  <si>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</si>
  <si>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</si>
  <si>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</si>
  <si>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</si>
  <si>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</si>
  <si>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</si>
  <si>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</si>
  <si>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</si>
  <si>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</si>
  <si>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ICal:</t>
  </si>
  <si>
    <t xml:space="preserve">JSON-GLib</t>
  </si>
  <si>
    <t xml:space="preserve">GLib:</t>
  </si>
  <si>
    <t xml:space="preserve">SOUP</t>
  </si>
  <si>
    <t xml:space="preserve">GIR:</t>
  </si>
  <si>
    <t xml:space="preserve">GSSDP</t>
  </si>
  <si>
    <t xml:space="preserve">ATK:</t>
  </si>
  <si>
    <t xml:space="preserve">GUPnP</t>
  </si>
  <si>
    <t xml:space="preserve">GIO:</t>
  </si>
  <si>
    <t xml:space="preserve">Pango</t>
  </si>
  <si>
    <t xml:space="preserve">JSON-GLib:</t>
  </si>
  <si>
    <t xml:space="preserve">GDK</t>
  </si>
  <si>
    <t xml:space="preserve">SOUP:</t>
  </si>
  <si>
    <t xml:space="preserve">GtkPlus</t>
  </si>
  <si>
    <t xml:space="preserve">GSSDP:</t>
  </si>
  <si>
    <t xml:space="preserve">GtkBuilder</t>
  </si>
  <si>
    <t xml:space="preserve">GUPnP:</t>
  </si>
  <si>
    <t xml:space="preserve">SourceViewGTK</t>
  </si>
  <si>
    <t xml:space="preserve">Pango:</t>
  </si>
  <si>
    <t xml:space="preserve">WebkitGTK</t>
  </si>
  <si>
    <t xml:space="preserve">GDK:</t>
  </si>
  <si>
    <t xml:space="preserve">AMTK</t>
  </si>
  <si>
    <t xml:space="preserve">GtkPlus:</t>
  </si>
  <si>
    <t xml:space="preserve">TEPL</t>
  </si>
  <si>
    <t xml:space="preserve">GtkBuilder:</t>
  </si>
  <si>
    <t xml:space="preserve">GooCanvas</t>
  </si>
  <si>
    <t xml:space="preserve">SourceViewGTK:</t>
  </si>
  <si>
    <t xml:space="preserve">Slope</t>
  </si>
  <si>
    <t xml:space="preserve">WebkitGTK:</t>
  </si>
  <si>
    <t xml:space="preserve">WNCK</t>
  </si>
  <si>
    <t xml:space="preserve">AMTK:</t>
  </si>
  <si>
    <t xml:space="preserve">COGL</t>
  </si>
  <si>
    <t xml:space="preserve">TEPL:</t>
  </si>
  <si>
    <t xml:space="preserve">Clutter</t>
  </si>
  <si>
    <t xml:space="preserve">GooCanvas:</t>
  </si>
  <si>
    <t xml:space="preserve">GtkClutter</t>
  </si>
  <si>
    <t xml:space="preserve">Slope:</t>
  </si>
  <si>
    <t xml:space="preserve">Champlain</t>
  </si>
  <si>
    <t xml:space="preserve">WNCK:</t>
  </si>
  <si>
    <t xml:space="preserve">GStreamer</t>
  </si>
  <si>
    <t xml:space="preserve">COGL:</t>
  </si>
  <si>
    <t xml:space="preserve">RSVG</t>
  </si>
  <si>
    <t xml:space="preserve">Clutter:</t>
  </si>
  <si>
    <t xml:space="preserve">CardDecks</t>
  </si>
  <si>
    <t xml:space="preserve">GtkClutter:</t>
  </si>
  <si>
    <t xml:space="preserve">VTE</t>
  </si>
  <si>
    <t xml:space="preserve">Champlain:</t>
  </si>
  <si>
    <t xml:space="preserve">ICal-GLib</t>
  </si>
  <si>
    <t xml:space="preserve">GStreamer:</t>
  </si>
  <si>
    <t xml:space="preserve">EDS</t>
  </si>
  <si>
    <t xml:space="preserve">RSVG:</t>
  </si>
  <si>
    <t xml:space="preserve">X11</t>
  </si>
  <si>
    <t xml:space="preserve">CardDeck:</t>
  </si>
  <si>
    <t xml:space="preserve">Sheet</t>
  </si>
  <si>
    <t xml:space="preserve">VTE: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</si>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</sst>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  <font>
      <b val="true"/>
      <i val="true"/>
      <sz val="13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55</xdr:row>
      <xdr:rowOff>32760</xdr:rowOff>
    </xdr:from>
    <xdr:to>
      <xdr:col>14</xdr:col>
      <xdr:colOff>186480</xdr:colOff>
      <xdr:row>66</xdr:row>
      <xdr:rowOff>158760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55944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23400</xdr:colOff>
      <xdr:row>69</xdr:row>
      <xdr:rowOff>29160</xdr:rowOff>
    </xdr:from>
    <xdr:to>
      <xdr:col>16</xdr:col>
      <xdr:colOff>64440</xdr:colOff>
      <xdr:row>81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4160" y="1200960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23400</xdr:colOff>
      <xdr:row>84</xdr:row>
      <xdr:rowOff>15480</xdr:rowOff>
    </xdr:from>
    <xdr:to>
      <xdr:col>16</xdr:col>
      <xdr:colOff>29880</xdr:colOff>
      <xdr:row>95</xdr:row>
      <xdr:rowOff>83520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4160" y="1462464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23400</xdr:colOff>
      <xdr:row>97</xdr:row>
      <xdr:rowOff>32760</xdr:rowOff>
    </xdr:from>
    <xdr:to>
      <xdr:col>15</xdr:col>
      <xdr:colOff>634320</xdr:colOff>
      <xdr:row>112</xdr:row>
      <xdr:rowOff>16560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4160" y="1692036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23040</xdr:colOff>
      <xdr:row>115</xdr:row>
      <xdr:rowOff>32760</xdr:rowOff>
    </xdr:from>
    <xdr:to>
      <xdr:col>15</xdr:col>
      <xdr:colOff>587520</xdr:colOff>
      <xdr:row>128</xdr:row>
      <xdr:rowOff>84240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3800" y="2007504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52560</xdr:colOff>
      <xdr:row>131</xdr:row>
      <xdr:rowOff>8280</xdr:rowOff>
    </xdr:from>
    <xdr:to>
      <xdr:col>15</xdr:col>
      <xdr:colOff>612360</xdr:colOff>
      <xdr:row>143</xdr:row>
      <xdr:rowOff>15480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3320" y="2285460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20520</xdr:colOff>
      <xdr:row>145</xdr:row>
      <xdr:rowOff>32760</xdr:rowOff>
    </xdr:from>
    <xdr:to>
      <xdr:col>16</xdr:col>
      <xdr:colOff>257760</xdr:colOff>
      <xdr:row>157</xdr:row>
      <xdr:rowOff>38880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1280" y="2533284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175</xdr:row>
      <xdr:rowOff>38880</xdr:rowOff>
    </xdr:from>
    <xdr:to>
      <xdr:col>17</xdr:col>
      <xdr:colOff>309600</xdr:colOff>
      <xdr:row>187</xdr:row>
      <xdr:rowOff>74160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59676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160</xdr:row>
      <xdr:rowOff>12600</xdr:rowOff>
    </xdr:from>
    <xdr:to>
      <xdr:col>16</xdr:col>
      <xdr:colOff>271800</xdr:colOff>
      <xdr:row>171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94176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189</xdr:row>
      <xdr:rowOff>168840</xdr:rowOff>
    </xdr:from>
    <xdr:to>
      <xdr:col>17</xdr:col>
      <xdr:colOff>333720</xdr:colOff>
      <xdr:row>202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318048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203</xdr:row>
      <xdr:rowOff>115560</xdr:rowOff>
    </xdr:from>
    <xdr:to>
      <xdr:col>17</xdr:col>
      <xdr:colOff>123840</xdr:colOff>
      <xdr:row>215</xdr:row>
      <xdr:rowOff>122040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58060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216</xdr:row>
      <xdr:rowOff>38880</xdr:rowOff>
    </xdr:from>
    <xdr:to>
      <xdr:col>16</xdr:col>
      <xdr:colOff>629640</xdr:colOff>
      <xdr:row>227</xdr:row>
      <xdr:rowOff>155880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78236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6120</xdr:rowOff>
    </xdr:from>
    <xdr:to>
      <xdr:col>16</xdr:col>
      <xdr:colOff>579960</xdr:colOff>
      <xdr:row>241</xdr:row>
      <xdr:rowOff>73440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2520</xdr:rowOff>
    </xdr:from>
    <xdr:to>
      <xdr:col>16</xdr:col>
      <xdr:colOff>573840</xdr:colOff>
      <xdr:row>254</xdr:row>
      <xdr:rowOff>44640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360</xdr:rowOff>
    </xdr:from>
    <xdr:to>
      <xdr:col>16</xdr:col>
      <xdr:colOff>533160</xdr:colOff>
      <xdr:row>268</xdr:row>
      <xdr:rowOff>20160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29880</xdr:rowOff>
    </xdr:from>
    <xdr:to>
      <xdr:col>16</xdr:col>
      <xdr:colOff>563040</xdr:colOff>
      <xdr:row>281</xdr:row>
      <xdr:rowOff>11520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4680</xdr:rowOff>
    </xdr:from>
    <xdr:to>
      <xdr:col>16</xdr:col>
      <xdr:colOff>552600</xdr:colOff>
      <xdr:row>294</xdr:row>
      <xdr:rowOff>161640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6480</xdr:rowOff>
    </xdr:from>
    <xdr:to>
      <xdr:col>16</xdr:col>
      <xdr:colOff>541800</xdr:colOff>
      <xdr:row>306</xdr:row>
      <xdr:rowOff>148320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165960</xdr:rowOff>
    </xdr:from>
    <xdr:to>
      <xdr:col>16</xdr:col>
      <xdr:colOff>548280</xdr:colOff>
      <xdr:row>319</xdr:row>
      <xdr:rowOff>156240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13680</xdr:rowOff>
    </xdr:from>
    <xdr:to>
      <xdr:col>16</xdr:col>
      <xdr:colOff>567360</xdr:colOff>
      <xdr:row>332</xdr:row>
      <xdr:rowOff>5040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174600</xdr:rowOff>
    </xdr:from>
    <xdr:to>
      <xdr:col>16</xdr:col>
      <xdr:colOff>540360</xdr:colOff>
      <xdr:row>344</xdr:row>
      <xdr:rowOff>51480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5400</xdr:rowOff>
    </xdr:from>
    <xdr:to>
      <xdr:col>16</xdr:col>
      <xdr:colOff>555480</xdr:colOff>
      <xdr:row>358</xdr:row>
      <xdr:rowOff>72720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169560</xdr:rowOff>
    </xdr:from>
    <xdr:to>
      <xdr:col>16</xdr:col>
      <xdr:colOff>563760</xdr:colOff>
      <xdr:row>373</xdr:row>
      <xdr:rowOff>109440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29880</xdr:rowOff>
    </xdr:from>
    <xdr:to>
      <xdr:col>16</xdr:col>
      <xdr:colOff>537480</xdr:colOff>
      <xdr:row>386</xdr:row>
      <xdr:rowOff>148680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18000</xdr:rowOff>
    </xdr:from>
    <xdr:to>
      <xdr:col>16</xdr:col>
      <xdr:colOff>549360</xdr:colOff>
      <xdr:row>401</xdr:row>
      <xdr:rowOff>9360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17280</xdr:rowOff>
    </xdr:from>
    <xdr:to>
      <xdr:col>16</xdr:col>
      <xdr:colOff>551520</xdr:colOff>
      <xdr:row>413</xdr:row>
      <xdr:rowOff>105120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172800</xdr:rowOff>
    </xdr:from>
    <xdr:to>
      <xdr:col>16</xdr:col>
      <xdr:colOff>569160</xdr:colOff>
      <xdr:row>427</xdr:row>
      <xdr:rowOff>97200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169920</xdr:rowOff>
    </xdr:from>
    <xdr:to>
      <xdr:col>16</xdr:col>
      <xdr:colOff>568080</xdr:colOff>
      <xdr:row>440</xdr:row>
      <xdr:rowOff>65880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6480</xdr:rowOff>
    </xdr:from>
    <xdr:to>
      <xdr:col>16</xdr:col>
      <xdr:colOff>556920</xdr:colOff>
      <xdr:row>452</xdr:row>
      <xdr:rowOff>125280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31320</xdr:rowOff>
    </xdr:from>
    <xdr:to>
      <xdr:col>16</xdr:col>
      <xdr:colOff>553320</xdr:colOff>
      <xdr:row>467</xdr:row>
      <xdr:rowOff>127800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23400</xdr:rowOff>
    </xdr:from>
    <xdr:to>
      <xdr:col>16</xdr:col>
      <xdr:colOff>582840</xdr:colOff>
      <xdr:row>479</xdr:row>
      <xdr:rowOff>154440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25920</xdr:rowOff>
    </xdr:from>
    <xdr:to>
      <xdr:col>16</xdr:col>
      <xdr:colOff>555120</xdr:colOff>
      <xdr:row>493</xdr:row>
      <xdr:rowOff>53640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159120</xdr:rowOff>
    </xdr:from>
    <xdr:to>
      <xdr:col>16</xdr:col>
      <xdr:colOff>536400</xdr:colOff>
      <xdr:row>507</xdr:row>
      <xdr:rowOff>10080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26280</xdr:rowOff>
    </xdr:from>
    <xdr:to>
      <xdr:col>16</xdr:col>
      <xdr:colOff>550800</xdr:colOff>
      <xdr:row>520</xdr:row>
      <xdr:rowOff>160200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69840</xdr:rowOff>
    </xdr:from>
    <xdr:to>
      <xdr:col>16</xdr:col>
      <xdr:colOff>541800</xdr:colOff>
      <xdr:row>537</xdr:row>
      <xdr:rowOff>126000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24120</xdr:rowOff>
    </xdr:from>
    <xdr:to>
      <xdr:col>16</xdr:col>
      <xdr:colOff>532440</xdr:colOff>
      <xdr:row>551</xdr:row>
      <xdr:rowOff>108360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108720</xdr:rowOff>
    </xdr:from>
    <xdr:to>
      <xdr:col>16</xdr:col>
      <xdr:colOff>533160</xdr:colOff>
      <xdr:row>566</xdr:row>
      <xdr:rowOff>54360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163800</xdr:rowOff>
    </xdr:from>
    <xdr:to>
      <xdr:col>16</xdr:col>
      <xdr:colOff>516960</xdr:colOff>
      <xdr:row>581</xdr:row>
      <xdr:rowOff>29880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24120</xdr:rowOff>
    </xdr:from>
    <xdr:to>
      <xdr:col>16</xdr:col>
      <xdr:colOff>551520</xdr:colOff>
      <xdr:row>598</xdr:row>
      <xdr:rowOff>161640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15120</xdr:rowOff>
    </xdr:from>
    <xdr:to>
      <xdr:col>16</xdr:col>
      <xdr:colOff>612720</xdr:colOff>
      <xdr:row>616</xdr:row>
      <xdr:rowOff>720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147960</xdr:rowOff>
    </xdr:from>
    <xdr:to>
      <xdr:col>16</xdr:col>
      <xdr:colOff>545400</xdr:colOff>
      <xdr:row>631</xdr:row>
      <xdr:rowOff>163440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1"/>
  <sheetViews>
    <sheetView showFormulas="false" showGridLines="true" showRowColHeaders="true" showZeros="true" rightToLeft="false" tabSelected="false" showOutlineSymbols="true" defaultGridColor="true" view="normal" topLeftCell="A47" colorId="64" zoomScale="140" zoomScaleNormal="140" zoomScalePageLayoutView="100" workbookViewId="0">
      <selection pane="topLeft" activeCell="E48" activeCellId="1" sqref="AM69:AM96 E48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5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7" t="n">
        <v>35374</v>
      </c>
      <c r="D6" s="0" t="n">
        <v>151</v>
      </c>
      <c r="P6" s="0" t="n">
        <f aca="false">LOOKUP(2,1/(Regular_Timings!C6:NC6&lt;&gt;""),Regular_Timings!C6:NC6)</f>
        <v>748.28</v>
      </c>
      <c r="Q6" s="0" t="n">
        <f aca="false">LOOKUP(2,1/(Parallel_Timings!D6:ND6&lt;&gt;""),Parallel_Timings!D6:ND6)</f>
        <v>210.2638</v>
      </c>
    </row>
    <row r="7" customFormat="false" ht="12.6" hidden="false" customHeight="true" outlineLevel="0" collapsed="false">
      <c r="B7" s="0" t="s">
        <v>10</v>
      </c>
      <c r="C7" s="5" t="n">
        <v>4649</v>
      </c>
      <c r="D7" s="0" t="n">
        <v>37</v>
      </c>
      <c r="P7" s="0" t="n">
        <f aca="false">LOOKUP(2,1/(Regular_Timings!C7:NC7&lt;&gt;""),Regular_Timings!C7:NC7)</f>
        <v>214.7</v>
      </c>
      <c r="Q7" s="0" t="n">
        <f aca="false">LOOKUP(2,1/(Parallel_Timings!D7:ND7&lt;&gt;""),Parallel_Timings!D7:ND7)</f>
        <v>89.32501</v>
      </c>
    </row>
    <row r="8" customFormat="false" ht="12.6" hidden="false" customHeight="true" outlineLevel="0" collapsed="false">
      <c r="B8" s="0" t="s">
        <v>11</v>
      </c>
      <c r="C8" s="5" t="n">
        <v>6344</v>
      </c>
      <c r="D8" s="0" t="n">
        <v>50</v>
      </c>
      <c r="P8" s="0" t="n">
        <f aca="false">LOOKUP(2,1/(Regular_Timings!C8:NC8&lt;&gt;""),Regular_Timings!C8:NC8)</f>
        <v>295.13</v>
      </c>
      <c r="Q8" s="0" t="n">
        <f aca="false">LOOKUP(2,1/(Parallel_Timings!D8:ND8&lt;&gt;""),Parallel_Timings!D8:ND8)</f>
        <v>89.27404</v>
      </c>
    </row>
    <row r="9" customFormat="false" ht="13.8" hidden="false" customHeight="false" outlineLevel="0" collapsed="false">
      <c r="A9" s="1"/>
      <c r="B9" s="6" t="s">
        <v>12</v>
      </c>
      <c r="C9" s="5" t="n">
        <v>56809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K9" s="0" t="s">
        <v>13</v>
      </c>
      <c r="P9" s="0" t="n">
        <f aca="false">LOOKUP(2,1/(Regular_Timings!C9:NC9&lt;&gt;""),Regular_Timings!C9:NC9)</f>
        <v>1608.31</v>
      </c>
      <c r="Q9" s="0" t="n">
        <f aca="false">LOOKUP(2,1/(Parallel_Timings!D9:ND9&lt;&gt;""),Parallel_Timings!D9:ND9)</f>
        <v>402.9341</v>
      </c>
    </row>
    <row r="10" customFormat="false" ht="12.6" hidden="false" customHeight="true" outlineLevel="0" collapsed="false">
      <c r="B10" s="0" t="s">
        <v>14</v>
      </c>
      <c r="C10" s="5" t="n">
        <v>5602</v>
      </c>
      <c r="D10" s="0" t="n">
        <v>19</v>
      </c>
      <c r="K10" s="0" t="s">
        <v>15</v>
      </c>
      <c r="O10" s="4"/>
      <c r="P10" s="0" t="n">
        <f aca="false">LOOKUP(2,1/(Regular_Timings!C10:NC10&lt;&gt;""),Regular_Timings!C10:NC10)</f>
        <v>160.19</v>
      </c>
      <c r="Q10" s="0" t="n">
        <f aca="false">LOOKUP(2,1/(Parallel_Timings!D10:ND10&lt;&gt;""),Parallel_Timings!D10:ND10)</f>
        <v>51.34159</v>
      </c>
    </row>
    <row r="11" customFormat="false" ht="12.6" hidden="false" customHeight="true" outlineLevel="0" collapsed="false">
      <c r="B11" s="0" t="s">
        <v>16</v>
      </c>
      <c r="C11" s="5" t="n">
        <v>13418</v>
      </c>
      <c r="D11" s="0" t="n">
        <v>65</v>
      </c>
      <c r="K11" s="0" t="s">
        <v>17</v>
      </c>
      <c r="O11" s="4"/>
      <c r="P11" s="0" t="n">
        <f aca="false">LOOKUP(2,1/(Parallel_Timings!C11:NC11&lt;&gt;""),Parallel_Timings!C11:NC11)</f>
        <v>141.63361</v>
      </c>
      <c r="Q11" s="0" t="n">
        <f aca="false">LOOKUP(2,1/(Parallel_Timings!D11:ND11&lt;&gt;""),Parallel_Timings!D11:ND11)</f>
        <v>141.63361</v>
      </c>
    </row>
    <row r="12" customFormat="false" ht="12.6" hidden="false" customHeight="true" outlineLevel="0" collapsed="false">
      <c r="B12" s="0" t="s">
        <v>18</v>
      </c>
      <c r="C12" s="5" t="n">
        <v>1821</v>
      </c>
      <c r="D12" s="0" t="n">
        <v>11</v>
      </c>
      <c r="K12" s="0" t="s">
        <v>19</v>
      </c>
      <c r="O12" s="4"/>
      <c r="P12" s="0" t="n">
        <f aca="false">LOOKUP(2,1/(Regular_Timings!C12:NC12&lt;&gt;""),Regular_Timings!C12:NC12)</f>
        <v>113.14</v>
      </c>
      <c r="Q12" s="0" t="n">
        <f aca="false">LOOKUP(2,1/(Parallel_Timings!D12:ND12&lt;&gt;""),Parallel_Timings!D12:ND12)</f>
        <v>45.53721</v>
      </c>
    </row>
    <row r="13" customFormat="false" ht="12.6" hidden="false" customHeight="true" outlineLevel="0" collapsed="false">
      <c r="B13" s="0" t="s">
        <v>20</v>
      </c>
      <c r="C13" s="7" t="n">
        <v>12474</v>
      </c>
      <c r="D13" s="0" t="n">
        <v>80</v>
      </c>
      <c r="K13" s="0" t="s">
        <v>21</v>
      </c>
      <c r="O13" s="4"/>
      <c r="P13" s="0" t="n">
        <f aca="false">LOOKUP(2,1/(Regular_Timings!C13:NC13&lt;&gt;""),Regular_Timings!C13:NC13)</f>
        <v>610.03</v>
      </c>
      <c r="Q13" s="0" t="n">
        <f aca="false">LOOKUP(2,1/(Parallel_Timings!D13:ND13&lt;&gt;""),Parallel_Timings!D13:ND13)</f>
        <v>164.25094</v>
      </c>
    </row>
    <row r="14" customFormat="false" ht="13.8" hidden="false" customHeight="false" outlineLevel="0" collapsed="false">
      <c r="A14" s="1"/>
      <c r="B14" s="6" t="s">
        <v>22</v>
      </c>
      <c r="C14" s="5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K14" s="0" t="s">
        <v>23</v>
      </c>
      <c r="P14" s="0" t="n">
        <f aca="false">LOOKUP(2,1/(Regular_Timings!C14:NC14&lt;&gt;""),Regular_Timings!C14:NC14)</f>
        <v>347.14</v>
      </c>
      <c r="Q14" s="0" t="n">
        <f aca="false">LOOKUP(2,1/(Parallel_Timings!D14:ND14&lt;&gt;""),Parallel_Timings!D14:ND14)</f>
        <v>122.76784</v>
      </c>
    </row>
    <row r="15" customFormat="false" ht="13.8" hidden="false" customHeight="false" outlineLevel="0" collapsed="false">
      <c r="A15" s="1"/>
      <c r="B15" s="6" t="s">
        <v>24</v>
      </c>
      <c r="C15" s="5" t="n">
        <v>15698</v>
      </c>
      <c r="D15" s="0" t="n">
        <v>63</v>
      </c>
      <c r="K15" s="0" t="s">
        <v>25</v>
      </c>
      <c r="P15" s="0" t="n">
        <f aca="false">LOOKUP(2,1/(Regular_Timings!C15:NC15&lt;&gt;""),Regular_Timings!C15:NC15)</f>
        <v>426.34</v>
      </c>
      <c r="Q15" s="0" t="n">
        <f aca="false">LOOKUP(2,1/(Parallel_Timings!D15:ND15&lt;&gt;""),Parallel_Timings!D15:ND15)</f>
        <v>142.33849</v>
      </c>
    </row>
    <row r="16" customFormat="false" ht="13.8" hidden="false" customHeight="false" outlineLevel="0" collapsed="false">
      <c r="B16" s="6" t="s">
        <v>26</v>
      </c>
      <c r="C16" s="7" t="n">
        <v>89388</v>
      </c>
      <c r="D16" s="0" t="n">
        <v>395</v>
      </c>
      <c r="F16" s="0" t="str">
        <f aca="false">LOOKUP(2, 1/(1-ISBLANK(Miletone_Tracking!E:E)), Miletone_Tracking!E:E)</f>
        <v>Split to 85,550 on 01/04/20</v>
      </c>
      <c r="K16" s="0" t="s">
        <v>27</v>
      </c>
      <c r="P16" s="0" t="n">
        <f aca="false">LOOKUP(2,1/(Regular_Timings!C16:NC16&lt;&gt;""),Regular_Timings!C16:NC16)</f>
        <v>2779.73</v>
      </c>
      <c r="Q16" s="0" t="n">
        <f aca="false">LOOKUP(2,1/(Parallel_Timings!D16:ND16&lt;&gt;""),Parallel_Timings!D16:ND16)</f>
        <v>706.54516</v>
      </c>
    </row>
    <row r="17" customFormat="false" ht="13.8" hidden="false" customHeight="false" outlineLevel="0" collapsed="false">
      <c r="B17" s="6" t="s">
        <v>28</v>
      </c>
      <c r="C17" s="5" t="n">
        <v>2490</v>
      </c>
      <c r="D17" s="0" t="n">
        <v>35</v>
      </c>
      <c r="K17" s="0" t="s">
        <v>29</v>
      </c>
      <c r="P17" s="0" t="n">
        <f aca="false">LOOKUP(2,1/(Regular_Timings!C17:NC17&lt;&gt;""),Regular_Timings!C17:NC17)</f>
        <v>252.51</v>
      </c>
      <c r="Q17" s="0" t="n">
        <f aca="false">LOOKUP(2,1/(Parallel_Timings!D17:ND17&lt;&gt;""),Parallel_Timings!D17:ND17)</f>
        <v>57.20562</v>
      </c>
    </row>
    <row r="18" customFormat="false" ht="13.8" hidden="false" customHeight="false" outlineLevel="0" collapsed="false">
      <c r="B18" s="6" t="s">
        <v>30</v>
      </c>
      <c r="C18" s="5" t="n">
        <v>11666</v>
      </c>
      <c r="D18" s="0" t="n">
        <v>82</v>
      </c>
      <c r="K18" s="0" t="s">
        <v>31</v>
      </c>
      <c r="P18" s="0" t="n">
        <f aca="false">LOOKUP(2,1/(Regular_Timings!C18:NC18&lt;&gt;""),Regular_Timings!C18:NC18)</f>
        <v>694.36</v>
      </c>
      <c r="Q18" s="0" t="n">
        <f aca="false">LOOKUP(2,1/(Parallel_Timings!D18:ND18&lt;&gt;""),Parallel_Timings!D18:ND18)</f>
        <v>197.45861</v>
      </c>
    </row>
    <row r="19" customFormat="false" ht="13.8" hidden="false" customHeight="false" outlineLevel="0" collapsed="false">
      <c r="B19" s="6" t="s">
        <v>32</v>
      </c>
      <c r="C19" s="5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K19" s="0" t="s">
        <v>33</v>
      </c>
      <c r="P19" s="0" t="n">
        <f aca="false">LOOKUP(2,1/(Regular_Timings!C19:NC19&lt;&gt;""),Regular_Timings!C19:NC19)</f>
        <v>847.06</v>
      </c>
      <c r="Q19" s="0" t="n">
        <f aca="false">LOOKUP(2,1/(Parallel_Timings!D19:ND19&lt;&gt;""),Parallel_Timings!D19:ND19)</f>
        <v>248.03044</v>
      </c>
    </row>
    <row r="20" customFormat="false" ht="13.8" hidden="false" customHeight="false" outlineLevel="0" collapsed="false">
      <c r="B20" s="6" t="s">
        <v>34</v>
      </c>
      <c r="C20" s="5" t="n">
        <v>2242</v>
      </c>
      <c r="D20" s="0" t="n">
        <v>7</v>
      </c>
      <c r="K20" s="0" t="s">
        <v>35</v>
      </c>
      <c r="P20" s="0" t="n">
        <f aca="false">LOOKUP(2,1/(Regular_Timings!C20:NC20&lt;&gt;""),Regular_Timings!C20:NC20)</f>
        <v>138.82</v>
      </c>
      <c r="Q20" s="0" t="n">
        <f aca="false">LOOKUP(2,1/(Parallel_Timings!D20:ND20&lt;&gt;""),Parallel_Timings!D20:ND20)</f>
        <v>57.76155</v>
      </c>
    </row>
    <row r="21" customFormat="false" ht="13.8" hidden="false" customHeight="false" outlineLevel="0" collapsed="false">
      <c r="B21" s="6" t="s">
        <v>36</v>
      </c>
      <c r="C21" s="5" t="n">
        <v>4002</v>
      </c>
      <c r="D21" s="0" t="n">
        <v>39</v>
      </c>
      <c r="K21" s="0" t="s">
        <v>37</v>
      </c>
      <c r="P21" s="0" t="n">
        <f aca="false">LOOKUP(2,1/(Regular_Timings!C21:NC21&lt;&gt;""),Regular_Timings!C21:NC21)</f>
        <v>473.33</v>
      </c>
      <c r="Q21" s="0" t="n">
        <f aca="false">LOOKUP(2,1/(Parallel_Timings!D21:ND21&lt;&gt;""),Parallel_Timings!D21:ND21)</f>
        <v>161.27427</v>
      </c>
    </row>
    <row r="22" customFormat="false" ht="13.8" hidden="false" customHeight="false" outlineLevel="0" collapsed="false">
      <c r="B22" s="6" t="s">
        <v>38</v>
      </c>
      <c r="C22" s="7" t="n">
        <v>11420</v>
      </c>
      <c r="D22" s="0" t="n">
        <v>53</v>
      </c>
      <c r="K22" s="0" t="s">
        <v>39</v>
      </c>
      <c r="P22" s="0" t="n">
        <f aca="false">LOOKUP(2,1/(Regular_Timings!C22:NC22&lt;&gt;""),Regular_Timings!C22:NC22)</f>
        <v>428.78</v>
      </c>
      <c r="Q22" s="0" t="n">
        <f aca="false">LOOKUP(2,1/(Parallel_Timings!D22:ND22&lt;&gt;""),Parallel_Timings!D22:ND22)</f>
        <v>137.73073</v>
      </c>
    </row>
    <row r="23" customFormat="false" ht="13.8" hidden="false" customHeight="false" outlineLevel="0" collapsed="false">
      <c r="B23" s="6" t="s">
        <v>40</v>
      </c>
      <c r="C23" s="5" t="n">
        <v>2936</v>
      </c>
      <c r="D23" s="0" t="n">
        <v>27</v>
      </c>
      <c r="K23" s="0" t="s">
        <v>41</v>
      </c>
      <c r="P23" s="0" t="n">
        <f aca="false">LOOKUP(2,1/(Regular_Timings!C23:NC23&lt;&gt;""),Regular_Timings!C23:NC23)</f>
        <v>267.23</v>
      </c>
      <c r="Q23" s="0" t="n">
        <f aca="false">LOOKUP(2,1/(Parallel_Timings!D23:ND23&lt;&gt;""),Parallel_Timings!D23:ND23)</f>
        <v>103.11229</v>
      </c>
    </row>
    <row r="24" customFormat="false" ht="13.8" hidden="false" customHeight="false" outlineLevel="0" collapsed="false">
      <c r="B24" s="6" t="s">
        <v>42</v>
      </c>
      <c r="C24" s="5" t="n">
        <v>4261</v>
      </c>
      <c r="D24" s="0" t="n">
        <v>24</v>
      </c>
      <c r="K24" s="0" t="s">
        <v>43</v>
      </c>
      <c r="P24" s="0" t="n">
        <f aca="false">LOOKUP(2,1/(Regular_Timings!C24:NC24&lt;&gt;""),Regular_Timings!C24:NC24)</f>
        <v>289.86</v>
      </c>
      <c r="Q24" s="0" t="n">
        <f aca="false">LOOKUP(2,1/(Parallel_Timings!D24:ND24&lt;&gt;""),Parallel_Timings!D24:ND24)</f>
        <v>92.93745</v>
      </c>
    </row>
    <row r="25" customFormat="false" ht="13.8" hidden="false" customHeight="false" outlineLevel="0" collapsed="false">
      <c r="B25" s="6" t="s">
        <v>44</v>
      </c>
      <c r="C25" s="5" t="n">
        <v>11312</v>
      </c>
      <c r="D25" s="0" t="n">
        <v>61</v>
      </c>
      <c r="K25" s="0" t="s">
        <v>45</v>
      </c>
      <c r="O25" s="1"/>
      <c r="P25" s="0" t="n">
        <f aca="false">LOOKUP(2,1/(Regular_Timings!C25:NC25&lt;&gt;""),Regular_Timings!C25:NC25)</f>
        <v>342.92</v>
      </c>
      <c r="Q25" s="0" t="n">
        <f aca="false">LOOKUP(2,1/(Parallel_Timings!D25:ND25&lt;&gt;""),Parallel_Timings!D25:ND25)</f>
        <v>102.59401</v>
      </c>
    </row>
    <row r="26" customFormat="false" ht="13.8" hidden="false" customHeight="false" outlineLevel="0" collapsed="false">
      <c r="B26" s="8" t="s">
        <v>46</v>
      </c>
      <c r="C26" s="5" t="n">
        <v>28579</v>
      </c>
      <c r="D26" s="0" t="n">
        <v>126</v>
      </c>
      <c r="K26" s="0" t="s">
        <v>47</v>
      </c>
      <c r="P26" s="0" t="n">
        <f aca="false">LOOKUP(2,1/(Regular_Timings!C26:NC26&lt;&gt;""),Regular_Timings!C26:NC26)</f>
        <v>839.5</v>
      </c>
      <c r="Q26" s="0" t="n">
        <f aca="false">LOOKUP(2,1/(Parallel_Timings!D26:ND26&lt;&gt;""),Parallel_Timings!D26:ND26)</f>
        <v>255.02598</v>
      </c>
    </row>
    <row r="27" customFormat="false" ht="13.8" hidden="false" customHeight="false" outlineLevel="0" collapsed="false">
      <c r="B27" s="6" t="s">
        <v>48</v>
      </c>
      <c r="C27" s="5" t="n">
        <v>1404</v>
      </c>
      <c r="D27" s="0" t="n">
        <v>10</v>
      </c>
      <c r="K27" s="0" t="s">
        <v>49</v>
      </c>
      <c r="P27" s="0" t="n">
        <f aca="false">LOOKUP(2,1/(Regular_Timings!C27:NC27&lt;&gt;""),Regular_Timings!C27:NC27)</f>
        <v>186.46</v>
      </c>
      <c r="Q27" s="0" t="n">
        <f aca="false">LOOKUP(2,1/(Parallel_Timings!D27:ND27&lt;&gt;""),Parallel_Timings!D27:ND27)</f>
        <v>58.78364</v>
      </c>
    </row>
    <row r="28" customFormat="false" ht="13.8" hidden="false" customHeight="false" outlineLevel="0" collapsed="false">
      <c r="B28" s="9" t="s">
        <v>50</v>
      </c>
      <c r="C28" s="5" t="n">
        <v>9645</v>
      </c>
      <c r="D28" s="0" t="n">
        <v>52</v>
      </c>
      <c r="K28" s="0" t="s">
        <v>51</v>
      </c>
      <c r="P28" s="0" t="n">
        <f aca="false">LOOKUP(2,1/(Regular_Timings!C28:NC28&lt;&gt;""),Regular_Timings!C28:NC28)</f>
        <v>438.13</v>
      </c>
      <c r="Q28" s="0" t="n">
        <f aca="false">LOOKUP(2,1/(Parallel_Timings!D28:ND28&lt;&gt;""),Parallel_Timings!D28:ND28)</f>
        <v>144.56536</v>
      </c>
    </row>
    <row r="29" customFormat="false" ht="13.8" hidden="false" customHeight="false" outlineLevel="0" collapsed="false">
      <c r="B29" s="6" t="s">
        <v>52</v>
      </c>
      <c r="C29" s="5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K29" s="0" t="s">
        <v>53</v>
      </c>
      <c r="P29" s="0" t="n">
        <f aca="false">LOOKUP(2,1/(Regular_Timings!C29:NC29&lt;&gt;""),Regular_Timings!C29:NC29)</f>
        <v>1780.01</v>
      </c>
      <c r="Q29" s="0" t="n">
        <f aca="false">LOOKUP(2,1/(Parallel_Timings!D29:ND29&lt;&gt;""),Parallel_Timings!D29:ND29)</f>
        <v>487.48703</v>
      </c>
    </row>
    <row r="30" customFormat="false" ht="13.8" hidden="false" customHeight="false" outlineLevel="0" collapsed="false">
      <c r="B30" s="6" t="s">
        <v>54</v>
      </c>
      <c r="C30" s="5" t="n">
        <v>1044</v>
      </c>
      <c r="D30" s="0" t="n">
        <v>3</v>
      </c>
      <c r="K30" s="0" t="s">
        <v>55</v>
      </c>
      <c r="P30" s="0" t="n">
        <f aca="false">LOOKUP(2,1/(Regular_Timings!C30:NC30&lt;&gt;""),Regular_Timings!C30:NC30)</f>
        <v>46.13</v>
      </c>
      <c r="Q30" s="0" t="n">
        <f aca="false">LOOKUP(2,1/(Parallel_Timings!D30:ND30&lt;&gt;""),Parallel_Timings!D30:ND30)</f>
        <v>22.11175</v>
      </c>
    </row>
    <row r="31" customFormat="false" ht="13.8" hidden="false" customHeight="false" outlineLevel="0" collapsed="false">
      <c r="B31" s="0" t="s">
        <v>56</v>
      </c>
      <c r="C31" s="5" t="n">
        <v>207</v>
      </c>
      <c r="D31" s="0" t="n">
        <v>5</v>
      </c>
      <c r="K31" s="0" t="s">
        <v>57</v>
      </c>
      <c r="P31" s="0" t="n">
        <f aca="false">LOOKUP(2,1/(Regular_Timings!C31:NC31&lt;&gt;""),Regular_Timings!C31:NC31)</f>
        <v>33.2</v>
      </c>
      <c r="Q31" s="0" t="n">
        <f aca="false">LOOKUP(2,1/(Parallel_Timings!D31:ND31&lt;&gt;""),Parallel_Timings!D31:ND31)</f>
        <v>25.2621</v>
      </c>
    </row>
    <row r="32" customFormat="false" ht="12.6" hidden="false" customHeight="true" outlineLevel="0" collapsed="false">
      <c r="B32" s="0" t="s">
        <v>58</v>
      </c>
      <c r="C32" s="5" t="n">
        <v>3625</v>
      </c>
      <c r="D32" s="10" t="n">
        <v>11</v>
      </c>
      <c r="K32" s="0" t="s">
        <v>59</v>
      </c>
      <c r="P32" s="11" t="n">
        <f aca="false">LOOKUP(2,1/(Regular_Timings!C32:NC32&lt;&gt;""),Regular_Timings!C32:NC32)</f>
        <v>170.28</v>
      </c>
      <c r="Q32" s="11" t="n">
        <f aca="false">LOOKUP(2,1/(Parallel_Timings!D32:ND32&lt;&gt;""),Parallel_Timings!D32:ND32)</f>
        <v>61.16896</v>
      </c>
      <c r="R32" s="11"/>
    </row>
    <row r="33" customFormat="false" ht="12.6" hidden="false" customHeight="true" outlineLevel="0" collapsed="false">
      <c r="B33" s="0" t="s">
        <v>60</v>
      </c>
      <c r="C33" s="5" t="n">
        <v>18796</v>
      </c>
      <c r="K33" s="0" t="s">
        <v>61</v>
      </c>
      <c r="P33" s="12"/>
      <c r="Q33" s="12"/>
      <c r="R33" s="12"/>
    </row>
    <row r="34" customFormat="false" ht="12.6" hidden="false" customHeight="true" outlineLevel="0" collapsed="false">
      <c r="B34" s="0" t="s">
        <v>62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K34" s="0" t="s">
        <v>63</v>
      </c>
      <c r="O34" s="4"/>
    </row>
    <row r="35" customFormat="false" ht="12.6" hidden="false" customHeight="true" outlineLevel="0" collapsed="false">
      <c r="B35" s="0" t="s">
        <v>64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K35" s="0" t="s">
        <v>65</v>
      </c>
      <c r="O35" s="4"/>
      <c r="P35" s="13"/>
      <c r="Q35" s="13"/>
      <c r="R35" s="13"/>
    </row>
    <row r="36" s="10" customFormat="true" ht="13.8" hidden="false" customHeight="false" outlineLevel="0" collapsed="false">
      <c r="B36" s="10" t="s">
        <v>66</v>
      </c>
      <c r="C36" s="14" t="n">
        <v>5260</v>
      </c>
      <c r="K36" s="10" t="s">
        <v>67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68</v>
      </c>
      <c r="C37" s="5" t="n">
        <v>878</v>
      </c>
    </row>
    <row r="38" customFormat="false" ht="13.8" hidden="false" customHeight="false" outlineLevel="0" collapsed="false">
      <c r="B38" s="0" t="s">
        <v>69</v>
      </c>
      <c r="C38" s="5" t="n">
        <v>190</v>
      </c>
    </row>
    <row r="40" customFormat="false" ht="13.8" hidden="false" customHeight="false" outlineLevel="0" collapsed="false">
      <c r="B40" s="0" t="s">
        <v>70</v>
      </c>
      <c r="C40" s="5" t="n">
        <v>22184</v>
      </c>
    </row>
    <row r="41" customFormat="false" ht="14.85" hidden="false" customHeight="true" outlineLevel="0" collapsed="false">
      <c r="B41" s="0" t="s">
        <v>71</v>
      </c>
      <c r="C41" s="5" t="n">
        <v>825</v>
      </c>
    </row>
    <row r="42" customFormat="false" ht="14.85" hidden="false" customHeight="true" outlineLevel="0" collapsed="false"/>
    <row r="43" customFormat="false" ht="14.85" hidden="false" customHeight="true" outlineLevel="0" collapsed="false">
      <c r="C43" s="5"/>
    </row>
    <row r="44" customFormat="false" ht="13.8" hidden="false" customHeight="false" outlineLevel="0" collapsed="false">
      <c r="A44" s="1" t="s">
        <v>72</v>
      </c>
      <c r="B44" s="0" t="s">
        <v>73</v>
      </c>
      <c r="C44" s="0" t="n">
        <f aca="false">4650-865</f>
        <v>3785</v>
      </c>
      <c r="J44" s="15" t="s">
        <v>74</v>
      </c>
    </row>
    <row r="45" customFormat="false" ht="13.8" hidden="false" customHeight="false" outlineLevel="0" collapsed="false">
      <c r="A45" s="16" t="s">
        <v>75</v>
      </c>
      <c r="B45" s="0" t="s">
        <v>76</v>
      </c>
      <c r="C45" s="0" t="n">
        <f aca="false">10319-580</f>
        <v>9739</v>
      </c>
      <c r="J45" s="17" t="s">
        <v>77</v>
      </c>
    </row>
    <row r="46" customFormat="false" ht="13.8" hidden="false" customHeight="false" outlineLevel="0" collapsed="false">
      <c r="B46" s="0" t="s">
        <v>78</v>
      </c>
      <c r="C46" s="0" t="n">
        <v>23768</v>
      </c>
      <c r="F46" s="18"/>
    </row>
    <row r="47" customFormat="false" ht="13.8" hidden="false" customHeight="false" outlineLevel="0" collapsed="false">
      <c r="B47" s="0" t="s">
        <v>79</v>
      </c>
      <c r="C47" s="0" t="n">
        <v>3357</v>
      </c>
      <c r="F47" s="18"/>
    </row>
    <row r="49" customFormat="false" ht="13.8" hidden="false" customHeight="false" outlineLevel="0" collapsed="false">
      <c r="B49" s="5" t="s">
        <v>80</v>
      </c>
      <c r="C49" s="5" t="n">
        <f aca="false">SUM(C4:C47)</f>
        <v>603392</v>
      </c>
      <c r="D49" s="0" t="n">
        <f aca="false">SUM(D5:D32)</f>
        <v>2410</v>
      </c>
      <c r="F49" s="0" t="str">
        <f aca="false">LOOKUP(2, 1/(1-ISBLANK(Miletone_Tracking!A:A)), Miletone_Tracking!A:A)</f>
        <v>Crossed 600,000 on 7/19/21</v>
      </c>
      <c r="O49" s="0" t="s">
        <v>80</v>
      </c>
      <c r="P49" s="0" t="n">
        <f aca="false">INDEX(Regular_Timings!35:35,COUNT(Regular_Timings!35:35,1,1))</f>
        <v>16169.85</v>
      </c>
      <c r="Q49" s="11" t="n">
        <f aca="false">LOOKUP(2,1/(Parallel_Timings!D35:ND35&lt;&gt;""),Parallel_Timings!D35:ND35)</f>
        <v>4631.61889</v>
      </c>
    </row>
    <row r="50" customFormat="false" ht="13.8" hidden="false" customHeight="false" outlineLevel="0" collapsed="false">
      <c r="B50" s="5" t="s">
        <v>81</v>
      </c>
      <c r="C50" s="5" t="n">
        <v>32</v>
      </c>
      <c r="O50" s="0" t="s">
        <v>82</v>
      </c>
      <c r="Q50" s="19" t="n">
        <f aca="false">P49/Q49</f>
        <v>3.49118750571466</v>
      </c>
    </row>
    <row r="53" customFormat="false" ht="13.8" hidden="false" customHeight="false" outlineLevel="0" collapsed="false">
      <c r="B53" s="0" t="s">
        <v>83</v>
      </c>
      <c r="Q53" s="0" t="s">
        <v>84</v>
      </c>
    </row>
    <row r="57" customFormat="false" ht="13.8" hidden="false" customHeight="false" outlineLevel="0" collapsed="false">
      <c r="S57" s="0" t="s">
        <v>85</v>
      </c>
    </row>
    <row r="65" customFormat="false" ht="13.8" hidden="false" customHeight="false" outlineLevel="0" collapsed="false">
      <c r="C65" s="0" t="s">
        <v>86</v>
      </c>
    </row>
    <row r="78" customFormat="false" ht="13.8" hidden="false" customHeight="false" outlineLevel="0" collapsed="false">
      <c r="C78" s="0" t="s">
        <v>87</v>
      </c>
    </row>
    <row r="91" customFormat="false" ht="13.8" hidden="false" customHeight="false" outlineLevel="0" collapsed="false">
      <c r="C91" s="0" t="s">
        <v>88</v>
      </c>
    </row>
    <row r="107" customFormat="false" ht="13.8" hidden="false" customHeight="false" outlineLevel="0" collapsed="false">
      <c r="C107" s="0" t="s">
        <v>89</v>
      </c>
    </row>
    <row r="122" customFormat="false" ht="13.8" hidden="false" customHeight="false" outlineLevel="0" collapsed="false">
      <c r="C122" s="0" t="s">
        <v>90</v>
      </c>
    </row>
    <row r="147" customFormat="false" ht="13.8" hidden="false" customHeight="false" outlineLevel="0" collapsed="false">
      <c r="T147" s="20" t="n">
        <v>43729</v>
      </c>
    </row>
    <row r="159" customFormat="false" ht="13.8" hidden="false" customHeight="false" outlineLevel="0" collapsed="false">
      <c r="C159" s="0" t="s">
        <v>91</v>
      </c>
    </row>
    <row r="163" customFormat="false" ht="13.8" hidden="false" customHeight="false" outlineLevel="0" collapsed="false">
      <c r="T163" s="20" t="n">
        <v>43780</v>
      </c>
    </row>
    <row r="174" customFormat="false" ht="13.8" hidden="false" customHeight="false" outlineLevel="0" collapsed="false">
      <c r="C174" s="0" t="s">
        <v>92</v>
      </c>
    </row>
    <row r="176" customFormat="false" ht="13.8" hidden="false" customHeight="false" outlineLevel="0" collapsed="false">
      <c r="T176" s="20" t="n">
        <v>43765</v>
      </c>
    </row>
    <row r="191" customFormat="false" ht="13.8" hidden="false" customHeight="false" outlineLevel="0" collapsed="false">
      <c r="T191" s="20" t="n">
        <v>43799</v>
      </c>
    </row>
    <row r="205" customFormat="false" ht="13.8" hidden="false" customHeight="false" outlineLevel="0" collapsed="false">
      <c r="T205" s="20" t="n">
        <v>43814</v>
      </c>
    </row>
    <row r="217" customFormat="false" ht="13.8" hidden="false" customHeight="false" outlineLevel="0" collapsed="false">
      <c r="T217" s="20" t="n">
        <v>43827</v>
      </c>
    </row>
    <row r="232" customFormat="false" ht="13.8" hidden="false" customHeight="false" outlineLevel="0" collapsed="false">
      <c r="T232" s="20" t="n">
        <v>43930</v>
      </c>
    </row>
    <row r="246" customFormat="false" ht="13.8" hidden="false" customHeight="false" outlineLevel="0" collapsed="false">
      <c r="T246" s="20" t="n">
        <v>43939</v>
      </c>
    </row>
    <row r="259" customFormat="false" ht="13.8" hidden="false" customHeight="false" outlineLevel="0" collapsed="false">
      <c r="T259" s="20" t="n">
        <v>43955</v>
      </c>
    </row>
    <row r="267" customFormat="false" ht="13.8" hidden="false" customHeight="false" outlineLevel="0" collapsed="false">
      <c r="T267" s="20"/>
    </row>
    <row r="268" customFormat="false" ht="13.8" hidden="false" customHeight="false" outlineLevel="0" collapsed="false">
      <c r="T268" s="20"/>
    </row>
    <row r="269" customFormat="false" ht="13.8" hidden="false" customHeight="false" outlineLevel="0" collapsed="false">
      <c r="T269" s="20"/>
    </row>
    <row r="270" customFormat="false" ht="13.8" hidden="false" customHeight="false" outlineLevel="0" collapsed="false">
      <c r="T270" s="20"/>
    </row>
    <row r="271" customFormat="false" ht="13.8" hidden="false" customHeight="false" outlineLevel="0" collapsed="false">
      <c r="T271" s="20"/>
    </row>
    <row r="272" customFormat="false" ht="13.8" hidden="false" customHeight="false" outlineLevel="0" collapsed="false">
      <c r="T272" s="20" t="n">
        <v>43968</v>
      </c>
    </row>
    <row r="286" customFormat="false" ht="13.8" hidden="false" customHeight="false" outlineLevel="0" collapsed="false">
      <c r="T286" s="20" t="n">
        <v>44025</v>
      </c>
    </row>
    <row r="299" customFormat="false" ht="13.8" hidden="false" customHeight="false" outlineLevel="0" collapsed="false">
      <c r="T299" s="20" t="n">
        <v>44031</v>
      </c>
    </row>
    <row r="311" customFormat="false" ht="13.8" hidden="false" customHeight="false" outlineLevel="0" collapsed="false">
      <c r="T311" s="20" t="n">
        <v>44050</v>
      </c>
    </row>
    <row r="325" customFormat="false" ht="13.8" hidden="false" customHeight="false" outlineLevel="0" collapsed="false">
      <c r="T325" s="20" t="n">
        <v>44053</v>
      </c>
    </row>
    <row r="338" customFormat="false" ht="13.8" hidden="false" customHeight="false" outlineLevel="0" collapsed="false">
      <c r="T338" s="20" t="n">
        <v>44072</v>
      </c>
    </row>
    <row r="351" customFormat="false" ht="13.8" hidden="false" customHeight="false" outlineLevel="0" collapsed="false">
      <c r="T351" s="20" t="n">
        <v>44094</v>
      </c>
    </row>
    <row r="366" customFormat="false" ht="13.8" hidden="false" customHeight="false" outlineLevel="0" collapsed="false">
      <c r="T366" s="20" t="n">
        <v>44101</v>
      </c>
    </row>
    <row r="380" customFormat="false" ht="13.8" hidden="false" customHeight="false" outlineLevel="0" collapsed="false">
      <c r="T380" s="20" t="n">
        <v>44125</v>
      </c>
    </row>
    <row r="394" customFormat="false" ht="13.8" hidden="false" customHeight="false" outlineLevel="0" collapsed="false">
      <c r="T394" s="20" t="n">
        <v>44130</v>
      </c>
    </row>
    <row r="407" customFormat="false" ht="13.8" hidden="false" customHeight="false" outlineLevel="0" collapsed="false">
      <c r="T407" s="20" t="n">
        <v>44136</v>
      </c>
    </row>
    <row r="421" customFormat="false" ht="13.8" hidden="false" customHeight="false" outlineLevel="0" collapsed="false">
      <c r="T421" s="20" t="n">
        <v>44157</v>
      </c>
    </row>
    <row r="434" customFormat="false" ht="13.8" hidden="false" customHeight="false" outlineLevel="0" collapsed="false">
      <c r="T434" s="20" t="n">
        <v>44164</v>
      </c>
    </row>
    <row r="446" customFormat="false" ht="13.8" hidden="false" customHeight="false" outlineLevel="0" collapsed="false">
      <c r="T446" s="20" t="n">
        <v>44171</v>
      </c>
    </row>
    <row r="461" customFormat="false" ht="13.8" hidden="false" customHeight="false" outlineLevel="0" collapsed="false">
      <c r="T461" s="20" t="n">
        <v>44199</v>
      </c>
    </row>
    <row r="473" customFormat="false" ht="13.8" hidden="false" customHeight="false" outlineLevel="0" collapsed="false">
      <c r="T473" s="20" t="n">
        <v>44218</v>
      </c>
    </row>
    <row r="486" customFormat="false" ht="13.8" hidden="false" customHeight="false" outlineLevel="0" collapsed="false">
      <c r="T486" s="20" t="n">
        <v>44220</v>
      </c>
    </row>
    <row r="500" customFormat="false" ht="13.8" hidden="false" customHeight="false" outlineLevel="0" collapsed="false">
      <c r="T500" s="20" t="n">
        <v>44241</v>
      </c>
    </row>
    <row r="513" customFormat="false" ht="13.8" hidden="false" customHeight="false" outlineLevel="0" collapsed="false">
      <c r="T513" s="20" t="n">
        <v>44241</v>
      </c>
    </row>
    <row r="529" customFormat="false" ht="13.8" hidden="false" customHeight="false" outlineLevel="0" collapsed="false">
      <c r="T529" s="20" t="n">
        <v>44284</v>
      </c>
    </row>
    <row r="542" customFormat="false" ht="13.8" hidden="false" customHeight="false" outlineLevel="0" collapsed="false">
      <c r="K542" s="0" t="n">
        <v>44</v>
      </c>
    </row>
    <row r="543" customFormat="false" ht="13.8" hidden="false" customHeight="false" outlineLevel="0" collapsed="false">
      <c r="T543" s="20" t="n">
        <v>44290</v>
      </c>
    </row>
    <row r="558" customFormat="false" ht="13.8" hidden="false" customHeight="false" outlineLevel="0" collapsed="false">
      <c r="T558" s="20" t="n">
        <v>44318</v>
      </c>
    </row>
    <row r="572" customFormat="false" ht="13.8" hidden="false" customHeight="false" outlineLevel="0" collapsed="false">
      <c r="T572" s="20" t="n">
        <v>44325</v>
      </c>
    </row>
    <row r="589" customFormat="false" ht="13.8" hidden="false" customHeight="false" outlineLevel="0" collapsed="false">
      <c r="T589" s="20" t="n">
        <v>44367</v>
      </c>
    </row>
    <row r="605" customFormat="false" ht="13.8" hidden="false" customHeight="false" outlineLevel="0" collapsed="false">
      <c r="T605" s="20" t="n">
        <v>44370</v>
      </c>
    </row>
    <row r="621" customFormat="false" ht="13.8" hidden="false" customHeight="false" outlineLevel="0" collapsed="false">
      <c r="T621" s="20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AI17" activePane="bottomRight" state="frozen"/>
      <selection pane="topLeft" activeCell="A1" activeCellId="0" sqref="A1"/>
      <selection pane="topRight" activeCell="AI1" activeCellId="0" sqref="AI1"/>
      <selection pane="bottomLeft" activeCell="A17" activeCellId="0" sqref="A17"/>
      <selection pane="bottomRight" activeCell="AM96" activeCellId="0" sqref="AM69:AM96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21" customFormat="true" ht="35.8" hidden="false" customHeight="true" outlineLevel="0" collapsed="false">
      <c r="C4" s="22" t="n">
        <v>44136</v>
      </c>
      <c r="D4" s="22" t="n">
        <v>44143</v>
      </c>
      <c r="E4" s="23" t="n">
        <v>44151</v>
      </c>
      <c r="F4" s="23" t="n">
        <v>44157</v>
      </c>
      <c r="G4" s="22" t="n">
        <v>44164</v>
      </c>
      <c r="H4" s="23" t="n">
        <v>44171</v>
      </c>
      <c r="I4" s="23" t="n">
        <v>44178</v>
      </c>
      <c r="J4" s="23" t="n">
        <v>44185</v>
      </c>
      <c r="K4" s="23" t="n">
        <v>44192</v>
      </c>
      <c r="L4" s="23" t="n">
        <v>43833</v>
      </c>
      <c r="M4" s="23" t="n">
        <v>44206</v>
      </c>
      <c r="N4" s="23" t="n">
        <v>44213</v>
      </c>
      <c r="O4" s="23" t="n">
        <v>44220</v>
      </c>
      <c r="P4" s="24" t="s">
        <v>94</v>
      </c>
      <c r="Q4" s="24" t="s">
        <v>95</v>
      </c>
      <c r="R4" s="23" t="n">
        <v>44241</v>
      </c>
      <c r="S4" s="24" t="s">
        <v>96</v>
      </c>
      <c r="T4" s="23" t="n">
        <v>44255</v>
      </c>
      <c r="U4" s="24" t="s">
        <v>97</v>
      </c>
      <c r="V4" s="24" t="s">
        <v>98</v>
      </c>
      <c r="W4" s="25" t="n">
        <v>44276</v>
      </c>
      <c r="X4" s="25" t="n">
        <v>44283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23" t="n">
        <v>44325</v>
      </c>
      <c r="AE4" s="26" t="s">
        <v>101</v>
      </c>
      <c r="AF4" s="23" t="n">
        <v>44339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103</v>
      </c>
      <c r="AM4" s="26" t="s">
        <v>104</v>
      </c>
      <c r="AN4" s="23" t="n">
        <v>44395</v>
      </c>
      <c r="AO4" s="27" t="n">
        <v>44402</v>
      </c>
      <c r="AP4" s="27" t="n">
        <v>44409</v>
      </c>
      <c r="AQ4" s="28" t="s">
        <v>105</v>
      </c>
      <c r="AR4" s="27" t="n">
        <v>44423</v>
      </c>
      <c r="AS4" s="27" t="n">
        <v>44430</v>
      </c>
      <c r="AT4" s="27" t="n">
        <v>44437</v>
      </c>
    </row>
    <row r="5" s="30" customFormat="true" ht="14.05" hidden="false" customHeight="true" outlineLevel="0" collapsed="false">
      <c r="A5" s="29" t="s">
        <v>8</v>
      </c>
      <c r="C5" s="31"/>
      <c r="D5" s="32"/>
      <c r="E5" s="33"/>
      <c r="F5" s="33"/>
      <c r="G5" s="31"/>
      <c r="H5" s="34"/>
      <c r="I5" s="34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5"/>
      <c r="X5" s="35"/>
      <c r="Y5" s="35"/>
      <c r="Z5" s="33"/>
      <c r="AA5" s="33"/>
      <c r="AB5" s="33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  <c r="AS5" s="0" t="n">
        <v>1117.64</v>
      </c>
      <c r="AT5" s="0" t="n">
        <v>1160.42</v>
      </c>
    </row>
    <row r="6" s="12" customFormat="true" ht="12.4" hidden="false" customHeight="true" outlineLevel="0" collapsed="false">
      <c r="A6" s="36" t="s">
        <v>9</v>
      </c>
      <c r="B6" s="0"/>
      <c r="C6" s="0" t="n">
        <v>509.17</v>
      </c>
      <c r="D6" s="12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7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  <c r="AS6" s="0" t="n">
        <v>718.46</v>
      </c>
      <c r="AT6" s="0" t="n">
        <v>748.28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  <c r="AS7" s="0" t="n">
        <v>206.34</v>
      </c>
      <c r="AT7" s="0" t="n">
        <v>214.7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  <c r="AS8" s="0" t="n">
        <v>293.42</v>
      </c>
      <c r="AT8" s="0" t="n">
        <v>295.13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  <c r="AS9" s="0" t="n">
        <v>1563.83</v>
      </c>
      <c r="AT9" s="0" t="n">
        <v>1608.31</v>
      </c>
    </row>
    <row r="10" customFormat="false" ht="13.8" hidden="false" customHeight="false" outlineLevel="0" collapsed="false">
      <c r="A10" s="37" t="s">
        <v>14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  <c r="AS10" s="0" t="n">
        <v>160.46</v>
      </c>
      <c r="AT10" s="0" t="n">
        <v>160.19</v>
      </c>
    </row>
    <row r="11" customFormat="false" ht="13.8" hidden="false" customHeight="false" outlineLevel="0" collapsed="false">
      <c r="A11" s="37" t="s">
        <v>16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  <c r="AS11" s="0" t="n">
        <v>462.19</v>
      </c>
      <c r="AT11" s="0" t="n">
        <v>477.86</v>
      </c>
    </row>
    <row r="12" customFormat="false" ht="13.8" hidden="false" customHeight="false" outlineLevel="0" collapsed="false">
      <c r="A12" s="37" t="s">
        <v>18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  <c r="AS12" s="0" t="n">
        <v>110.49</v>
      </c>
      <c r="AT12" s="0" t="n">
        <v>113.14</v>
      </c>
    </row>
    <row r="13" customFormat="false" ht="13.8" hidden="false" customHeight="false" outlineLevel="0" collapsed="false">
      <c r="A13" s="37" t="s">
        <v>20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  <c r="AS13" s="0" t="n">
        <v>589.26</v>
      </c>
      <c r="AT13" s="0" t="n">
        <v>610.03</v>
      </c>
    </row>
    <row r="14" customFormat="false" ht="13.8" hidden="false" customHeight="false" outlineLevel="0" collapsed="false">
      <c r="A14" s="38" t="s">
        <v>22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  <c r="AS14" s="0" t="n">
        <v>334.27</v>
      </c>
      <c r="AT14" s="0" t="n">
        <v>347.14</v>
      </c>
    </row>
    <row r="15" customFormat="false" ht="13.8" hidden="false" customHeight="false" outlineLevel="0" collapsed="false">
      <c r="A15" s="38" t="s">
        <v>24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  <c r="AS15" s="0" t="n">
        <v>416.12</v>
      </c>
      <c r="AT15" s="0" t="n">
        <v>426.34</v>
      </c>
    </row>
    <row r="16" customFormat="false" ht="13.8" hidden="false" customHeight="false" outlineLevel="0" collapsed="false">
      <c r="A16" s="38" t="s">
        <v>26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  <c r="AS16" s="0" t="n">
        <v>2766.77</v>
      </c>
      <c r="AT16" s="0" t="n">
        <v>2779.73</v>
      </c>
    </row>
    <row r="17" customFormat="false" ht="13.8" hidden="false" customHeight="false" outlineLevel="0" collapsed="false">
      <c r="A17" s="38" t="s">
        <v>28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  <c r="AS17" s="0" t="n">
        <v>339.13</v>
      </c>
      <c r="AT17" s="0" t="n">
        <v>252.51</v>
      </c>
    </row>
    <row r="18" customFormat="false" ht="13.8" hidden="false" customHeight="false" outlineLevel="0" collapsed="false">
      <c r="A18" s="38" t="s">
        <v>30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  <c r="AS18" s="0" t="n">
        <v>940.81</v>
      </c>
      <c r="AT18" s="0" t="n">
        <v>694.36</v>
      </c>
    </row>
    <row r="19" customFormat="false" ht="13.8" hidden="false" customHeight="false" outlineLevel="0" collapsed="false">
      <c r="A19" s="38" t="s">
        <v>32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  <c r="AS19" s="0" t="n">
        <v>888.46</v>
      </c>
      <c r="AT19" s="0" t="n">
        <v>847.06</v>
      </c>
    </row>
    <row r="20" customFormat="false" ht="13.8" hidden="false" customHeight="false" outlineLevel="0" collapsed="false">
      <c r="A20" s="38" t="s">
        <v>34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  <c r="AS20" s="0" t="n">
        <v>134.32</v>
      </c>
      <c r="AT20" s="0" t="n">
        <v>138.82</v>
      </c>
    </row>
    <row r="21" customFormat="false" ht="13.8" hidden="false" customHeight="false" outlineLevel="0" collapsed="false">
      <c r="A21" s="38" t="s">
        <v>36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  <c r="AS21" s="0" t="n">
        <v>458.41</v>
      </c>
      <c r="AT21" s="0" t="n">
        <v>473.33</v>
      </c>
    </row>
    <row r="22" customFormat="false" ht="13.8" hidden="false" customHeight="false" outlineLevel="0" collapsed="false">
      <c r="A22" s="38" t="s">
        <v>38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  <c r="AS22" s="0" t="n">
        <v>412.82</v>
      </c>
      <c r="AT22" s="0" t="n">
        <v>428.78</v>
      </c>
    </row>
    <row r="23" customFormat="false" ht="13.8" hidden="false" customHeight="false" outlineLevel="0" collapsed="false">
      <c r="A23" s="38" t="s">
        <v>40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  <c r="AS23" s="0" t="n">
        <v>257.81</v>
      </c>
      <c r="AT23" s="0" t="n">
        <v>267.23</v>
      </c>
    </row>
    <row r="24" customFormat="false" ht="13.8" hidden="false" customHeight="false" outlineLevel="0" collapsed="false">
      <c r="A24" s="38" t="s">
        <v>42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  <c r="AS24" s="0" t="n">
        <v>280.82</v>
      </c>
      <c r="AT24" s="0" t="n">
        <v>289.86</v>
      </c>
    </row>
    <row r="25" customFormat="false" ht="13.8" hidden="false" customHeight="false" outlineLevel="0" collapsed="false">
      <c r="A25" s="38" t="s">
        <v>44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  <c r="AS25" s="0" t="n">
        <v>331.41</v>
      </c>
      <c r="AT25" s="0" t="n">
        <v>342.92</v>
      </c>
    </row>
    <row r="26" customFormat="false" ht="13.8" hidden="false" customHeight="false" outlineLevel="0" collapsed="false">
      <c r="A26" s="39" t="s">
        <v>46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  <c r="AS26" s="0" t="n">
        <v>814.98</v>
      </c>
      <c r="AT26" s="0" t="n">
        <v>839.5</v>
      </c>
    </row>
    <row r="27" customFormat="false" ht="13.8" hidden="false" customHeight="false" outlineLevel="0" collapsed="false">
      <c r="A27" s="38" t="s">
        <v>48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7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  <c r="AS27" s="0" t="n">
        <v>189.39</v>
      </c>
      <c r="AT27" s="0" t="n">
        <v>186.46</v>
      </c>
    </row>
    <row r="28" customFormat="false" ht="13.8" hidden="false" customHeight="false" outlineLevel="0" collapsed="false">
      <c r="A28" s="38" t="s">
        <v>50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  <c r="AS28" s="0" t="n">
        <v>428.23</v>
      </c>
      <c r="AT28" s="0" t="n">
        <v>438.13</v>
      </c>
    </row>
    <row r="29" customFormat="false" ht="13.8" hidden="false" customHeight="false" outlineLevel="0" collapsed="false">
      <c r="A29" s="38" t="s">
        <v>52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  <c r="AS29" s="0" t="n">
        <v>1727.58</v>
      </c>
      <c r="AT29" s="0" t="n">
        <v>1780.01</v>
      </c>
    </row>
    <row r="30" customFormat="false" ht="13.8" hidden="false" customHeight="false" outlineLevel="0" collapsed="false">
      <c r="A30" s="38" t="s">
        <v>54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  <c r="AS30" s="0" t="n">
        <v>44.85</v>
      </c>
      <c r="AT30" s="0" t="n">
        <v>46.13</v>
      </c>
    </row>
    <row r="31" customFormat="false" ht="13.8" hidden="false" customHeight="false" outlineLevel="0" collapsed="false">
      <c r="A31" s="37" t="s">
        <v>56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  <c r="AS31" s="0" t="n">
        <v>32.61</v>
      </c>
      <c r="AT31" s="0" t="n">
        <v>33.2</v>
      </c>
    </row>
    <row r="32" customFormat="false" ht="13.8" hidden="false" customHeight="false" outlineLevel="0" collapsed="false">
      <c r="A32" s="37" t="s">
        <v>58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  <c r="AS32" s="0" t="n">
        <v>167.46</v>
      </c>
      <c r="AT32" s="0" t="n">
        <v>170.28</v>
      </c>
    </row>
    <row r="33" customFormat="false" ht="13.8" hidden="false" customHeight="false" outlineLevel="0" collapsed="false">
      <c r="A33" s="37" t="s">
        <v>60</v>
      </c>
    </row>
    <row r="35" customFormat="false" ht="13.8" hidden="false" customHeight="false" outlineLevel="0" collapsed="false">
      <c r="A35" s="0" t="s">
        <v>106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  <c r="AS35" s="0" t="n">
        <f aca="false">SUM(AS$5:AS$32)</f>
        <v>16188.34</v>
      </c>
      <c r="AT35" s="0" t="n">
        <f aca="false">SUM(AT$5:AT$32)</f>
        <v>16169.85</v>
      </c>
    </row>
    <row r="36" customFormat="false" ht="23.45" hidden="false" customHeight="false" outlineLevel="0" collapsed="false">
      <c r="A36" s="7" t="s">
        <v>107</v>
      </c>
      <c r="C36" s="40"/>
      <c r="D36" s="40" t="n">
        <f aca="false">D35/C35</f>
        <v>1.0558825271854</v>
      </c>
      <c r="E36" s="40" t="n">
        <f aca="false">E35/D35</f>
        <v>0.916849500061912</v>
      </c>
      <c r="F36" s="40" t="n">
        <f aca="false">F35/E35</f>
        <v>1.10350896258914</v>
      </c>
      <c r="G36" s="40" t="n">
        <f aca="false">G35/F35</f>
        <v>1.03987375176407</v>
      </c>
      <c r="H36" s="40" t="n">
        <f aca="false">H35/G35</f>
        <v>1.06665722673939</v>
      </c>
      <c r="I36" s="40" t="n">
        <f aca="false">I35/H35</f>
        <v>1.02227013104336</v>
      </c>
      <c r="J36" s="40" t="n">
        <f aca="false">J35/I35</f>
        <v>0.968844995695285</v>
      </c>
      <c r="K36" s="40" t="n">
        <f aca="false">K35/J35</f>
        <v>1.00756682988645</v>
      </c>
      <c r="L36" s="40" t="n">
        <f aca="false">L35/K35</f>
        <v>1.03365334779935</v>
      </c>
      <c r="M36" s="40" t="n">
        <f aca="false">M35/L35</f>
        <v>0.972899387020888</v>
      </c>
      <c r="N36" s="40" t="n">
        <f aca="false">N35/M35</f>
        <v>1.06944594764067</v>
      </c>
      <c r="O36" s="40" t="n">
        <f aca="false">O35/N35</f>
        <v>1.03914029657021</v>
      </c>
      <c r="P36" s="40" t="n">
        <f aca="false">P35/O35</f>
        <v>1.0268997847368</v>
      </c>
      <c r="Q36" s="40" t="n">
        <f aca="false">Q35/P35</f>
        <v>1.00478259658715</v>
      </c>
      <c r="R36" s="40" t="n">
        <f aca="false">R35/Q35</f>
        <v>1.02439095646859</v>
      </c>
      <c r="S36" s="40" t="n">
        <f aca="false">S35/R35</f>
        <v>0.994786033590229</v>
      </c>
      <c r="T36" s="40" t="n">
        <f aca="false">T35/S35</f>
        <v>0.995561439657853</v>
      </c>
      <c r="U36" s="40" t="n">
        <f aca="false">U35/T35</f>
        <v>1.10342734655874</v>
      </c>
      <c r="V36" s="40" t="n">
        <f aca="false">V35/U35</f>
        <v>0.949124255714387</v>
      </c>
      <c r="W36" s="40" t="n">
        <f aca="false">W35/V35</f>
        <v>0.990510153289931</v>
      </c>
      <c r="X36" s="40" t="n">
        <f aca="false">X35/W35</f>
        <v>0.963401613497919</v>
      </c>
      <c r="Y36" s="40" t="n">
        <f aca="false">Y35/X35</f>
        <v>1.04446534528375</v>
      </c>
      <c r="Z36" s="40" t="n">
        <f aca="false">Z35/Y35</f>
        <v>0.902660745410508</v>
      </c>
      <c r="AA36" s="40" t="n">
        <f aca="false">AA35/Z35</f>
        <v>1.14252240687931</v>
      </c>
      <c r="AB36" s="40" t="n">
        <f aca="false">AB35/AA35</f>
        <v>0.936850704356737</v>
      </c>
      <c r="AC36" s="40" t="n">
        <f aca="false">AC35/AB35</f>
        <v>1.03187444677672</v>
      </c>
      <c r="AD36" s="40" t="n">
        <f aca="false">AD35/AC35</f>
        <v>1.11331883538682</v>
      </c>
      <c r="AE36" s="40" t="n">
        <f aca="false">AE35/AD35</f>
        <v>1.00181950741378</v>
      </c>
      <c r="AF36" s="40" t="n">
        <f aca="false">AF35/AE35</f>
        <v>1.03424321595765</v>
      </c>
      <c r="AG36" s="40" t="n">
        <f aca="false">AG35/AF35</f>
        <v>1.00792537781632</v>
      </c>
      <c r="AH36" s="40" t="n">
        <f aca="false">AH35/AG35</f>
        <v>0.970324194852549</v>
      </c>
      <c r="AI36" s="40" t="n">
        <f aca="false">AI35/AH35</f>
        <v>1.04927844854803</v>
      </c>
      <c r="AJ36" s="40" t="n">
        <f aca="false">AJ35/AI35</f>
        <v>0.940307515998851</v>
      </c>
      <c r="AK36" s="40" t="n">
        <f aca="false">AK35/AJ35</f>
        <v>0.954601895704387</v>
      </c>
      <c r="AL36" s="40" t="n">
        <f aca="false">AL35/AK35</f>
        <v>1.03769659098725</v>
      </c>
      <c r="AM36" s="40" t="n">
        <f aca="false">AM35/AL35</f>
        <v>1.0523801464953</v>
      </c>
      <c r="AN36" s="40" t="n">
        <f aca="false">AN35/AM35</f>
        <v>0.956782989818056</v>
      </c>
      <c r="AO36" s="40" t="n">
        <f aca="false">AO35/AN35</f>
        <v>1.00844663575681</v>
      </c>
      <c r="AP36" s="40" t="n">
        <f aca="false">AP35/AO35</f>
        <v>1.0133417237966</v>
      </c>
      <c r="AQ36" s="40" t="n">
        <f aca="false">AQ35/AP35</f>
        <v>0.979393821898833</v>
      </c>
      <c r="AR36" s="40" t="n">
        <f aca="false">AR35/AQ35</f>
        <v>1.04525807986157</v>
      </c>
      <c r="AS36" s="40" t="n">
        <f aca="false">AS35/AR35</f>
        <v>0.988925223111335</v>
      </c>
      <c r="AT36" s="40" t="n">
        <f aca="false">AT35/AS35</f>
        <v>0.998857819887648</v>
      </c>
    </row>
    <row r="38" customFormat="false" ht="19.4" hidden="false" customHeight="false" outlineLevel="0" collapsed="false">
      <c r="A38" s="0" t="s">
        <v>108</v>
      </c>
      <c r="C38" s="16"/>
      <c r="D38" s="16"/>
      <c r="E38" s="16"/>
      <c r="F38" s="16"/>
      <c r="G38" s="16"/>
      <c r="H38" s="41" t="s">
        <v>109</v>
      </c>
      <c r="L38" s="42" t="s">
        <v>110</v>
      </c>
      <c r="O38" s="43" t="s">
        <v>111</v>
      </c>
      <c r="P38" s="42" t="s">
        <v>112</v>
      </c>
      <c r="U38" s="42" t="s">
        <v>113</v>
      </c>
      <c r="AC38" s="42" t="s">
        <v>114</v>
      </c>
      <c r="AD38" s="42" t="s">
        <v>115</v>
      </c>
      <c r="AL38" s="44"/>
      <c r="AR38" s="0" t="s">
        <v>116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14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16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18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20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22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24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26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28</v>
      </c>
    </row>
    <row r="95" customFormat="false" ht="13.8" hidden="false" customHeight="false" outlineLevel="0" collapsed="false">
      <c r="BI95" s="0" t="s">
        <v>30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32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34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36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38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40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42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44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46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48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50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52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54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117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58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AT4" activeCellId="1" sqref="AM69:AM96 AT4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46" customFormat="true" ht="42.6" hidden="false" customHeight="false" outlineLevel="0" collapsed="false">
      <c r="A4" s="13"/>
      <c r="B4" s="13"/>
      <c r="C4" s="45" t="n">
        <v>44136</v>
      </c>
      <c r="D4" s="45" t="n">
        <v>44144</v>
      </c>
      <c r="E4" s="45" t="n">
        <v>44151</v>
      </c>
      <c r="F4" s="45" t="n">
        <v>44157</v>
      </c>
      <c r="G4" s="45" t="n">
        <v>44164</v>
      </c>
      <c r="H4" s="45" t="n">
        <v>44171</v>
      </c>
      <c r="I4" s="45" t="n">
        <v>44178</v>
      </c>
      <c r="J4" s="45" t="n">
        <v>44185</v>
      </c>
      <c r="K4" s="45" t="n">
        <v>44192</v>
      </c>
      <c r="L4" s="45" t="n">
        <v>43833</v>
      </c>
      <c r="M4" s="45" t="n">
        <v>44206</v>
      </c>
      <c r="N4" s="45" t="n">
        <v>44213</v>
      </c>
      <c r="O4" s="45" t="n">
        <v>44220</v>
      </c>
      <c r="P4" s="24" t="s">
        <v>94</v>
      </c>
      <c r="Q4" s="24" t="s">
        <v>95</v>
      </c>
      <c r="R4" s="25" t="n">
        <v>44241</v>
      </c>
      <c r="S4" s="24" t="s">
        <v>96</v>
      </c>
      <c r="T4" s="25" t="n">
        <v>44255</v>
      </c>
      <c r="U4" s="24" t="s">
        <v>97</v>
      </c>
      <c r="V4" s="24" t="s">
        <v>98</v>
      </c>
      <c r="W4" s="25" t="n">
        <v>44276</v>
      </c>
      <c r="X4" s="25" t="n">
        <v>44276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45" t="n">
        <v>44325</v>
      </c>
      <c r="AE4" s="26" t="s">
        <v>101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3" t="n">
        <v>44383</v>
      </c>
      <c r="AM4" s="26" t="s">
        <v>104</v>
      </c>
      <c r="AN4" s="23" t="n">
        <v>44395</v>
      </c>
      <c r="AO4" s="23" t="n">
        <v>44402</v>
      </c>
      <c r="AP4" s="23" t="n">
        <v>44409</v>
      </c>
      <c r="AQ4" s="24" t="s">
        <v>118</v>
      </c>
      <c r="AR4" s="23" t="n">
        <v>44423</v>
      </c>
      <c r="AS4" s="47" t="n">
        <v>44430</v>
      </c>
      <c r="AT4" s="47" t="n">
        <v>44437</v>
      </c>
    </row>
    <row r="5" s="50" customFormat="true" ht="14.05" hidden="false" customHeight="true" outlineLevel="0" collapsed="false">
      <c r="A5" s="0"/>
      <c r="B5" s="0" t="s">
        <v>8</v>
      </c>
      <c r="C5" s="48"/>
      <c r="D5" s="49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35"/>
      <c r="Q5" s="33"/>
      <c r="R5" s="35"/>
      <c r="S5" s="33"/>
      <c r="T5" s="35"/>
      <c r="U5" s="33"/>
      <c r="V5" s="33"/>
      <c r="W5" s="35"/>
      <c r="X5" s="35"/>
      <c r="Y5" s="35"/>
      <c r="Z5" s="33"/>
      <c r="AA5" s="33"/>
      <c r="AB5" s="33"/>
      <c r="AC5" s="7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  <c r="AS5" s="0" t="n">
        <v>251.02615</v>
      </c>
      <c r="AT5" s="0" t="n">
        <v>252.89731</v>
      </c>
    </row>
    <row r="6" s="12" customFormat="true" ht="13.8" hidden="false" customHeight="false" outlineLevel="0" collapsed="false">
      <c r="A6" s="0"/>
      <c r="B6" s="36" t="s">
        <v>9</v>
      </c>
      <c r="C6" s="0" t="n">
        <v>125.35355</v>
      </c>
      <c r="D6" s="11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  <c r="AS6" s="0" t="n">
        <v>208.05438</v>
      </c>
      <c r="AT6" s="0" t="n">
        <v>210.2638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  <c r="AS7" s="0" t="n">
        <v>88.19253</v>
      </c>
      <c r="AT7" s="0" t="n">
        <v>89.32501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  <c r="AS8" s="0" t="n">
        <v>88.95074</v>
      </c>
      <c r="AT8" s="0" t="n">
        <v>89.27404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  <c r="AS9" s="0" t="n">
        <v>402.22093</v>
      </c>
      <c r="AT9" s="0" t="n">
        <v>402.9341</v>
      </c>
    </row>
    <row r="10" customFormat="false" ht="13.8" hidden="false" customHeight="false" outlineLevel="0" collapsed="false">
      <c r="B10" s="37" t="s">
        <v>14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  <c r="AS10" s="0" t="n">
        <v>51.02656</v>
      </c>
      <c r="AT10" s="0" t="n">
        <v>51.34159</v>
      </c>
    </row>
    <row r="11" customFormat="false" ht="13.8" hidden="false" customHeight="false" outlineLevel="0" collapsed="false">
      <c r="B11" s="37" t="s">
        <v>16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  <c r="AS11" s="0" t="n">
        <v>141.90512</v>
      </c>
      <c r="AT11" s="0" t="n">
        <v>141.63361</v>
      </c>
    </row>
    <row r="12" customFormat="false" ht="13.8" hidden="false" customHeight="false" outlineLevel="0" collapsed="false">
      <c r="B12" s="37" t="s">
        <v>18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  <c r="AS12" s="0" t="n">
        <v>45.08509</v>
      </c>
      <c r="AT12" s="0" t="n">
        <v>45.53721</v>
      </c>
    </row>
    <row r="13" customFormat="false" ht="13.8" hidden="false" customHeight="false" outlineLevel="0" collapsed="false">
      <c r="B13" s="37" t="s">
        <v>20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  <c r="AS13" s="0" t="n">
        <v>160.43867</v>
      </c>
      <c r="AT13" s="0" t="n">
        <v>164.25094</v>
      </c>
    </row>
    <row r="14" customFormat="false" ht="13.8" hidden="false" customHeight="false" outlineLevel="0" collapsed="false">
      <c r="B14" s="38" t="s">
        <v>22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  <c r="AS14" s="0" t="n">
        <v>120.60729</v>
      </c>
      <c r="AT14" s="0" t="n">
        <v>122.76784</v>
      </c>
    </row>
    <row r="15" customFormat="false" ht="13.8" hidden="false" customHeight="false" outlineLevel="0" collapsed="false">
      <c r="B15" s="38" t="s">
        <v>24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  <c r="AS15" s="0" t="n">
        <v>140.40068</v>
      </c>
      <c r="AT15" s="0" t="n">
        <v>142.33849</v>
      </c>
    </row>
    <row r="16" customFormat="false" ht="13.8" hidden="false" customHeight="false" outlineLevel="0" collapsed="false">
      <c r="B16" s="38" t="s">
        <v>26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  <c r="AS16" s="0" t="n">
        <v>690.5803</v>
      </c>
      <c r="AT16" s="0" t="n">
        <v>706.54516</v>
      </c>
    </row>
    <row r="17" customFormat="false" ht="13.8" hidden="false" customHeight="false" outlineLevel="0" collapsed="false">
      <c r="B17" s="38" t="s">
        <v>28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  <c r="AS17" s="0" t="n">
        <v>57.41775</v>
      </c>
      <c r="AT17" s="0" t="n">
        <v>57.20562</v>
      </c>
    </row>
    <row r="18" customFormat="false" ht="13.8" hidden="false" customHeight="false" outlineLevel="0" collapsed="false">
      <c r="B18" s="38" t="s">
        <v>30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  <c r="AS18" s="0" t="n">
        <v>198.75492</v>
      </c>
      <c r="AT18" s="0" t="n">
        <v>197.45861</v>
      </c>
    </row>
    <row r="19" customFormat="false" ht="13.8" hidden="false" customHeight="false" outlineLevel="0" collapsed="false">
      <c r="B19" s="38" t="s">
        <v>32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  <c r="AS19" s="0" t="n">
        <v>234.58123</v>
      </c>
      <c r="AT19" s="0" t="n">
        <v>248.03044</v>
      </c>
    </row>
    <row r="20" customFormat="false" ht="13.8" hidden="false" customHeight="false" outlineLevel="0" collapsed="false">
      <c r="B20" s="38" t="s">
        <v>34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  <c r="AS20" s="0" t="n">
        <v>56.79314</v>
      </c>
      <c r="AT20" s="0" t="n">
        <v>57.76155</v>
      </c>
    </row>
    <row r="21" customFormat="false" ht="13.8" hidden="false" customHeight="false" outlineLevel="0" collapsed="false">
      <c r="B21" s="38" t="s">
        <v>36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  <c r="AS21" s="0" t="n">
        <v>157.68583</v>
      </c>
      <c r="AT21" s="0" t="n">
        <v>161.27427</v>
      </c>
    </row>
    <row r="22" customFormat="false" ht="13.8" hidden="false" customHeight="false" outlineLevel="0" collapsed="false">
      <c r="B22" s="38" t="s">
        <v>38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  <c r="AS22" s="0" t="n">
        <v>135.29315</v>
      </c>
      <c r="AT22" s="0" t="n">
        <v>137.73073</v>
      </c>
    </row>
    <row r="23" customFormat="false" ht="13.8" hidden="false" customHeight="false" outlineLevel="0" collapsed="false">
      <c r="B23" s="38" t="s">
        <v>40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  <c r="AS23" s="0" t="n">
        <v>98.06408</v>
      </c>
      <c r="AT23" s="0" t="n">
        <v>103.11229</v>
      </c>
    </row>
    <row r="24" customFormat="false" ht="13.8" hidden="false" customHeight="false" outlineLevel="0" collapsed="false">
      <c r="B24" s="38" t="s">
        <v>42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  <c r="AS24" s="0" t="n">
        <v>90.14262</v>
      </c>
      <c r="AT24" s="0" t="n">
        <v>92.93745</v>
      </c>
    </row>
    <row r="25" customFormat="false" ht="13.8" hidden="false" customHeight="false" outlineLevel="0" collapsed="false">
      <c r="B25" s="38" t="s">
        <v>44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  <c r="AS25" s="0" t="n">
        <v>99.25307</v>
      </c>
      <c r="AT25" s="0" t="n">
        <v>102.59401</v>
      </c>
    </row>
    <row r="26" customFormat="false" ht="13.8" hidden="false" customHeight="false" outlineLevel="0" collapsed="false">
      <c r="B26" s="39" t="s">
        <v>46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  <c r="AS26" s="0" t="n">
        <v>251.39177</v>
      </c>
      <c r="AT26" s="0" t="n">
        <v>255.02598</v>
      </c>
    </row>
    <row r="27" customFormat="false" ht="13.8" hidden="false" customHeight="false" outlineLevel="0" collapsed="false">
      <c r="B27" s="38" t="s">
        <v>48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  <c r="AS27" s="0" t="n">
        <v>53.83953</v>
      </c>
      <c r="AT27" s="0" t="n">
        <v>58.78364</v>
      </c>
    </row>
    <row r="28" customFormat="false" ht="13.8" hidden="false" customHeight="false" outlineLevel="0" collapsed="false">
      <c r="B28" s="38" t="s">
        <v>50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  <c r="AS28" s="0" t="n">
        <v>128.0109</v>
      </c>
      <c r="AT28" s="0" t="n">
        <v>144.56536</v>
      </c>
    </row>
    <row r="29" customFormat="false" ht="13.8" hidden="false" customHeight="false" outlineLevel="0" collapsed="false">
      <c r="B29" s="38" t="s">
        <v>52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  <c r="AS29" s="0" t="n">
        <v>479.03154</v>
      </c>
      <c r="AT29" s="0" t="n">
        <v>487.48703</v>
      </c>
    </row>
    <row r="30" customFormat="false" ht="13.8" hidden="false" customHeight="false" outlineLevel="0" collapsed="false">
      <c r="B30" s="38" t="s">
        <v>54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  <c r="AS30" s="0" t="n">
        <v>22.08076</v>
      </c>
      <c r="AT30" s="0" t="n">
        <v>22.11175</v>
      </c>
    </row>
    <row r="31" customFormat="false" ht="13.8" hidden="false" customHeight="false" outlineLevel="0" collapsed="false">
      <c r="B31" s="37" t="s">
        <v>56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  <c r="AS31" s="0" t="n">
        <v>25.16425</v>
      </c>
      <c r="AT31" s="0" t="n">
        <v>25.2621</v>
      </c>
    </row>
    <row r="32" customFormat="false" ht="13.8" hidden="false" customHeight="false" outlineLevel="0" collapsed="false">
      <c r="B32" s="37" t="s">
        <v>58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  <c r="AS32" s="0" t="n">
        <v>60.31915</v>
      </c>
      <c r="AT32" s="0" t="n">
        <v>61.16896</v>
      </c>
    </row>
    <row r="33" customFormat="false" ht="13.8" hidden="false" customHeight="false" outlineLevel="0" collapsed="false">
      <c r="B33" s="37" t="s">
        <v>60</v>
      </c>
    </row>
    <row r="35" customFormat="false" ht="13.8" hidden="false" customHeight="false" outlineLevel="0" collapsed="false">
      <c r="B35" s="0" t="s">
        <v>106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  <c r="AS35" s="0" t="n">
        <f aca="false">SUM(AS$5:AS$32)</f>
        <v>4536.31213</v>
      </c>
      <c r="AT35" s="0" t="n">
        <f aca="false">SUM(AT$5:AT$32)</f>
        <v>4631.61889</v>
      </c>
    </row>
    <row r="36" customFormat="false" ht="13.8" hidden="false" customHeight="false" outlineLevel="0" collapsed="false">
      <c r="B36" s="0" t="s">
        <v>119</v>
      </c>
      <c r="C36" s="51" t="n">
        <f aca="false">1/(C35/Regular_Timings!C35)</f>
        <v>3.74749121272531</v>
      </c>
      <c r="D36" s="51" t="n">
        <f aca="false">1/(D35/Regular_Timings!D35)</f>
        <v>3.41302620041922</v>
      </c>
      <c r="E36" s="51" t="n">
        <f aca="false">1/(E35/Regular_Timings!E35)</f>
        <v>3.58035321194409</v>
      </c>
      <c r="F36" s="51" t="n">
        <f aca="false">1/(F35/Regular_Timings!F35)</f>
        <v>3.77604759094586</v>
      </c>
      <c r="G36" s="51" t="n">
        <f aca="false">1/(G35/Regular_Timings!G35)</f>
        <v>3.60534646208669</v>
      </c>
      <c r="H36" s="51" t="n">
        <f aca="false">1/(H35/Regular_Timings!H35)</f>
        <v>3.71338155532446</v>
      </c>
      <c r="I36" s="51" t="n">
        <f aca="false">1/(I35/Regular_Timings!I35)</f>
        <v>3.87995098100785</v>
      </c>
      <c r="J36" s="51" t="n">
        <f aca="false">1/(J35/Regular_Timings!J35)</f>
        <v>3.77692817787917</v>
      </c>
      <c r="K36" s="51" t="n">
        <f aca="false">1/(K35/Regular_Timings!K35)</f>
        <v>3.64724155744514</v>
      </c>
      <c r="L36" s="51" t="n">
        <f aca="false">1/(L35/Regular_Timings!L35)</f>
        <v>3.74020943453721</v>
      </c>
      <c r="M36" s="51" t="n">
        <f aca="false">1/(M35/Regular_Timings!M35)</f>
        <v>3.50672105722098</v>
      </c>
      <c r="N36" s="51" t="n">
        <f aca="false">1/(N35/Regular_Timings!N35)</f>
        <v>3.73405080495359</v>
      </c>
      <c r="O36" s="51" t="n">
        <f aca="false">1/(O35/Regular_Timings!O35)</f>
        <v>3.48066002524706</v>
      </c>
      <c r="P36" s="51" t="n">
        <f aca="false">1/(P35/Regular_Timings!P35)</f>
        <v>3.64532320360124</v>
      </c>
      <c r="Q36" s="51" t="n">
        <f aca="false">1/(Q35/Regular_Timings!Q35)</f>
        <v>3.69283488712217</v>
      </c>
      <c r="R36" s="51" t="n">
        <f aca="false">1/(R35/Regular_Timings!R35)</f>
        <v>3.91914079157363</v>
      </c>
      <c r="S36" s="51" t="n">
        <f aca="false">1/(S35/Regular_Timings!S35)</f>
        <v>3.70850736443567</v>
      </c>
      <c r="T36" s="51" t="n">
        <f aca="false">1/(T35/Regular_Timings!T35)</f>
        <v>3.75420891553771</v>
      </c>
      <c r="U36" s="51" t="n">
        <f aca="false">1/(U35/Regular_Timings!U35)</f>
        <v>3.84853896938329</v>
      </c>
      <c r="V36" s="51" t="n">
        <f aca="false">Regular_Timings!V35/V35</f>
        <v>3.72104488019434</v>
      </c>
      <c r="W36" s="51" t="n">
        <f aca="false">Regular_Timings!W35/W35</f>
        <v>3.67572728059469</v>
      </c>
      <c r="X36" s="51" t="n">
        <f aca="false">Regular_Timings!X35/X35</f>
        <v>4.19080065811635</v>
      </c>
      <c r="Y36" s="51" t="n">
        <f aca="false">Regular_Timings!Y35/Y35</f>
        <v>3.89406092958739</v>
      </c>
      <c r="Z36" s="51" t="n">
        <f aca="false">Regular_Timings!Z35/Z35</f>
        <v>3.55407794695691</v>
      </c>
      <c r="AA36" s="51" t="n">
        <f aca="false">Regular_Timings!AA35/AA35</f>
        <v>4.00488485600993</v>
      </c>
      <c r="AB36" s="51" t="n">
        <f aca="false">Regular_Timings!AB35/AB35</f>
        <v>3.66631773819967</v>
      </c>
      <c r="AC36" s="51" t="n">
        <f aca="false">Regular_Timings!AC35/AC35</f>
        <v>3.56831780200242</v>
      </c>
      <c r="AD36" s="51" t="n">
        <f aca="false">Regular_Timings!AD35/AD35</f>
        <v>3.7717099313906</v>
      </c>
      <c r="AE36" s="51" t="n">
        <f aca="false">Regular_Timings!AE35/AE35</f>
        <v>3.65797605865082</v>
      </c>
      <c r="AG36" s="51" t="n">
        <f aca="false">Regular_Timings!AG35/AG35</f>
        <v>3.6639766566581</v>
      </c>
      <c r="AH36" s="51" t="n">
        <f aca="false">Regular_Timings!AH35/AH35</f>
        <v>3.88981824858324</v>
      </c>
      <c r="AI36" s="51" t="n">
        <f aca="false">Regular_Timings!AI35/AI35</f>
        <v>3.95034639182564</v>
      </c>
      <c r="AJ36" s="51" t="n">
        <f aca="false">Regular_Timings!AJ35/AJ35</f>
        <v>3.61276930976272</v>
      </c>
      <c r="AK36" s="51" t="n">
        <f aca="false">Regular_Timings!AK35/AK35</f>
        <v>3.47176276903545</v>
      </c>
      <c r="AL36" s="51" t="n">
        <f aca="false">Regular_Timings!AL35/AL35</f>
        <v>3.42704556536553</v>
      </c>
      <c r="AM36" s="51" t="n">
        <f aca="false">Regular_Timings!AM35/AM35</f>
        <v>3.62119345537265</v>
      </c>
      <c r="AN36" s="51" t="n">
        <f aca="false">Regular_Timings!AN35/AN35</f>
        <v>3.45756053775267</v>
      </c>
      <c r="AO36" s="51" t="n">
        <f aca="false">Regular_Timings!AO35/AO35</f>
        <v>3.39502062222087</v>
      </c>
      <c r="AP36" s="51" t="n">
        <f aca="false">Regular_Timings!AP35/AP35</f>
        <v>3.44119135284858</v>
      </c>
      <c r="AQ36" s="51" t="n">
        <f aca="false">Regular_Timings!AQ35/AQ35</f>
        <v>3.37549763471932</v>
      </c>
      <c r="AR36" s="51" t="n">
        <f aca="false">Regular_Timings!AR35/AR35</f>
        <v>3.49581063859572</v>
      </c>
      <c r="AS36" s="51" t="n">
        <f aca="false">Regular_Timings!AS35/AS35</f>
        <v>3.56861246229986</v>
      </c>
      <c r="AT36" s="51" t="n">
        <f aca="false">Regular_Timings!AT35/AT35</f>
        <v>3.49118750571466</v>
      </c>
    </row>
    <row r="37" customFormat="false" ht="13.8" hidden="false" customHeight="false" outlineLevel="0" collapsed="false">
      <c r="B37" s="6"/>
      <c r="C37" s="6"/>
      <c r="AC37" s="42"/>
    </row>
    <row r="38" customFormat="false" ht="13.8" hidden="false" customHeight="false" outlineLevel="0" collapsed="false">
      <c r="AC38" s="52" t="s">
        <v>120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1" sqref="AM69:AM96 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80</v>
      </c>
      <c r="E1" s="4" t="s">
        <v>121</v>
      </c>
      <c r="I1" s="4" t="s">
        <v>70</v>
      </c>
      <c r="M1" s="4" t="s">
        <v>22</v>
      </c>
      <c r="Q1" s="4" t="s">
        <v>32</v>
      </c>
      <c r="T1" s="4" t="s">
        <v>52</v>
      </c>
      <c r="X1" s="4" t="s">
        <v>16</v>
      </c>
      <c r="AB1" s="4" t="s">
        <v>12</v>
      </c>
      <c r="AF1" s="1" t="s">
        <v>62</v>
      </c>
      <c r="AJ1" s="1" t="s">
        <v>64</v>
      </c>
    </row>
    <row r="3" customFormat="false" ht="13.8" hidden="false" customHeight="false" outlineLevel="0" collapsed="false">
      <c r="A3" s="0" t="s">
        <v>122</v>
      </c>
      <c r="E3" s="0" t="s">
        <v>123</v>
      </c>
      <c r="I3" s="0" t="s">
        <v>124</v>
      </c>
      <c r="M3" s="0" t="s">
        <v>125</v>
      </c>
      <c r="Q3" s="53" t="s">
        <v>126</v>
      </c>
      <c r="T3" s="0" t="s">
        <v>127</v>
      </c>
      <c r="X3" s="0" t="s">
        <v>128</v>
      </c>
      <c r="AB3" s="0" t="s">
        <v>129</v>
      </c>
      <c r="AF3" s="0" t="s">
        <v>130</v>
      </c>
      <c r="AJ3" s="0" t="s">
        <v>131</v>
      </c>
    </row>
    <row r="4" customFormat="false" ht="13.8" hidden="false" customHeight="false" outlineLevel="0" collapsed="false">
      <c r="A4" s="0" t="s">
        <v>132</v>
      </c>
      <c r="E4" s="0" t="s">
        <v>133</v>
      </c>
      <c r="I4" s="0" t="s">
        <v>134</v>
      </c>
      <c r="T4" s="0" t="s">
        <v>135</v>
      </c>
    </row>
    <row r="5" customFormat="false" ht="13.8" hidden="false" customHeight="false" outlineLevel="0" collapsed="false">
      <c r="A5" s="0" t="s">
        <v>136</v>
      </c>
      <c r="E5" s="0" t="s">
        <v>137</v>
      </c>
    </row>
    <row r="6" customFormat="false" ht="13.8" hidden="false" customHeight="false" outlineLevel="0" collapsed="false">
      <c r="A6" s="0" t="s">
        <v>138</v>
      </c>
      <c r="E6" s="0" t="s">
        <v>139</v>
      </c>
    </row>
    <row r="7" customFormat="false" ht="13.8" hidden="false" customHeight="false" outlineLevel="0" collapsed="false">
      <c r="A7" s="0" t="s">
        <v>140</v>
      </c>
      <c r="E7" s="0" t="s">
        <v>141</v>
      </c>
    </row>
    <row r="8" customFormat="false" ht="13.8" hidden="false" customHeight="false" outlineLevel="0" collapsed="false">
      <c r="A8" s="0" t="s">
        <v>142</v>
      </c>
      <c r="E8" s="53" t="s">
        <v>143</v>
      </c>
    </row>
    <row r="9" customFormat="false" ht="13.8" hidden="false" customHeight="false" outlineLevel="0" collapsed="false">
      <c r="A9" s="0" t="s">
        <v>144</v>
      </c>
    </row>
    <row r="10" customFormat="false" ht="13.8" hidden="false" customHeight="false" outlineLevel="0" collapsed="false">
      <c r="A10" s="0" t="s">
        <v>145</v>
      </c>
    </row>
    <row r="11" customFormat="false" ht="13.8" hidden="false" customHeight="false" outlineLevel="0" collapsed="false">
      <c r="A11" s="0" t="s">
        <v>146</v>
      </c>
    </row>
    <row r="12" customFormat="false" ht="13.8" hidden="false" customHeight="false" outlineLevel="0" collapsed="false">
      <c r="A12" s="0" t="s">
        <v>147</v>
      </c>
    </row>
    <row r="13" customFormat="false" ht="13.8" hidden="false" customHeight="false" outlineLevel="0" collapsed="false">
      <c r="A13" s="0" t="s">
        <v>148</v>
      </c>
    </row>
    <row r="14" customFormat="false" ht="13.8" hidden="false" customHeight="false" outlineLevel="0" collapsed="false">
      <c r="A14" s="0" t="s">
        <v>149</v>
      </c>
    </row>
    <row r="15" customFormat="false" ht="13.8" hidden="false" customHeight="false" outlineLevel="0" collapsed="false">
      <c r="A15" s="0" t="s">
        <v>150</v>
      </c>
    </row>
    <row r="16" customFormat="false" ht="13.8" hidden="false" customHeight="false" outlineLevel="0" collapsed="false">
      <c r="A16" s="0" t="s">
        <v>151</v>
      </c>
    </row>
    <row r="17" customFormat="false" ht="13.8" hidden="false" customHeight="false" outlineLevel="0" collapsed="false">
      <c r="A17" s="0" t="s">
        <v>152</v>
      </c>
    </row>
    <row r="18" customFormat="false" ht="13.8" hidden="false" customHeight="false" outlineLevel="0" collapsed="false">
      <c r="A18" s="0" t="s">
        <v>153</v>
      </c>
    </row>
    <row r="19" customFormat="false" ht="13.8" hidden="false" customHeight="false" outlineLevel="0" collapsed="false">
      <c r="A19" s="0" t="s">
        <v>154</v>
      </c>
    </row>
    <row r="20" customFormat="false" ht="13.8" hidden="false" customHeight="false" outlineLevel="0" collapsed="false">
      <c r="A20" s="0" t="s">
        <v>155</v>
      </c>
    </row>
    <row r="21" customFormat="false" ht="13.8" hidden="false" customHeight="false" outlineLevel="0" collapsed="false">
      <c r="A21" s="0" t="s">
        <v>156</v>
      </c>
    </row>
    <row r="22" customFormat="false" ht="13.8" hidden="false" customHeight="false" outlineLevel="0" collapsed="false">
      <c r="A22" s="0" t="s">
        <v>157</v>
      </c>
    </row>
    <row r="23" customFormat="false" ht="13.8" hidden="false" customHeight="false" outlineLevel="0" collapsed="false">
      <c r="A23" s="0" t="s">
        <v>158</v>
      </c>
    </row>
    <row r="24" customFormat="false" ht="13.8" hidden="false" customHeight="false" outlineLevel="0" collapsed="false">
      <c r="A24" s="0" t="s">
        <v>159</v>
      </c>
    </row>
    <row r="25" customFormat="false" ht="13.8" hidden="false" customHeight="false" outlineLevel="0" collapsed="false">
      <c r="A25" s="0" t="s">
        <v>160</v>
      </c>
    </row>
    <row r="26" customFormat="false" ht="13.8" hidden="false" customHeight="false" outlineLevel="0" collapsed="false">
      <c r="A26" s="0" t="s">
        <v>161</v>
      </c>
    </row>
    <row r="27" customFormat="false" ht="13.8" hidden="false" customHeight="false" outlineLevel="0" collapsed="false">
      <c r="A27" s="0" t="s">
        <v>162</v>
      </c>
    </row>
    <row r="28" customFormat="false" ht="13.8" hidden="false" customHeight="false" outlineLevel="0" collapsed="false">
      <c r="A28" s="0" t="s">
        <v>163</v>
      </c>
    </row>
    <row r="29" customFormat="false" ht="13.8" hidden="false" customHeight="false" outlineLevel="0" collapsed="false">
      <c r="A29" s="0" t="s">
        <v>164</v>
      </c>
    </row>
    <row r="30" customFormat="false" ht="13.8" hidden="false" customHeight="false" outlineLevel="0" collapsed="false">
      <c r="A30" s="0" t="s">
        <v>165</v>
      </c>
    </row>
    <row r="31" customFormat="false" ht="13.8" hidden="false" customHeight="false" outlineLevel="0" collapsed="false">
      <c r="A31" s="0" t="s">
        <v>166</v>
      </c>
    </row>
    <row r="32" customFormat="false" ht="13.8" hidden="false" customHeight="false" outlineLevel="0" collapsed="false">
      <c r="A32" s="0" t="s">
        <v>167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14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2021-08-29T15:08:47Z</dcterms:modified>
  <cp:revision>722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