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1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41.png" ContentType="image/png"/>
  <Override PartName="/xl/media/image30.png" ContentType="image/png"/>
  <Override PartName="/xl/media/image28.png" ContentType="image/png"/>
  <Override PartName="/xl/media/image36.png" ContentType="image/png"/>
  <Override PartName="/xl/media/image6.png" ContentType="image/png"/>
  <Override PartName="/xl/media/image29.png" ContentType="image/png"/>
  <Override PartName="/xl/media/image1.png" ContentType="image/png"/>
  <Override PartName="/xl/media/image31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<sst xmlns="http://schemas.openxmlformats.org/spreadsheetml/2006/main" count="249" uniqueCount="142">
  <si>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</si>
  <si>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</si>
  <si>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</si>
  <si>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</si>
  <si>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LOC</t>
  </si>
  <si>
    <t xml:space="preserve"># CU</t>
  </si>
  <si>
    <t xml:space="preserve">Last Milestone</t>
  </si>
  <si>
    <t xml:space="preserve">Build scripts</t>
  </si>
  <si>
    <t xml:space="preserve">ICal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</si>
  <si>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</si>
  <si>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</si>
  <si>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</si>
  <si>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</si>
  <si>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</si>
  <si>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</si>
  <si>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</si>
  <si>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</si>
  <si>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</si>
  <si>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</si>
  <si>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</si>
  <si>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</si>
  <si>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</si>
  <si>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</si>
  <si>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</si>
  <si>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</si>
  <si>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</si>
  <si>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</si>
  <si>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</si>
  <si>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</si>
  <si>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</si>
  <si>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</si>
  <si>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</si>
  <si>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</si>
  <si>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</si>
  <si>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</si>
  <si>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</si>
  <si>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</si>
  <si>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EDS</t>
  </si>
  <si>
    <t xml:space="preserve">X11</t>
  </si>
  <si>
    <t xml:space="preserve">GOA</t>
  </si>
  <si>
    <t xml:space="preserve">Secret</t>
  </si>
  <si>
    <t xml:space="preserve">Sheet</t>
  </si>
  <si>
    <t xml:space="preserve">VisualGrammar </t>
  </si>
  <si>
    <t xml:space="preserve">CoreTemps</t>
  </si>
  <si>
    <t xml:space="preserve">GIMP</t>
  </si>
  <si>
    <t xml:space="preserve">BABL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</si>
  <si>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</si>
  <si>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</si>
  <si>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</si>
  <si>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</si>
  <si>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</si>
  <si>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</si>
  <si>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</si>
  <si>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</si>
  <si>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</si>
  <si>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</si>
  <si>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</si>
  <si>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</si>
  <si>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 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</si>
  <si>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</si>
  <si>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</si>
  <si>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</si>
  <si>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</si>
  <si>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</si>
  <si>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</si>
  <si>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</si>
  <si>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</si>
  <si>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</si>
  <si>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</si>
  <si>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</si>
  <si>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</si>
  <si>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</si>
  <si>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</si>
  <si>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</si>
  <si>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</si>
  <si>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</si>
  <si>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</si>
  <si>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</si>
  <si>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</si>
  <si>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r>
      <rPr>
        <b val="true"/>
        <sz val="13"/>
        <color rgb="FF000000"/>
        <rFont val="Calibri"/>
        <family val="0"/>
      </rPr>
      <t xml:space="preserve">08/08/2021
</t>
    </r>
    <r>
      <rPr>
        <sz val="7"/>
        <color rgb="FF000000"/>
        <rFont val="Calibri"/>
        <family val="0"/>
      </rPr>
      <t xml:space="preserve">(latter half run on 8/13)</t>
    </r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</si>
  <si>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</si>
  <si>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</si>
  <si>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</si>
  <si>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</si>
  <si>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</si>
  <si>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</si>
  <si>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</si>
  <si>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</si>
  <si>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</si>
  <si>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</si>
  <si>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Rerun these?</t>
  </si>
  <si>
    <t xml:space="preserve">CardDeck</t>
  </si>
  <si>
    <r>
      <rPr>
        <b val="true"/>
        <sz val="13"/>
        <color rgb="FF000000"/>
        <rFont val="Calibri"/>
        <family val="0"/>
      </rPr>
      <t xml:space="preserve">08/08/2021
</t>
    </r>
    <r>
      <rPr>
        <sz val="8"/>
        <color rgb="FF000000"/>
        <rFont val="Calibri"/>
        <family val="0"/>
      </rPr>
      <t xml:space="preserve">(parallel on 08/14)</t>
    </r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</si>
  <si>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</si>
  <si>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</si>
  <si>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</si>
  <si>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</si>
  <si>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</si>
  <si>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</si>
  <si>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</si>
  <si>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</si>
  <si>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</si>
  <si>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</si>
  <si>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</si>
  <si>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</si>
  <si>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10,000 lines on 07/12/21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</si>
  <si>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</si>
  <si>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</si>
  <si>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</si>
  <si>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</si>
  <si>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</si>
  <si>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</si>
  <si>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</si>
  <si>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</si>
  <si>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</si>
  <si>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</si>
  <si>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</si>
  <si>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</si>
  <si>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</si>
  <si>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</si>
  <si>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</si>
  <si>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</si>
  <si>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</si>
  <si>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</si>
  <si>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</si>
  <si>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</si>
  <si>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</si>
  <si>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</si>
  <si>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</si>
  <si>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</si>
  <si>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</si>
  <si>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</si>
  <si>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</si>
  <si>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</si>
  <si>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</si>
  <si>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</si>
  <si>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</si>
  <si>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</si>
  <si>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</si>
  <si>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</si>
  <si>
    <t xml:space="preserve">Crossed 590,000 on 07/12/21</t>
  </si>
  <si>
    <t xml:space="preserve">Crossed 600,000 on 7/19/21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</si>
</sst>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  <font>
      <b val="true"/>
      <i val="true"/>
      <sz val="13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60</xdr:row>
      <xdr:rowOff>33480</xdr:rowOff>
    </xdr:from>
    <xdr:to>
      <xdr:col>14</xdr:col>
      <xdr:colOff>186480</xdr:colOff>
      <xdr:row>71</xdr:row>
      <xdr:rowOff>159120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1047636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24480</xdr:colOff>
      <xdr:row>74</xdr:row>
      <xdr:rowOff>30240</xdr:rowOff>
    </xdr:from>
    <xdr:to>
      <xdr:col>16</xdr:col>
      <xdr:colOff>65520</xdr:colOff>
      <xdr:row>86</xdr:row>
      <xdr:rowOff>44280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35240" y="1292688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24480</xdr:colOff>
      <xdr:row>89</xdr:row>
      <xdr:rowOff>15480</xdr:rowOff>
    </xdr:from>
    <xdr:to>
      <xdr:col>16</xdr:col>
      <xdr:colOff>30960</xdr:colOff>
      <xdr:row>100</xdr:row>
      <xdr:rowOff>83520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35240" y="1554120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24480</xdr:colOff>
      <xdr:row>102</xdr:row>
      <xdr:rowOff>33480</xdr:rowOff>
    </xdr:from>
    <xdr:to>
      <xdr:col>15</xdr:col>
      <xdr:colOff>635400</xdr:colOff>
      <xdr:row>117</xdr:row>
      <xdr:rowOff>17280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35240" y="1783728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24120</xdr:colOff>
      <xdr:row>120</xdr:row>
      <xdr:rowOff>33480</xdr:rowOff>
    </xdr:from>
    <xdr:to>
      <xdr:col>15</xdr:col>
      <xdr:colOff>588600</xdr:colOff>
      <xdr:row>133</xdr:row>
      <xdr:rowOff>84960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34880" y="2099196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53640</xdr:colOff>
      <xdr:row>136</xdr:row>
      <xdr:rowOff>8640</xdr:rowOff>
    </xdr:from>
    <xdr:to>
      <xdr:col>15</xdr:col>
      <xdr:colOff>613440</xdr:colOff>
      <xdr:row>148</xdr:row>
      <xdr:rowOff>15840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64400" y="2377152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21600</xdr:colOff>
      <xdr:row>150</xdr:row>
      <xdr:rowOff>33480</xdr:rowOff>
    </xdr:from>
    <xdr:to>
      <xdr:col>16</xdr:col>
      <xdr:colOff>258840</xdr:colOff>
      <xdr:row>162</xdr:row>
      <xdr:rowOff>39600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32360" y="2624976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180</xdr:row>
      <xdr:rowOff>39600</xdr:rowOff>
    </xdr:from>
    <xdr:to>
      <xdr:col>17</xdr:col>
      <xdr:colOff>309600</xdr:colOff>
      <xdr:row>192</xdr:row>
      <xdr:rowOff>74880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151368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165</xdr:row>
      <xdr:rowOff>12960</xdr:rowOff>
    </xdr:from>
    <xdr:to>
      <xdr:col>16</xdr:col>
      <xdr:colOff>271800</xdr:colOff>
      <xdr:row>176</xdr:row>
      <xdr:rowOff>50040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885832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194</xdr:row>
      <xdr:rowOff>169920</xdr:rowOff>
    </xdr:from>
    <xdr:to>
      <xdr:col>17</xdr:col>
      <xdr:colOff>333720</xdr:colOff>
      <xdr:row>207</xdr:row>
      <xdr:rowOff>82800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409776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208</xdr:row>
      <xdr:rowOff>115920</xdr:rowOff>
    </xdr:from>
    <xdr:to>
      <xdr:col>17</xdr:col>
      <xdr:colOff>123840</xdr:colOff>
      <xdr:row>220</xdr:row>
      <xdr:rowOff>122400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649752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221</xdr:row>
      <xdr:rowOff>38880</xdr:rowOff>
    </xdr:from>
    <xdr:to>
      <xdr:col>16</xdr:col>
      <xdr:colOff>629640</xdr:colOff>
      <xdr:row>232</xdr:row>
      <xdr:rowOff>155880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869892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228</xdr:row>
      <xdr:rowOff>141480</xdr:rowOff>
    </xdr:from>
    <xdr:to>
      <xdr:col>16</xdr:col>
      <xdr:colOff>579960</xdr:colOff>
      <xdr:row>241</xdr:row>
      <xdr:rowOff>33480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242</xdr:row>
      <xdr:rowOff>137880</xdr:rowOff>
    </xdr:from>
    <xdr:to>
      <xdr:col>16</xdr:col>
      <xdr:colOff>573840</xdr:colOff>
      <xdr:row>254</xdr:row>
      <xdr:rowOff>4680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255</xdr:row>
      <xdr:rowOff>135720</xdr:rowOff>
    </xdr:from>
    <xdr:to>
      <xdr:col>16</xdr:col>
      <xdr:colOff>533160</xdr:colOff>
      <xdr:row>267</xdr:row>
      <xdr:rowOff>155520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268</xdr:row>
      <xdr:rowOff>164880</xdr:rowOff>
    </xdr:from>
    <xdr:to>
      <xdr:col>16</xdr:col>
      <xdr:colOff>563040</xdr:colOff>
      <xdr:row>280</xdr:row>
      <xdr:rowOff>146520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282</xdr:row>
      <xdr:rowOff>140040</xdr:rowOff>
    </xdr:from>
    <xdr:to>
      <xdr:col>16</xdr:col>
      <xdr:colOff>552600</xdr:colOff>
      <xdr:row>294</xdr:row>
      <xdr:rowOff>121680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295</xdr:row>
      <xdr:rowOff>141840</xdr:rowOff>
    </xdr:from>
    <xdr:to>
      <xdr:col>16</xdr:col>
      <xdr:colOff>541800</xdr:colOff>
      <xdr:row>306</xdr:row>
      <xdr:rowOff>108360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126000</xdr:rowOff>
    </xdr:from>
    <xdr:to>
      <xdr:col>16</xdr:col>
      <xdr:colOff>548280</xdr:colOff>
      <xdr:row>319</xdr:row>
      <xdr:rowOff>116280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319</xdr:row>
      <xdr:rowOff>149040</xdr:rowOff>
    </xdr:from>
    <xdr:to>
      <xdr:col>16</xdr:col>
      <xdr:colOff>567360</xdr:colOff>
      <xdr:row>331</xdr:row>
      <xdr:rowOff>140400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134640</xdr:rowOff>
    </xdr:from>
    <xdr:to>
      <xdr:col>16</xdr:col>
      <xdr:colOff>540360</xdr:colOff>
      <xdr:row>344</xdr:row>
      <xdr:rowOff>11520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345</xdr:row>
      <xdr:rowOff>140760</xdr:rowOff>
    </xdr:from>
    <xdr:to>
      <xdr:col>16</xdr:col>
      <xdr:colOff>555480</xdr:colOff>
      <xdr:row>358</xdr:row>
      <xdr:rowOff>32760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129600</xdr:rowOff>
    </xdr:from>
    <xdr:to>
      <xdr:col>16</xdr:col>
      <xdr:colOff>563760</xdr:colOff>
      <xdr:row>373</xdr:row>
      <xdr:rowOff>69480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374</xdr:row>
      <xdr:rowOff>165240</xdr:rowOff>
    </xdr:from>
    <xdr:to>
      <xdr:col>16</xdr:col>
      <xdr:colOff>537480</xdr:colOff>
      <xdr:row>386</xdr:row>
      <xdr:rowOff>108720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388</xdr:row>
      <xdr:rowOff>153000</xdr:rowOff>
    </xdr:from>
    <xdr:to>
      <xdr:col>16</xdr:col>
      <xdr:colOff>549360</xdr:colOff>
      <xdr:row>400</xdr:row>
      <xdr:rowOff>144360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401</xdr:row>
      <xdr:rowOff>152280</xdr:rowOff>
    </xdr:from>
    <xdr:to>
      <xdr:col>16</xdr:col>
      <xdr:colOff>551520</xdr:colOff>
      <xdr:row>413</xdr:row>
      <xdr:rowOff>64800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132840</xdr:rowOff>
    </xdr:from>
    <xdr:to>
      <xdr:col>16</xdr:col>
      <xdr:colOff>569160</xdr:colOff>
      <xdr:row>427</xdr:row>
      <xdr:rowOff>57240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129960</xdr:rowOff>
    </xdr:from>
    <xdr:to>
      <xdr:col>16</xdr:col>
      <xdr:colOff>568080</xdr:colOff>
      <xdr:row>440</xdr:row>
      <xdr:rowOff>25920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440</xdr:row>
      <xdr:rowOff>141840</xdr:rowOff>
    </xdr:from>
    <xdr:to>
      <xdr:col>16</xdr:col>
      <xdr:colOff>556920</xdr:colOff>
      <xdr:row>452</xdr:row>
      <xdr:rowOff>85320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455</xdr:row>
      <xdr:rowOff>166320</xdr:rowOff>
    </xdr:from>
    <xdr:to>
      <xdr:col>16</xdr:col>
      <xdr:colOff>553320</xdr:colOff>
      <xdr:row>467</xdr:row>
      <xdr:rowOff>87480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467</xdr:row>
      <xdr:rowOff>158400</xdr:rowOff>
    </xdr:from>
    <xdr:to>
      <xdr:col>16</xdr:col>
      <xdr:colOff>582840</xdr:colOff>
      <xdr:row>479</xdr:row>
      <xdr:rowOff>114120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480</xdr:row>
      <xdr:rowOff>161280</xdr:rowOff>
    </xdr:from>
    <xdr:to>
      <xdr:col>16</xdr:col>
      <xdr:colOff>555120</xdr:colOff>
      <xdr:row>493</xdr:row>
      <xdr:rowOff>13680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119160</xdr:rowOff>
    </xdr:from>
    <xdr:to>
      <xdr:col>16</xdr:col>
      <xdr:colOff>536400</xdr:colOff>
      <xdr:row>506</xdr:row>
      <xdr:rowOff>145440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507</xdr:row>
      <xdr:rowOff>161640</xdr:rowOff>
    </xdr:from>
    <xdr:to>
      <xdr:col>16</xdr:col>
      <xdr:colOff>550800</xdr:colOff>
      <xdr:row>520</xdr:row>
      <xdr:rowOff>120240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29880</xdr:rowOff>
    </xdr:from>
    <xdr:to>
      <xdr:col>16</xdr:col>
      <xdr:colOff>541800</xdr:colOff>
      <xdr:row>537</xdr:row>
      <xdr:rowOff>86040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537</xdr:row>
      <xdr:rowOff>159480</xdr:rowOff>
    </xdr:from>
    <xdr:to>
      <xdr:col>16</xdr:col>
      <xdr:colOff>532440</xdr:colOff>
      <xdr:row>551</xdr:row>
      <xdr:rowOff>68040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68760</xdr:rowOff>
    </xdr:from>
    <xdr:to>
      <xdr:col>16</xdr:col>
      <xdr:colOff>533160</xdr:colOff>
      <xdr:row>566</xdr:row>
      <xdr:rowOff>14400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123840</xdr:rowOff>
    </xdr:from>
    <xdr:to>
      <xdr:col>16</xdr:col>
      <xdr:colOff>516960</xdr:colOff>
      <xdr:row>580</xdr:row>
      <xdr:rowOff>164880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584</xdr:row>
      <xdr:rowOff>159480</xdr:rowOff>
    </xdr:from>
    <xdr:to>
      <xdr:col>16</xdr:col>
      <xdr:colOff>551520</xdr:colOff>
      <xdr:row>598</xdr:row>
      <xdr:rowOff>121680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600</xdr:row>
      <xdr:rowOff>150480</xdr:rowOff>
    </xdr:from>
    <xdr:to>
      <xdr:col>16</xdr:col>
      <xdr:colOff>612720</xdr:colOff>
      <xdr:row>615</xdr:row>
      <xdr:rowOff>136080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1337040</xdr:colOff>
      <xdr:row>617</xdr:row>
      <xdr:rowOff>107640</xdr:rowOff>
    </xdr:from>
    <xdr:to>
      <xdr:col>16</xdr:col>
      <xdr:colOff>545400</xdr:colOff>
      <xdr:row>631</xdr:row>
      <xdr:rowOff>123480</xdr:rowOff>
    </xdr:to>
    <xdr:pic>
      <xdr:nvPicPr>
        <xdr:cNvPr id="40" name="Image 39" descr=""/>
        <xdr:cNvPicPr/>
      </xdr:nvPicPr>
      <xdr:blipFill>
        <a:blip r:embed="rId41"/>
        <a:stretch/>
      </xdr:blipFill>
      <xdr:spPr>
        <a:xfrm>
          <a:off x="2204280" y="108170640"/>
          <a:ext cx="9997560" cy="246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26"/>
  <sheetViews>
    <sheetView showFormulas="false" showGridLines="true" showRowColHeaders="true" showZeros="true" rightToLeft="false" tabSelected="false" showOutlineSymbols="true" defaultGridColor="true" view="normal" topLeftCell="A103" colorId="64" zoomScale="140" zoomScaleNormal="140" zoomScalePageLayoutView="100" workbookViewId="0">
      <selection pane="topLeft" activeCell="S62" activeCellId="0" sqref="S62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6" min="3" style="0" width="9.05"/>
    <col collapsed="false" customWidth="true" hidden="false" outlineLevel="0" max="7" min="7" style="0" width="9.85"/>
    <col collapsed="false" customWidth="true" hidden="false" outlineLevel="0" max="8" min="8" style="0" width="13.63"/>
    <col collapsed="false" customWidth="true" hidden="false" outlineLevel="0" max="15" min="9" style="0" width="9.05"/>
    <col collapsed="false" customWidth="true" hidden="false" outlineLevel="0" max="16" min="16" style="0" width="10.8"/>
    <col collapsed="false" customWidth="true" hidden="false" outlineLevel="0" max="17" min="17" style="0" width="12.15"/>
    <col collapsed="false" customWidth="true" hidden="false" outlineLevel="0" max="19" min="18" style="0" width="9.05"/>
    <col collapsed="false" customWidth="true" hidden="false" outlineLevel="0" max="20" min="20" style="0" width="9.85"/>
    <col collapsed="false" customWidth="true" hidden="false" outlineLevel="0" max="65" min="21" style="0" width="9.05"/>
  </cols>
  <sheetData>
    <row r="1" customFormat="false" ht="13.8" hidden="false" customHeight="false" outlineLevel="0" collapsed="false">
      <c r="A1" s="1" t="s">
        <v>0</v>
      </c>
      <c r="F1" s="0" t="s">
        <v>1</v>
      </c>
      <c r="H1" s="2" t="n">
        <v>44401</v>
      </c>
      <c r="P1" s="0" t="s">
        <v>2</v>
      </c>
      <c r="Q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C3" s="3" t="s">
        <v>4</v>
      </c>
      <c r="D3" s="3" t="s">
        <v>5</v>
      </c>
      <c r="F3" s="4" t="s">
        <v>6</v>
      </c>
    </row>
    <row r="4" customFormat="false" ht="13.8" hidden="false" customHeight="false" outlineLevel="0" collapsed="false">
      <c r="A4" s="1"/>
      <c r="B4" s="0" t="s">
        <v>7</v>
      </c>
      <c r="C4" s="5" t="n">
        <v>7365</v>
      </c>
    </row>
    <row r="5" customFormat="false" ht="13.8" hidden="false" customHeight="false" outlineLevel="0" collapsed="false">
      <c r="A5" s="1"/>
      <c r="B5" s="0" t="s">
        <v>8</v>
      </c>
      <c r="C5" s="0" t="n">
        <v>21021</v>
      </c>
      <c r="D5" s="0" t="n">
        <v>255</v>
      </c>
    </row>
    <row r="6" customFormat="false" ht="13.8" hidden="false" customHeight="false" outlineLevel="0" collapsed="false">
      <c r="A6" s="1"/>
      <c r="B6" s="6" t="s">
        <v>9</v>
      </c>
      <c r="C6" s="0" t="n">
        <v>35637</v>
      </c>
      <c r="D6" s="0" t="n">
        <v>151</v>
      </c>
      <c r="P6" s="0" t="n">
        <f aca="false">LOOKUP(2,1/(Regular_Timings!C6:NC6&lt;&gt;""),Regular_Timings!C6:NC6)</f>
        <v>754.52</v>
      </c>
      <c r="Q6" s="0" t="n">
        <f aca="false">LOOKUP(2,1/(Parallel_Timings!D6:ND6&lt;&gt;""),Parallel_Timings!D6:ND6)</f>
        <v>205.40968</v>
      </c>
    </row>
    <row r="7" customFormat="false" ht="12.6" hidden="false" customHeight="true" outlineLevel="0" collapsed="false">
      <c r="B7" s="0" t="s">
        <v>10</v>
      </c>
      <c r="C7" s="0" t="n">
        <v>4649</v>
      </c>
      <c r="D7" s="0" t="n">
        <v>37</v>
      </c>
      <c r="P7" s="0" t="n">
        <f aca="false">LOOKUP(2,1/(Regular_Timings!C7:NC7&lt;&gt;""),Regular_Timings!C7:NC7)</f>
        <v>214.99</v>
      </c>
      <c r="Q7" s="0" t="n">
        <f aca="false">LOOKUP(2,1/(Parallel_Timings!D7:ND7&lt;&gt;""),Parallel_Timings!D7:ND7)</f>
        <v>87.29099</v>
      </c>
    </row>
    <row r="8" customFormat="false" ht="12.6" hidden="false" customHeight="true" outlineLevel="0" collapsed="false">
      <c r="B8" s="0" t="s">
        <v>11</v>
      </c>
      <c r="C8" s="0" t="n">
        <v>6344</v>
      </c>
      <c r="D8" s="0" t="n">
        <v>50</v>
      </c>
      <c r="P8" s="0" t="n">
        <f aca="false">LOOKUP(2,1/(Regular_Timings!C8:NC8&lt;&gt;""),Regular_Timings!C8:NC8)</f>
        <v>294.56</v>
      </c>
      <c r="Q8" s="0" t="n">
        <f aca="false">LOOKUP(2,1/(Parallel_Timings!D8:ND8&lt;&gt;""),Parallel_Timings!D8:ND8)</f>
        <v>88.54707</v>
      </c>
    </row>
    <row r="9" customFormat="false" ht="13.8" hidden="false" customHeight="false" outlineLevel="0" collapsed="false">
      <c r="A9" s="1"/>
      <c r="B9" s="6" t="s">
        <v>12</v>
      </c>
      <c r="C9" s="0" t="n">
        <v>56910</v>
      </c>
      <c r="D9" s="0" t="n">
        <v>285</v>
      </c>
      <c r="F9" s="0" t="str">
        <f aca="false">LOOKUP(2, 1/(1-ISBLANK(Miletone_Tracking!AB:AB)), Miletone_Tracking!AB:AB)</f>
        <v>Crossed 50,000 lines on 10/04/2020</v>
      </c>
      <c r="P9" s="0" t="n">
        <f aca="false">LOOKUP(2,1/(Regular_Timings!C9:NC9&lt;&gt;""),Regular_Timings!C9:NC9)</f>
        <v>1641.63</v>
      </c>
      <c r="Q9" s="0" t="n">
        <f aca="false">LOOKUP(2,1/(Parallel_Timings!D9:ND9&lt;&gt;""),Parallel_Timings!D9:ND9)</f>
        <v>398.5639</v>
      </c>
    </row>
    <row r="10" customFormat="false" ht="12.6" hidden="false" customHeight="true" outlineLevel="0" collapsed="false">
      <c r="B10" s="0" t="s">
        <v>13</v>
      </c>
      <c r="C10" s="0" t="n">
        <v>5602</v>
      </c>
      <c r="D10" s="0" t="n">
        <v>19</v>
      </c>
      <c r="O10" s="4"/>
      <c r="P10" s="0" t="n">
        <f aca="false">LOOKUP(2,1/(Regular_Timings!C10:NC10&lt;&gt;""),Regular_Timings!C10:NC10)</f>
        <v>159.17</v>
      </c>
      <c r="Q10" s="0" t="n">
        <f aca="false">LOOKUP(2,1/(Parallel_Timings!D10:ND10&lt;&gt;""),Parallel_Timings!D10:ND10)</f>
        <v>50.66426</v>
      </c>
    </row>
    <row r="11" customFormat="false" ht="12.6" hidden="false" customHeight="true" outlineLevel="0" collapsed="false">
      <c r="B11" s="0" t="s">
        <v>14</v>
      </c>
      <c r="C11" s="0" t="n">
        <v>13418</v>
      </c>
      <c r="D11" s="0" t="n">
        <v>65</v>
      </c>
      <c r="O11" s="4"/>
      <c r="P11" s="0" t="n">
        <f aca="false">LOOKUP(2,1/(Parallel_Timings!C11:NC11&lt;&gt;""),Parallel_Timings!C11:NC11)</f>
        <v>141.3976</v>
      </c>
      <c r="Q11" s="0" t="n">
        <f aca="false">LOOKUP(2,1/(Parallel_Timings!D11:ND11&lt;&gt;""),Parallel_Timings!D11:ND11)</f>
        <v>141.3976</v>
      </c>
    </row>
    <row r="12" customFormat="false" ht="12.6" hidden="false" customHeight="true" outlineLevel="0" collapsed="false">
      <c r="B12" s="0" t="s">
        <v>15</v>
      </c>
      <c r="C12" s="0" t="n">
        <v>1821</v>
      </c>
      <c r="D12" s="0" t="n">
        <v>11</v>
      </c>
      <c r="O12" s="4"/>
      <c r="P12" s="0" t="n">
        <f aca="false">LOOKUP(2,1/(Regular_Timings!C12:NC12&lt;&gt;""),Regular_Timings!C12:NC12)</f>
        <v>112.9</v>
      </c>
      <c r="Q12" s="0" t="n">
        <f aca="false">LOOKUP(2,1/(Parallel_Timings!D12:ND12&lt;&gt;""),Parallel_Timings!D12:ND12)</f>
        <v>44.7714</v>
      </c>
    </row>
    <row r="13" customFormat="false" ht="12.6" hidden="false" customHeight="true" outlineLevel="0" collapsed="false">
      <c r="B13" s="0" t="s">
        <v>16</v>
      </c>
      <c r="C13" s="0" t="n">
        <v>12474</v>
      </c>
      <c r="D13" s="0" t="n">
        <v>80</v>
      </c>
      <c r="O13" s="4"/>
      <c r="P13" s="0" t="n">
        <f aca="false">LOOKUP(2,1/(Regular_Timings!C13:NC13&lt;&gt;""),Regular_Timings!C13:NC13)</f>
        <v>606.02</v>
      </c>
      <c r="Q13" s="0" t="n">
        <f aca="false">LOOKUP(2,1/(Parallel_Timings!D13:ND13&lt;&gt;""),Parallel_Timings!D13:ND13)</f>
        <v>157.88911</v>
      </c>
    </row>
    <row r="14" customFormat="false" ht="13.8" hidden="false" customHeight="false" outlineLevel="0" collapsed="false">
      <c r="A14" s="1"/>
      <c r="B14" s="6" t="s">
        <v>17</v>
      </c>
      <c r="C14" s="0" t="n">
        <v>8998</v>
      </c>
      <c r="D14" s="0" t="n">
        <v>62</v>
      </c>
      <c r="F14" s="0" t="str">
        <f aca="false">LOOKUP(2, 1/(1-ISBLANK(Miletone_Tracking!M:M)), Miletone_Tracking!M:M)</f>
        <v>Crossed 10,000 on 12/02/2019</v>
      </c>
      <c r="P14" s="0" t="n">
        <f aca="false">LOOKUP(2,1/(Regular_Timings!C14:NC14&lt;&gt;""),Regular_Timings!C14:NC14)</f>
        <v>344.28</v>
      </c>
      <c r="Q14" s="0" t="n">
        <f aca="false">LOOKUP(2,1/(Parallel_Timings!D14:ND14&lt;&gt;""),Parallel_Timings!D14:ND14)</f>
        <v>119.24336</v>
      </c>
    </row>
    <row r="15" customFormat="false" ht="13.8" hidden="false" customHeight="false" outlineLevel="0" collapsed="false">
      <c r="A15" s="1"/>
      <c r="B15" s="6" t="s">
        <v>18</v>
      </c>
      <c r="C15" s="0" t="n">
        <v>15698</v>
      </c>
      <c r="D15" s="0" t="n">
        <v>63</v>
      </c>
      <c r="P15" s="0" t="n">
        <f aca="false">LOOKUP(2,1/(Regular_Timings!C15:NC15&lt;&gt;""),Regular_Timings!C15:NC15)</f>
        <v>425.22</v>
      </c>
      <c r="Q15" s="0" t="n">
        <f aca="false">LOOKUP(2,1/(Parallel_Timings!D15:ND15&lt;&gt;""),Parallel_Timings!D15:ND15)</f>
        <v>138.78989</v>
      </c>
    </row>
    <row r="16" customFormat="false" ht="13.8" hidden="false" customHeight="false" outlineLevel="0" collapsed="false">
      <c r="B16" s="6" t="s">
        <v>19</v>
      </c>
      <c r="C16" s="0" t="n">
        <v>89658</v>
      </c>
      <c r="D16" s="0" t="n">
        <v>395</v>
      </c>
      <c r="F16" s="0" t="str">
        <f aca="false">LOOKUP(2, 1/(1-ISBLANK(Miletone_Tracking!E:E)), Miletone_Tracking!E:E)</f>
        <v>Split to 85,550 on 01/04/20</v>
      </c>
      <c r="P16" s="0" t="n">
        <f aca="false">LOOKUP(2,1/(Regular_Timings!C16:NC16&lt;&gt;""),Regular_Timings!C16:NC16)</f>
        <v>2770.42</v>
      </c>
      <c r="Q16" s="0" t="n">
        <f aca="false">LOOKUP(2,1/(Parallel_Timings!D16:ND16&lt;&gt;""),Parallel_Timings!D16:ND16)</f>
        <v>702.72608</v>
      </c>
    </row>
    <row r="17" customFormat="false" ht="13.8" hidden="false" customHeight="false" outlineLevel="0" collapsed="false">
      <c r="B17" s="6" t="s">
        <v>20</v>
      </c>
      <c r="C17" s="0" t="n">
        <v>2490</v>
      </c>
      <c r="D17" s="0" t="n">
        <v>35</v>
      </c>
      <c r="P17" s="0" t="n">
        <f aca="false">LOOKUP(2,1/(Regular_Timings!C17:NC17&lt;&gt;""),Regular_Timings!C17:NC17)</f>
        <v>250.75</v>
      </c>
      <c r="Q17" s="0" t="n">
        <f aca="false">LOOKUP(2,1/(Parallel_Timings!D17:ND17&lt;&gt;""),Parallel_Timings!D17:ND17)</f>
        <v>56.91452</v>
      </c>
    </row>
    <row r="18" customFormat="false" ht="13.8" hidden="false" customHeight="false" outlineLevel="0" collapsed="false">
      <c r="B18" s="6" t="s">
        <v>21</v>
      </c>
      <c r="C18" s="0" t="n">
        <v>11666</v>
      </c>
      <c r="D18" s="0" t="n">
        <v>82</v>
      </c>
      <c r="P18" s="0" t="n">
        <f aca="false">LOOKUP(2,1/(Regular_Timings!C18:NC18&lt;&gt;""),Regular_Timings!C18:NC18)</f>
        <v>691.04</v>
      </c>
      <c r="Q18" s="0" t="n">
        <f aca="false">LOOKUP(2,1/(Parallel_Timings!D18:ND18&lt;&gt;""),Parallel_Timings!D18:ND18)</f>
        <v>200.34936</v>
      </c>
    </row>
    <row r="19" customFormat="false" ht="13.8" hidden="false" customHeight="false" outlineLevel="0" collapsed="false">
      <c r="B19" s="6" t="s">
        <v>22</v>
      </c>
      <c r="C19" s="0" t="n">
        <v>15279</v>
      </c>
      <c r="D19" s="0" t="n">
        <v>128</v>
      </c>
      <c r="F19" s="0" t="str">
        <f aca="false">LOOKUP(2, 1/(1-ISBLANK(Miletone_Tracking!Q:Q)), Miletone_Tracking!Q:Q)</f>
        <v>Crossed 15,000 on 01/24/20</v>
      </c>
      <c r="P19" s="0" t="n">
        <f aca="false">LOOKUP(2,1/(Regular_Timings!C19:NC19&lt;&gt;""),Regular_Timings!C19:NC19)</f>
        <v>843.51</v>
      </c>
      <c r="Q19" s="0" t="n">
        <f aca="false">LOOKUP(2,1/(Parallel_Timings!D19:ND19&lt;&gt;""),Parallel_Timings!D19:ND19)</f>
        <v>234.65922</v>
      </c>
    </row>
    <row r="20" customFormat="false" ht="13.8" hidden="false" customHeight="false" outlineLevel="0" collapsed="false">
      <c r="B20" s="6" t="s">
        <v>23</v>
      </c>
      <c r="C20" s="0" t="n">
        <v>2244</v>
      </c>
      <c r="D20" s="0" t="n">
        <v>7</v>
      </c>
      <c r="P20" s="0" t="n">
        <f aca="false">LOOKUP(2,1/(Regular_Timings!C20:NC20&lt;&gt;""),Regular_Timings!C20:NC20)</f>
        <v>138.07</v>
      </c>
      <c r="Q20" s="0" t="n">
        <f aca="false">LOOKUP(2,1/(Parallel_Timings!D20:ND20&lt;&gt;""),Parallel_Timings!D20:ND20)</f>
        <v>57.39666</v>
      </c>
    </row>
    <row r="21" customFormat="false" ht="13.8" hidden="false" customHeight="false" outlineLevel="0" collapsed="false">
      <c r="B21" s="6" t="s">
        <v>24</v>
      </c>
      <c r="C21" s="0" t="n">
        <v>4004</v>
      </c>
      <c r="D21" s="0" t="n">
        <v>39</v>
      </c>
      <c r="P21" s="0" t="n">
        <f aca="false">LOOKUP(2,1/(Regular_Timings!C21:NC21&lt;&gt;""),Regular_Timings!C21:NC21)</f>
        <v>471.94</v>
      </c>
      <c r="Q21" s="0" t="n">
        <f aca="false">LOOKUP(2,1/(Parallel_Timings!D21:ND21&lt;&gt;""),Parallel_Timings!D21:ND21)</f>
        <v>155.16865</v>
      </c>
    </row>
    <row r="22" customFormat="false" ht="13.8" hidden="false" customHeight="false" outlineLevel="0" collapsed="false">
      <c r="B22" s="6" t="s">
        <v>25</v>
      </c>
      <c r="C22" s="0" t="n">
        <v>11420</v>
      </c>
      <c r="D22" s="0" t="n">
        <v>53</v>
      </c>
      <c r="P22" s="0" t="n">
        <f aca="false">LOOKUP(2,1/(Regular_Timings!C22:NC22&lt;&gt;""),Regular_Timings!C22:NC22)</f>
        <v>426.63</v>
      </c>
      <c r="Q22" s="0" t="n">
        <f aca="false">LOOKUP(2,1/(Parallel_Timings!D22:ND22&lt;&gt;""),Parallel_Timings!D22:ND22)</f>
        <v>134.23404</v>
      </c>
    </row>
    <row r="23" customFormat="false" ht="13.8" hidden="false" customHeight="false" outlineLevel="0" collapsed="false">
      <c r="B23" s="6" t="s">
        <v>26</v>
      </c>
      <c r="C23" s="0" t="n">
        <v>2936</v>
      </c>
      <c r="D23" s="0" t="n">
        <v>27</v>
      </c>
      <c r="P23" s="0" t="n">
        <f aca="false">LOOKUP(2,1/(Regular_Timings!C23:NC23&lt;&gt;""),Regular_Timings!C23:NC23)</f>
        <v>264.97</v>
      </c>
      <c r="Q23" s="0" t="n">
        <f aca="false">LOOKUP(2,1/(Parallel_Timings!D23:ND23&lt;&gt;""),Parallel_Timings!D23:ND23)</f>
        <v>98.32562</v>
      </c>
    </row>
    <row r="24" customFormat="false" ht="13.8" hidden="false" customHeight="false" outlineLevel="0" collapsed="false">
      <c r="B24" s="6" t="s">
        <v>27</v>
      </c>
      <c r="C24" s="0" t="n">
        <v>4357</v>
      </c>
      <c r="D24" s="0" t="n">
        <v>24</v>
      </c>
      <c r="P24" s="0" t="n">
        <f aca="false">LOOKUP(2,1/(Regular_Timings!C24:NC24&lt;&gt;""),Regular_Timings!C24:NC24)</f>
        <v>288.62</v>
      </c>
      <c r="Q24" s="0" t="n">
        <f aca="false">LOOKUP(2,1/(Parallel_Timings!D24:ND24&lt;&gt;""),Parallel_Timings!D24:ND24)</f>
        <v>90.04957</v>
      </c>
    </row>
    <row r="25" customFormat="false" ht="13.8" hidden="false" customHeight="false" outlineLevel="0" collapsed="false">
      <c r="B25" s="6" t="s">
        <v>28</v>
      </c>
      <c r="C25" s="0" t="n">
        <v>11312</v>
      </c>
      <c r="D25" s="0" t="n">
        <v>61</v>
      </c>
      <c r="O25" s="1"/>
      <c r="P25" s="0" t="n">
        <f aca="false">LOOKUP(2,1/(Regular_Timings!C25:NC25&lt;&gt;""),Regular_Timings!C25:NC25)</f>
        <v>341.36</v>
      </c>
      <c r="Q25" s="0" t="n">
        <f aca="false">LOOKUP(2,1/(Parallel_Timings!D25:ND25&lt;&gt;""),Parallel_Timings!D25:ND25)</f>
        <v>99.55833</v>
      </c>
    </row>
    <row r="26" customFormat="false" ht="13.8" hidden="false" customHeight="false" outlineLevel="0" collapsed="false">
      <c r="B26" s="7" t="s">
        <v>29</v>
      </c>
      <c r="C26" s="0" t="n">
        <v>28579</v>
      </c>
      <c r="D26" s="0" t="n">
        <v>126</v>
      </c>
      <c r="P26" s="0" t="n">
        <f aca="false">LOOKUP(2,1/(Regular_Timings!C26:NC26&lt;&gt;""),Regular_Timings!C26:NC26)</f>
        <v>831.34</v>
      </c>
      <c r="Q26" s="0" t="n">
        <f aca="false">LOOKUP(2,1/(Parallel_Timings!D26:ND26&lt;&gt;""),Parallel_Timings!D26:ND26)</f>
        <v>253.4455</v>
      </c>
    </row>
    <row r="27" customFormat="false" ht="13.8" hidden="false" customHeight="false" outlineLevel="0" collapsed="false">
      <c r="B27" s="6" t="s">
        <v>30</v>
      </c>
      <c r="C27" s="0" t="n">
        <v>1404</v>
      </c>
      <c r="D27" s="0" t="n">
        <v>10</v>
      </c>
      <c r="P27" s="0" t="n">
        <f aca="false">LOOKUP(2,1/(Regular_Timings!C27:NC27&lt;&gt;""),Regular_Timings!C27:NC27)</f>
        <v>184.31</v>
      </c>
      <c r="Q27" s="0" t="n">
        <f aca="false">LOOKUP(2,1/(Parallel_Timings!D27:ND27&lt;&gt;""),Parallel_Timings!D27:ND27)</f>
        <v>53.8565</v>
      </c>
    </row>
    <row r="28" customFormat="false" ht="13.8" hidden="false" customHeight="false" outlineLevel="0" collapsed="false">
      <c r="B28" s="8" t="s">
        <v>31</v>
      </c>
      <c r="C28" s="0" t="n">
        <v>9645</v>
      </c>
      <c r="D28" s="0" t="n">
        <v>52</v>
      </c>
      <c r="P28" s="0" t="n">
        <f aca="false">LOOKUP(2,1/(Regular_Timings!C28:NC28&lt;&gt;""),Regular_Timings!C28:NC28)</f>
        <v>433.6</v>
      </c>
      <c r="Q28" s="0" t="n">
        <f aca="false">LOOKUP(2,1/(Parallel_Timings!D28:ND28&lt;&gt;""),Parallel_Timings!D28:ND28)</f>
        <v>128.04166</v>
      </c>
    </row>
    <row r="29" customFormat="false" ht="13.8" hidden="false" customHeight="false" outlineLevel="0" collapsed="false">
      <c r="B29" s="6" t="s">
        <v>32</v>
      </c>
      <c r="C29" s="0" t="n">
        <v>66230</v>
      </c>
      <c r="D29" s="0" t="n">
        <v>274</v>
      </c>
      <c r="F29" s="0" t="str">
        <f aca="false">LOOKUP(2, 1/(1-ISBLANK(Miletone_Tracking!T:T)), Miletone_Tracking!T:T)</f>
        <v>Crossed 50,000 lines on 05/08/20</v>
      </c>
      <c r="P29" s="0" t="n">
        <f aca="false">LOOKUP(2,1/(Regular_Timings!C29:NC29&lt;&gt;""),Regular_Timings!C29:NC29)</f>
        <v>1767.51</v>
      </c>
      <c r="Q29" s="0" t="n">
        <f aca="false">LOOKUP(2,1/(Parallel_Timings!D29:ND29&lt;&gt;""),Parallel_Timings!D29:ND29)</f>
        <v>474.37795</v>
      </c>
    </row>
    <row r="30" customFormat="false" ht="13.8" hidden="false" customHeight="false" outlineLevel="0" collapsed="false">
      <c r="B30" s="6" t="s">
        <v>33</v>
      </c>
      <c r="C30" s="0" t="n">
        <v>1044</v>
      </c>
      <c r="D30" s="0" t="n">
        <v>3</v>
      </c>
      <c r="P30" s="0" t="n">
        <f aca="false">LOOKUP(2,1/(Regular_Timings!C30:NC30&lt;&gt;""),Regular_Timings!C30:NC30)</f>
        <v>45.15</v>
      </c>
      <c r="Q30" s="0" t="n">
        <f aca="false">LOOKUP(2,1/(Parallel_Timings!D30:ND30&lt;&gt;""),Parallel_Timings!D30:ND30)</f>
        <v>21.95764</v>
      </c>
    </row>
    <row r="31" customFormat="false" ht="13.8" hidden="false" customHeight="false" outlineLevel="0" collapsed="false">
      <c r="B31" s="0" t="s">
        <v>34</v>
      </c>
      <c r="C31" s="0" t="n">
        <v>207</v>
      </c>
      <c r="D31" s="0" t="n">
        <v>5</v>
      </c>
      <c r="P31" s="0" t="n">
        <f aca="false">LOOKUP(2,1/(Regular_Timings!C31:NC31&lt;&gt;""),Regular_Timings!C31:NC31)</f>
        <v>32.52</v>
      </c>
      <c r="Q31" s="0" t="n">
        <f aca="false">LOOKUP(2,1/(Parallel_Timings!D31:ND31&lt;&gt;""),Parallel_Timings!D31:ND31)</f>
        <v>24.4971</v>
      </c>
    </row>
    <row r="32" s="9" customFormat="true" ht="12.6" hidden="false" customHeight="true" outlineLevel="0" collapsed="false">
      <c r="B32" s="9" t="s">
        <v>35</v>
      </c>
      <c r="C32" s="9" t="n">
        <v>3625</v>
      </c>
      <c r="D32" s="9" t="n">
        <v>11</v>
      </c>
      <c r="P32" s="10" t="n">
        <f aca="false">LOOKUP(2,1/(Regular_Timings!C32:NC32&lt;&gt;""),Regular_Timings!C32:NC32)</f>
        <v>167.71</v>
      </c>
      <c r="Q32" s="10" t="n">
        <f aca="false">LOOKUP(2,1/(Parallel_Timings!D32:ND32&lt;&gt;""),Parallel_Timings!D32:ND32)</f>
        <v>59.25021</v>
      </c>
      <c r="R32" s="10"/>
    </row>
    <row r="33" customFormat="false" ht="12.6" hidden="false" customHeight="true" outlineLevel="0" collapsed="false">
      <c r="B33" s="0" t="s">
        <v>36</v>
      </c>
      <c r="C33" s="5" t="n">
        <v>18796</v>
      </c>
      <c r="P33" s="11"/>
      <c r="Q33" s="11"/>
      <c r="R33" s="11"/>
    </row>
    <row r="34" customFormat="false" ht="12.6" hidden="false" customHeight="true" outlineLevel="0" collapsed="false">
      <c r="B34" s="0" t="s">
        <v>37</v>
      </c>
      <c r="C34" s="5" t="n">
        <v>39684</v>
      </c>
      <c r="F34" s="0" t="str">
        <f aca="false">LOOKUP(2, 1/(1-ISBLANK(Miletone_Tracking!AF:AF)), Miletone_Tracking!AF:AF)</f>
        <v>Crossed 20,000 lines on 04/21/21</v>
      </c>
      <c r="O34" s="4"/>
    </row>
    <row r="35" customFormat="false" ht="12.6" hidden="false" customHeight="true" outlineLevel="0" collapsed="false">
      <c r="B35" s="0" t="s">
        <v>38</v>
      </c>
      <c r="C35" s="5" t="n">
        <v>19623</v>
      </c>
      <c r="F35" s="0" t="str">
        <f aca="false">LOOKUP(2, 1/(1-ISBLANK(Miletone_Tracking!AJ:AJ)), Miletone_Tracking!AJ:AJ )</f>
        <v>Crossed 10,000 lines on 07/12/21</v>
      </c>
      <c r="O35" s="4"/>
      <c r="P35" s="11"/>
      <c r="Q35" s="11"/>
      <c r="R35" s="11"/>
    </row>
    <row r="36" s="11" customFormat="true" ht="13.8" hidden="false" customHeight="false" outlineLevel="0" collapsed="false">
      <c r="B36" s="0" t="s">
        <v>39</v>
      </c>
      <c r="C36" s="0" t="n">
        <v>5582</v>
      </c>
      <c r="L36" s="0"/>
      <c r="P36" s="0"/>
      <c r="Q36" s="0"/>
      <c r="R36" s="0"/>
      <c r="W36" s="0"/>
      <c r="X36" s="0"/>
    </row>
    <row r="37" customFormat="false" ht="13.8" hidden="false" customHeight="false" outlineLevel="0" collapsed="false">
      <c r="B37" s="0" t="s">
        <v>40</v>
      </c>
      <c r="C37" s="0" t="n">
        <v>1604</v>
      </c>
    </row>
    <row r="38" customFormat="false" ht="13.8" hidden="false" customHeight="false" outlineLevel="0" collapsed="false">
      <c r="B38" s="11" t="s">
        <v>41</v>
      </c>
      <c r="C38" s="12" t="n">
        <v>5260</v>
      </c>
    </row>
    <row r="39" customFormat="false" ht="13.8" hidden="false" customHeight="false" outlineLevel="0" collapsed="false">
      <c r="B39" s="0" t="s">
        <v>42</v>
      </c>
      <c r="C39" s="5" t="n">
        <v>878</v>
      </c>
    </row>
    <row r="40" customFormat="false" ht="13.8" hidden="false" customHeight="false" outlineLevel="0" collapsed="false">
      <c r="B40" s="0" t="s">
        <v>43</v>
      </c>
      <c r="C40" s="5" t="n">
        <v>190</v>
      </c>
    </row>
    <row r="42" customFormat="false" ht="13.8" hidden="false" customHeight="false" outlineLevel="0" collapsed="false">
      <c r="B42" s="0" t="s">
        <v>44</v>
      </c>
      <c r="C42" s="5" t="n">
        <v>22184</v>
      </c>
    </row>
    <row r="43" customFormat="false" ht="14.85" hidden="false" customHeight="true" outlineLevel="0" collapsed="false">
      <c r="B43" s="0" t="s">
        <v>45</v>
      </c>
      <c r="C43" s="5" t="n">
        <v>825</v>
      </c>
    </row>
    <row r="44" customFormat="false" ht="14.85" hidden="false" customHeight="true" outlineLevel="0" collapsed="false">
      <c r="C44" s="5"/>
    </row>
    <row r="45" customFormat="false" ht="14.85" hidden="false" customHeight="true" outlineLevel="0" collapsed="false">
      <c r="C45" s="5"/>
    </row>
    <row r="47" customFormat="false" ht="14.85" hidden="false" customHeight="true" outlineLevel="0" collapsed="false">
      <c r="C47" s="5"/>
    </row>
    <row r="48" customFormat="false" ht="14.85" hidden="false" customHeight="true" outlineLevel="0" collapsed="false">
      <c r="C48" s="5"/>
    </row>
    <row r="49" customFormat="false" ht="13.8" hidden="false" customHeight="false" outlineLevel="0" collapsed="false">
      <c r="A49" s="1" t="s">
        <v>46</v>
      </c>
      <c r="B49" s="0" t="s">
        <v>47</v>
      </c>
      <c r="C49" s="0" t="n">
        <f aca="false">4650-865</f>
        <v>3785</v>
      </c>
      <c r="J49" s="13" t="s">
        <v>48</v>
      </c>
    </row>
    <row r="50" customFormat="false" ht="13.8" hidden="false" customHeight="false" outlineLevel="0" collapsed="false">
      <c r="A50" s="14" t="s">
        <v>49</v>
      </c>
      <c r="B50" s="0" t="s">
        <v>50</v>
      </c>
      <c r="C50" s="0" t="n">
        <f aca="false">10319-580</f>
        <v>9739</v>
      </c>
      <c r="J50" s="15" t="s">
        <v>51</v>
      </c>
    </row>
    <row r="51" customFormat="false" ht="13.8" hidden="false" customHeight="false" outlineLevel="0" collapsed="false">
      <c r="B51" s="0" t="s">
        <v>52</v>
      </c>
      <c r="C51" s="0" t="n">
        <v>23768</v>
      </c>
      <c r="F51" s="16"/>
    </row>
    <row r="52" customFormat="false" ht="13.8" hidden="false" customHeight="false" outlineLevel="0" collapsed="false">
      <c r="B52" s="0" t="s">
        <v>53</v>
      </c>
      <c r="C52" s="0" t="n">
        <v>3357</v>
      </c>
      <c r="F52" s="16"/>
    </row>
    <row r="54" customFormat="false" ht="13.8" hidden="false" customHeight="false" outlineLevel="0" collapsed="false">
      <c r="B54" s="5" t="s">
        <v>54</v>
      </c>
      <c r="C54" s="5" t="n">
        <f aca="false">SUM(C4:C52)</f>
        <v>611312</v>
      </c>
      <c r="D54" s="0" t="n">
        <f aca="false">SUM(D5:D32)</f>
        <v>2410</v>
      </c>
      <c r="F54" s="0" t="str">
        <f aca="false">LOOKUP(2, 1/(1-ISBLANK(Miletone_Tracking!A:A)), Miletone_Tracking!A:A)</f>
        <v>Crossed 600,000 on 7/19/21</v>
      </c>
      <c r="O54" s="0" t="s">
        <v>54</v>
      </c>
      <c r="P54" s="0" t="n">
        <f aca="false">INDEX(Regular_Timings!35:35,COUNT(Regular_Timings!35:35,1,1))</f>
        <v>16123.04</v>
      </c>
      <c r="Q54" s="17" t="n">
        <f aca="false">LOOKUP(2,1/(Parallel_Timings!D35:ND35&lt;&gt;""),Parallel_Timings!D35:ND35)</f>
        <v>4525.68907</v>
      </c>
    </row>
    <row r="55" customFormat="false" ht="13.8" hidden="false" customHeight="false" outlineLevel="0" collapsed="false">
      <c r="B55" s="5" t="s">
        <v>55</v>
      </c>
      <c r="C55" s="5" t="n">
        <v>32</v>
      </c>
      <c r="O55" s="0" t="s">
        <v>56</v>
      </c>
      <c r="Q55" s="18" t="n">
        <f aca="false">P54/Q54</f>
        <v>3.56256025339363</v>
      </c>
    </row>
    <row r="58" customFormat="false" ht="13.8" hidden="false" customHeight="false" outlineLevel="0" collapsed="false">
      <c r="B58" s="0" t="s">
        <v>57</v>
      </c>
      <c r="Q58" s="0" t="s">
        <v>58</v>
      </c>
    </row>
    <row r="62" customFormat="false" ht="13.8" hidden="false" customHeight="false" outlineLevel="0" collapsed="false">
      <c r="S62" s="0" t="s">
        <v>59</v>
      </c>
    </row>
    <row r="70" customFormat="false" ht="13.8" hidden="false" customHeight="false" outlineLevel="0" collapsed="false">
      <c r="C70" s="0" t="s">
        <v>60</v>
      </c>
    </row>
    <row r="83" customFormat="false" ht="13.8" hidden="false" customHeight="false" outlineLevel="0" collapsed="false">
      <c r="C83" s="0" t="s">
        <v>61</v>
      </c>
    </row>
    <row r="96" customFormat="false" ht="13.8" hidden="false" customHeight="false" outlineLevel="0" collapsed="false">
      <c r="C96" s="0" t="s">
        <v>62</v>
      </c>
    </row>
    <row r="112" customFormat="false" ht="13.8" hidden="false" customHeight="false" outlineLevel="0" collapsed="false">
      <c r="C112" s="0" t="s">
        <v>63</v>
      </c>
    </row>
    <row r="127" customFormat="false" ht="13.8" hidden="false" customHeight="false" outlineLevel="0" collapsed="false">
      <c r="C127" s="0" t="s">
        <v>64</v>
      </c>
    </row>
    <row r="152" customFormat="false" ht="13.8" hidden="false" customHeight="false" outlineLevel="0" collapsed="false">
      <c r="T152" s="19" t="n">
        <v>43729</v>
      </c>
    </row>
    <row r="164" customFormat="false" ht="13.8" hidden="false" customHeight="false" outlineLevel="0" collapsed="false">
      <c r="C164" s="0" t="s">
        <v>65</v>
      </c>
    </row>
    <row r="168" customFormat="false" ht="13.8" hidden="false" customHeight="false" outlineLevel="0" collapsed="false">
      <c r="T168" s="19" t="n">
        <v>43780</v>
      </c>
    </row>
    <row r="179" customFormat="false" ht="13.8" hidden="false" customHeight="false" outlineLevel="0" collapsed="false">
      <c r="C179" s="0" t="s">
        <v>66</v>
      </c>
    </row>
    <row r="181" customFormat="false" ht="13.8" hidden="false" customHeight="false" outlineLevel="0" collapsed="false">
      <c r="T181" s="19" t="n">
        <v>43765</v>
      </c>
    </row>
    <row r="196" customFormat="false" ht="13.8" hidden="false" customHeight="false" outlineLevel="0" collapsed="false">
      <c r="T196" s="19" t="n">
        <v>43799</v>
      </c>
    </row>
    <row r="210" customFormat="false" ht="13.8" hidden="false" customHeight="false" outlineLevel="0" collapsed="false">
      <c r="T210" s="19" t="n">
        <v>43814</v>
      </c>
    </row>
    <row r="222" customFormat="false" ht="13.8" hidden="false" customHeight="false" outlineLevel="0" collapsed="false">
      <c r="T222" s="19" t="n">
        <v>43827</v>
      </c>
    </row>
    <row r="237" customFormat="false" ht="13.8" hidden="false" customHeight="false" outlineLevel="0" collapsed="false">
      <c r="T237" s="19" t="n">
        <v>43930</v>
      </c>
    </row>
    <row r="251" customFormat="false" ht="13.8" hidden="false" customHeight="false" outlineLevel="0" collapsed="false">
      <c r="T251" s="19" t="n">
        <v>43939</v>
      </c>
    </row>
    <row r="264" customFormat="false" ht="13.8" hidden="false" customHeight="false" outlineLevel="0" collapsed="false">
      <c r="T264" s="19" t="n">
        <v>43955</v>
      </c>
    </row>
    <row r="272" customFormat="false" ht="13.8" hidden="false" customHeight="false" outlineLevel="0" collapsed="false">
      <c r="T272" s="19"/>
    </row>
    <row r="273" customFormat="false" ht="13.8" hidden="false" customHeight="false" outlineLevel="0" collapsed="false">
      <c r="T273" s="19"/>
    </row>
    <row r="274" customFormat="false" ht="13.8" hidden="false" customHeight="false" outlineLevel="0" collapsed="false">
      <c r="T274" s="19"/>
    </row>
    <row r="275" customFormat="false" ht="13.8" hidden="false" customHeight="false" outlineLevel="0" collapsed="false">
      <c r="T275" s="19"/>
    </row>
    <row r="276" customFormat="false" ht="13.8" hidden="false" customHeight="false" outlineLevel="0" collapsed="false">
      <c r="T276" s="19"/>
    </row>
    <row r="277" customFormat="false" ht="13.8" hidden="false" customHeight="false" outlineLevel="0" collapsed="false">
      <c r="T277" s="19" t="n">
        <v>43968</v>
      </c>
    </row>
    <row r="291" customFormat="false" ht="13.8" hidden="false" customHeight="false" outlineLevel="0" collapsed="false">
      <c r="T291" s="19" t="n">
        <v>44025</v>
      </c>
    </row>
    <row r="304" customFormat="false" ht="13.8" hidden="false" customHeight="false" outlineLevel="0" collapsed="false">
      <c r="T304" s="19" t="n">
        <v>44031</v>
      </c>
    </row>
    <row r="316" customFormat="false" ht="13.8" hidden="false" customHeight="false" outlineLevel="0" collapsed="false">
      <c r="T316" s="19" t="n">
        <v>44050</v>
      </c>
    </row>
    <row r="330" customFormat="false" ht="13.8" hidden="false" customHeight="false" outlineLevel="0" collapsed="false">
      <c r="T330" s="19" t="n">
        <v>44053</v>
      </c>
    </row>
    <row r="343" customFormat="false" ht="13.8" hidden="false" customHeight="false" outlineLevel="0" collapsed="false">
      <c r="T343" s="19" t="n">
        <v>44072</v>
      </c>
    </row>
    <row r="356" customFormat="false" ht="13.8" hidden="false" customHeight="false" outlineLevel="0" collapsed="false">
      <c r="T356" s="19" t="n">
        <v>44094</v>
      </c>
    </row>
    <row r="371" customFormat="false" ht="13.8" hidden="false" customHeight="false" outlineLevel="0" collapsed="false">
      <c r="T371" s="19" t="n">
        <v>44101</v>
      </c>
    </row>
    <row r="385" customFormat="false" ht="13.8" hidden="false" customHeight="false" outlineLevel="0" collapsed="false">
      <c r="T385" s="19" t="n">
        <v>44125</v>
      </c>
    </row>
    <row r="399" customFormat="false" ht="13.8" hidden="false" customHeight="false" outlineLevel="0" collapsed="false">
      <c r="T399" s="19" t="n">
        <v>44130</v>
      </c>
    </row>
    <row r="412" customFormat="false" ht="13.8" hidden="false" customHeight="false" outlineLevel="0" collapsed="false">
      <c r="T412" s="19" t="n">
        <v>44136</v>
      </c>
    </row>
    <row r="426" customFormat="false" ht="13.8" hidden="false" customHeight="false" outlineLevel="0" collapsed="false">
      <c r="T426" s="19" t="n">
        <v>44157</v>
      </c>
    </row>
    <row r="439" customFormat="false" ht="13.8" hidden="false" customHeight="false" outlineLevel="0" collapsed="false">
      <c r="T439" s="19" t="n">
        <v>44164</v>
      </c>
    </row>
    <row r="451" customFormat="false" ht="13.8" hidden="false" customHeight="false" outlineLevel="0" collapsed="false">
      <c r="T451" s="19" t="n">
        <v>44171</v>
      </c>
    </row>
    <row r="466" customFormat="false" ht="13.8" hidden="false" customHeight="false" outlineLevel="0" collapsed="false">
      <c r="T466" s="19" t="n">
        <v>44199</v>
      </c>
    </row>
    <row r="478" customFormat="false" ht="13.8" hidden="false" customHeight="false" outlineLevel="0" collapsed="false">
      <c r="T478" s="19" t="n">
        <v>44218</v>
      </c>
    </row>
    <row r="491" customFormat="false" ht="13.8" hidden="false" customHeight="false" outlineLevel="0" collapsed="false">
      <c r="T491" s="19" t="n">
        <v>44220</v>
      </c>
    </row>
    <row r="505" customFormat="false" ht="13.8" hidden="false" customHeight="false" outlineLevel="0" collapsed="false">
      <c r="T505" s="19" t="n">
        <v>44241</v>
      </c>
    </row>
    <row r="518" customFormat="false" ht="13.8" hidden="false" customHeight="false" outlineLevel="0" collapsed="false">
      <c r="T518" s="19" t="n">
        <v>44241</v>
      </c>
    </row>
    <row r="534" customFormat="false" ht="13.8" hidden="false" customHeight="false" outlineLevel="0" collapsed="false">
      <c r="T534" s="19" t="n">
        <v>44284</v>
      </c>
    </row>
    <row r="547" customFormat="false" ht="13.8" hidden="false" customHeight="false" outlineLevel="0" collapsed="false">
      <c r="K547" s="0" t="n">
        <v>44</v>
      </c>
    </row>
    <row r="548" customFormat="false" ht="13.8" hidden="false" customHeight="false" outlineLevel="0" collapsed="false">
      <c r="T548" s="19" t="n">
        <v>44290</v>
      </c>
    </row>
    <row r="563" customFormat="false" ht="13.8" hidden="false" customHeight="false" outlineLevel="0" collapsed="false">
      <c r="T563" s="19" t="n">
        <v>44318</v>
      </c>
    </row>
    <row r="577" customFormat="false" ht="13.8" hidden="false" customHeight="false" outlineLevel="0" collapsed="false">
      <c r="T577" s="19" t="n">
        <v>44325</v>
      </c>
    </row>
    <row r="594" customFormat="false" ht="13.8" hidden="false" customHeight="false" outlineLevel="0" collapsed="false">
      <c r="T594" s="19" t="n">
        <v>44367</v>
      </c>
    </row>
    <row r="610" customFormat="false" ht="13.8" hidden="false" customHeight="false" outlineLevel="0" collapsed="false">
      <c r="T610" s="19" t="n">
        <v>44370</v>
      </c>
    </row>
    <row r="626" customFormat="false" ht="13.8" hidden="false" customHeight="false" outlineLevel="0" collapsed="false">
      <c r="T626" s="19" t="n">
        <v>44395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4" topLeftCell="AR5" activePane="bottomRight" state="frozen"/>
      <selection pane="topLeft" activeCell="A1" activeCellId="0" sqref="A1"/>
      <selection pane="topRight" activeCell="AR1" activeCellId="0" sqref="AR1"/>
      <selection pane="bottomLeft" activeCell="A5" activeCellId="0" sqref="A5"/>
      <selection pane="bottomRight" activeCell="AU4" activeCellId="0" sqref="AU4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43" min="43" style="0" width="13.1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67</v>
      </c>
    </row>
    <row r="4" s="20" customFormat="true" ht="35.8" hidden="false" customHeight="true" outlineLevel="0" collapsed="false">
      <c r="C4" s="21" t="n">
        <v>44136</v>
      </c>
      <c r="D4" s="21" t="n">
        <v>44143</v>
      </c>
      <c r="E4" s="22" t="n">
        <v>44151</v>
      </c>
      <c r="F4" s="22" t="n">
        <v>44157</v>
      </c>
      <c r="G4" s="21" t="n">
        <v>44164</v>
      </c>
      <c r="H4" s="22" t="n">
        <v>44171</v>
      </c>
      <c r="I4" s="22" t="n">
        <v>44178</v>
      </c>
      <c r="J4" s="22" t="n">
        <v>44185</v>
      </c>
      <c r="K4" s="22" t="n">
        <v>44192</v>
      </c>
      <c r="L4" s="22" t="n">
        <v>43833</v>
      </c>
      <c r="M4" s="22" t="n">
        <v>44206</v>
      </c>
      <c r="N4" s="22" t="n">
        <v>44213</v>
      </c>
      <c r="O4" s="22" t="n">
        <v>44220</v>
      </c>
      <c r="P4" s="23" t="s">
        <v>68</v>
      </c>
      <c r="Q4" s="23" t="s">
        <v>69</v>
      </c>
      <c r="R4" s="22" t="n">
        <v>44241</v>
      </c>
      <c r="S4" s="23" t="s">
        <v>70</v>
      </c>
      <c r="T4" s="22" t="n">
        <v>44255</v>
      </c>
      <c r="U4" s="23" t="s">
        <v>71</v>
      </c>
      <c r="V4" s="23" t="s">
        <v>72</v>
      </c>
      <c r="W4" s="24" t="n">
        <v>44276</v>
      </c>
      <c r="X4" s="24" t="n">
        <v>44283</v>
      </c>
      <c r="Y4" s="24" t="n">
        <v>44290</v>
      </c>
      <c r="Z4" s="23" t="s">
        <v>73</v>
      </c>
      <c r="AA4" s="23" t="s">
        <v>74</v>
      </c>
      <c r="AB4" s="22" t="n">
        <v>44311</v>
      </c>
      <c r="AC4" s="22" t="n">
        <v>44318</v>
      </c>
      <c r="AD4" s="22" t="n">
        <v>44325</v>
      </c>
      <c r="AE4" s="25" t="s">
        <v>75</v>
      </c>
      <c r="AF4" s="22" t="n">
        <v>44339</v>
      </c>
      <c r="AG4" s="25" t="s">
        <v>76</v>
      </c>
      <c r="AH4" s="22" t="n">
        <v>44353</v>
      </c>
      <c r="AI4" s="22" t="n">
        <v>44360</v>
      </c>
      <c r="AJ4" s="22" t="n">
        <v>44367</v>
      </c>
      <c r="AK4" s="22" t="n">
        <v>44374</v>
      </c>
      <c r="AL4" s="25" t="s">
        <v>77</v>
      </c>
      <c r="AM4" s="25" t="s">
        <v>78</v>
      </c>
      <c r="AN4" s="22" t="n">
        <v>44395</v>
      </c>
      <c r="AO4" s="26" t="n">
        <v>44402</v>
      </c>
      <c r="AP4" s="26" t="n">
        <v>44409</v>
      </c>
      <c r="AQ4" s="27" t="s">
        <v>79</v>
      </c>
      <c r="AR4" s="26" t="n">
        <v>44423</v>
      </c>
      <c r="AS4" s="26" t="n">
        <v>44430</v>
      </c>
      <c r="AT4" s="26" t="n">
        <v>44437</v>
      </c>
      <c r="AU4" s="26" t="n">
        <v>44444</v>
      </c>
      <c r="AV4" s="26" t="n">
        <v>44451</v>
      </c>
    </row>
    <row r="5" s="29" customFormat="true" ht="14.05" hidden="false" customHeight="true" outlineLevel="0" collapsed="false">
      <c r="A5" s="28" t="s">
        <v>8</v>
      </c>
      <c r="C5" s="30"/>
      <c r="D5" s="31"/>
      <c r="E5" s="32"/>
      <c r="F5" s="32"/>
      <c r="G5" s="30"/>
      <c r="H5" s="33"/>
      <c r="I5" s="33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4"/>
      <c r="X5" s="34"/>
      <c r="Y5" s="34"/>
      <c r="Z5" s="32"/>
      <c r="AA5" s="32"/>
      <c r="AB5" s="32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  <c r="AM5" s="0" t="n">
        <v>1165.64</v>
      </c>
      <c r="AN5" s="0" t="n">
        <v>1179.7</v>
      </c>
      <c r="AO5" s="0" t="n">
        <v>1271.03</v>
      </c>
      <c r="AP5" s="0" t="n">
        <v>1081.19</v>
      </c>
      <c r="AQ5" s="0" t="n">
        <v>1142.04</v>
      </c>
      <c r="AR5" s="0" t="n">
        <v>1292.34</v>
      </c>
      <c r="AS5" s="0" t="n">
        <v>1117.64</v>
      </c>
      <c r="AT5" s="0" t="n">
        <v>1160.42</v>
      </c>
      <c r="AU5" s="0" t="n">
        <v>1187.38</v>
      </c>
      <c r="AV5" s="0" t="n">
        <v>1144.68</v>
      </c>
    </row>
    <row r="6" s="11" customFormat="true" ht="12.4" hidden="false" customHeight="true" outlineLevel="0" collapsed="false">
      <c r="A6" s="35" t="s">
        <v>9</v>
      </c>
      <c r="B6" s="0"/>
      <c r="C6" s="0" t="n">
        <v>509.17</v>
      </c>
      <c r="D6" s="11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36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  <c r="AM6" s="0" t="n">
        <v>763.4</v>
      </c>
      <c r="AN6" s="0" t="n">
        <v>736.16</v>
      </c>
      <c r="AO6" s="0" t="n">
        <v>721.55</v>
      </c>
      <c r="AP6" s="0" t="n">
        <v>698.93</v>
      </c>
      <c r="AQ6" s="0" t="n">
        <v>736.9</v>
      </c>
      <c r="AR6" s="0" t="n">
        <v>794.02</v>
      </c>
      <c r="AS6" s="0" t="n">
        <v>718.46</v>
      </c>
      <c r="AT6" s="0" t="n">
        <v>748.28</v>
      </c>
      <c r="AU6" s="0" t="n">
        <v>767.07</v>
      </c>
      <c r="AV6" s="0" t="n">
        <v>754.52</v>
      </c>
    </row>
    <row r="7" customFormat="false" ht="13.8" hidden="false" customHeight="false" outlineLevel="0" collapsed="false">
      <c r="A7" s="37" t="s">
        <v>10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  <c r="AM7" s="0" t="n">
        <v>218.1</v>
      </c>
      <c r="AN7" s="0" t="n">
        <v>207.61</v>
      </c>
      <c r="AO7" s="0" t="n">
        <v>206.73</v>
      </c>
      <c r="AP7" s="0" t="n">
        <v>202.28</v>
      </c>
      <c r="AQ7" s="0" t="n">
        <v>211.49</v>
      </c>
      <c r="AR7" s="0" t="n">
        <v>227.04</v>
      </c>
      <c r="AS7" s="0" t="n">
        <v>206.34</v>
      </c>
      <c r="AT7" s="0" t="n">
        <v>214.7</v>
      </c>
      <c r="AU7" s="0" t="n">
        <v>217.41</v>
      </c>
      <c r="AV7" s="0" t="n">
        <v>214.99</v>
      </c>
    </row>
    <row r="8" customFormat="false" ht="13.8" hidden="false" customHeight="false" outlineLevel="0" collapsed="false">
      <c r="A8" s="37" t="s">
        <v>11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  <c r="AM8" s="0" t="n">
        <v>299.26</v>
      </c>
      <c r="AN8" s="0" t="n">
        <v>285.33</v>
      </c>
      <c r="AO8" s="0" t="n">
        <v>280.21</v>
      </c>
      <c r="AP8" s="0" t="n">
        <v>285.5</v>
      </c>
      <c r="AQ8" s="0" t="n">
        <v>289.8</v>
      </c>
      <c r="AR8" s="0" t="n">
        <v>348.45</v>
      </c>
      <c r="AS8" s="0" t="n">
        <v>293.42</v>
      </c>
      <c r="AT8" s="0" t="n">
        <v>295.13</v>
      </c>
      <c r="AU8" s="0" t="n">
        <v>297.8</v>
      </c>
      <c r="AV8" s="0" t="n">
        <v>294.56</v>
      </c>
    </row>
    <row r="9" customFormat="false" ht="13.8" hidden="false" customHeight="false" outlineLevel="0" collapsed="false">
      <c r="A9" s="38" t="s">
        <v>12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  <c r="AM9" s="0" t="n">
        <v>1634.58</v>
      </c>
      <c r="AN9" s="0" t="n">
        <v>1548.6</v>
      </c>
      <c r="AO9" s="0" t="n">
        <v>1521.09</v>
      </c>
      <c r="AP9" s="0" t="n">
        <v>1519.52</v>
      </c>
      <c r="AQ9" s="0" t="n">
        <v>1577.99</v>
      </c>
      <c r="AR9" s="0" t="n">
        <v>1692.44</v>
      </c>
      <c r="AS9" s="0" t="n">
        <v>1563.83</v>
      </c>
      <c r="AT9" s="0" t="n">
        <v>1608.31</v>
      </c>
      <c r="AU9" s="0" t="n">
        <v>1616.35</v>
      </c>
      <c r="AV9" s="0" t="n">
        <v>1641.63</v>
      </c>
    </row>
    <row r="10" customFormat="false" ht="13.8" hidden="false" customHeight="false" outlineLevel="0" collapsed="false">
      <c r="A10" s="37" t="s">
        <v>13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  <c r="AM10" s="0" t="n">
        <v>162.82</v>
      </c>
      <c r="AN10" s="0" t="n">
        <v>153.45</v>
      </c>
      <c r="AO10" s="0" t="n">
        <v>150.04</v>
      </c>
      <c r="AP10" s="0" t="n">
        <v>152.53</v>
      </c>
      <c r="AQ10" s="0" t="n">
        <v>157.13</v>
      </c>
      <c r="AR10" s="0" t="n">
        <v>167.94</v>
      </c>
      <c r="AS10" s="0" t="n">
        <v>160.46</v>
      </c>
      <c r="AT10" s="0" t="n">
        <v>160.19</v>
      </c>
      <c r="AU10" s="0" t="n">
        <v>160.61</v>
      </c>
      <c r="AV10" s="0" t="n">
        <v>159.17</v>
      </c>
    </row>
    <row r="11" customFormat="false" ht="13.8" hidden="false" customHeight="false" outlineLevel="0" collapsed="false">
      <c r="A11" s="37" t="s">
        <v>14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  <c r="AM11" s="0" t="n">
        <v>485.04</v>
      </c>
      <c r="AN11" s="0" t="n">
        <v>459.3</v>
      </c>
      <c r="AO11" s="0" t="n">
        <v>453.04</v>
      </c>
      <c r="AP11" s="0" t="n">
        <v>471.39</v>
      </c>
      <c r="AQ11" s="0" t="n">
        <v>469.62</v>
      </c>
      <c r="AR11" s="0" t="n">
        <v>523.99</v>
      </c>
      <c r="AS11" s="0" t="n">
        <v>462.19</v>
      </c>
      <c r="AT11" s="0" t="n">
        <v>477.86</v>
      </c>
      <c r="AU11" s="0" t="n">
        <v>477.19</v>
      </c>
      <c r="AV11" s="0" t="n">
        <v>475.62</v>
      </c>
    </row>
    <row r="12" customFormat="false" ht="13.8" hidden="false" customHeight="false" outlineLevel="0" collapsed="false">
      <c r="A12" s="37" t="s">
        <v>15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  <c r="AM12" s="0" t="n">
        <v>114.75</v>
      </c>
      <c r="AN12" s="0" t="n">
        <v>108.81</v>
      </c>
      <c r="AO12" s="0" t="n">
        <v>111.63</v>
      </c>
      <c r="AP12" s="0" t="n">
        <v>115.27</v>
      </c>
      <c r="AQ12" s="0" t="n">
        <v>111.39</v>
      </c>
      <c r="AR12" s="0" t="n">
        <v>115.41</v>
      </c>
      <c r="AS12" s="0" t="n">
        <v>110.49</v>
      </c>
      <c r="AT12" s="0" t="n">
        <v>113.14</v>
      </c>
      <c r="AU12" s="0" t="n">
        <v>113.37</v>
      </c>
      <c r="AV12" s="0" t="n">
        <v>112.9</v>
      </c>
    </row>
    <row r="13" customFormat="false" ht="13.8" hidden="false" customHeight="false" outlineLevel="0" collapsed="false">
      <c r="A13" s="37" t="s">
        <v>16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  <c r="AM13" s="0" t="n">
        <v>617.09</v>
      </c>
      <c r="AN13" s="0" t="n">
        <v>589.14</v>
      </c>
      <c r="AO13" s="0" t="n">
        <v>590.76</v>
      </c>
      <c r="AP13" s="0" t="n">
        <v>611.21</v>
      </c>
      <c r="AQ13" s="0" t="n">
        <v>599.81</v>
      </c>
      <c r="AR13" s="0" t="n">
        <v>608.85</v>
      </c>
      <c r="AS13" s="0" t="n">
        <v>589.26</v>
      </c>
      <c r="AT13" s="0" t="n">
        <v>610.03</v>
      </c>
      <c r="AU13" s="0" t="n">
        <v>602.81</v>
      </c>
      <c r="AV13" s="0" t="n">
        <v>606.02</v>
      </c>
    </row>
    <row r="14" customFormat="false" ht="13.8" hidden="false" customHeight="false" outlineLevel="0" collapsed="false">
      <c r="A14" s="38" t="s">
        <v>17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  <c r="AM14" s="0" t="n">
        <v>354.04</v>
      </c>
      <c r="AN14" s="0" t="n">
        <v>335.68</v>
      </c>
      <c r="AO14" s="0" t="n">
        <v>337.16</v>
      </c>
      <c r="AP14" s="0" t="n">
        <v>365.23</v>
      </c>
      <c r="AQ14" s="0" t="n">
        <v>341.25</v>
      </c>
      <c r="AR14" s="0" t="n">
        <v>381.37</v>
      </c>
      <c r="AS14" s="0" t="n">
        <v>334.27</v>
      </c>
      <c r="AT14" s="0" t="n">
        <v>347.14</v>
      </c>
      <c r="AU14" s="0" t="n">
        <v>343.85</v>
      </c>
      <c r="AV14" s="0" t="n">
        <v>344.28</v>
      </c>
    </row>
    <row r="15" customFormat="false" ht="13.8" hidden="false" customHeight="false" outlineLevel="0" collapsed="false">
      <c r="A15" s="38" t="s">
        <v>18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  <c r="AM15" s="0" t="n">
        <v>436.89</v>
      </c>
      <c r="AN15" s="0" t="n">
        <v>411.26</v>
      </c>
      <c r="AO15" s="0" t="n">
        <v>416.19</v>
      </c>
      <c r="AP15" s="0" t="n">
        <v>492</v>
      </c>
      <c r="AQ15" s="0" t="n">
        <v>420.88</v>
      </c>
      <c r="AR15" s="0" t="n">
        <v>462.26</v>
      </c>
      <c r="AS15" s="0" t="n">
        <v>416.12</v>
      </c>
      <c r="AT15" s="0" t="n">
        <v>426.34</v>
      </c>
      <c r="AU15" s="0" t="n">
        <v>423.33</v>
      </c>
      <c r="AV15" s="0" t="n">
        <v>425.22</v>
      </c>
    </row>
    <row r="16" customFormat="false" ht="13.8" hidden="false" customHeight="false" outlineLevel="0" collapsed="false">
      <c r="A16" s="38" t="s">
        <v>19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  <c r="AM16" s="0" t="n">
        <v>2812.44</v>
      </c>
      <c r="AN16" s="0" t="n">
        <v>2718.77</v>
      </c>
      <c r="AO16" s="0" t="n">
        <v>2698.37</v>
      </c>
      <c r="AP16" s="0" t="n">
        <v>2796.93</v>
      </c>
      <c r="AQ16" s="0" t="n">
        <v>2710.12</v>
      </c>
      <c r="AR16" s="0" t="n">
        <v>2869.1</v>
      </c>
      <c r="AS16" s="0" t="n">
        <v>2766.77</v>
      </c>
      <c r="AT16" s="0" t="n">
        <v>2779.73</v>
      </c>
      <c r="AU16" s="0" t="n">
        <v>2751.68</v>
      </c>
      <c r="AV16" s="0" t="n">
        <v>2770.42</v>
      </c>
    </row>
    <row r="17" customFormat="false" ht="13.8" hidden="false" customHeight="false" outlineLevel="0" collapsed="false">
      <c r="A17" s="38" t="s">
        <v>20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  <c r="AM17" s="0" t="n">
        <v>237.57</v>
      </c>
      <c r="AN17" s="0" t="n">
        <v>242.28</v>
      </c>
      <c r="AO17" s="0" t="n">
        <v>245.65</v>
      </c>
      <c r="AP17" s="0" t="n">
        <v>248.19</v>
      </c>
      <c r="AQ17" s="0" t="n">
        <v>239.92</v>
      </c>
      <c r="AR17" s="0" t="n">
        <v>194.14</v>
      </c>
      <c r="AS17" s="0" t="n">
        <v>339.13</v>
      </c>
      <c r="AT17" s="0" t="n">
        <v>252.51</v>
      </c>
      <c r="AU17" s="0" t="n">
        <v>248.12</v>
      </c>
      <c r="AV17" s="0" t="n">
        <v>250.75</v>
      </c>
    </row>
    <row r="18" customFormat="false" ht="13.8" hidden="false" customHeight="false" outlineLevel="0" collapsed="false">
      <c r="A18" s="38" t="s">
        <v>21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  <c r="AM18" s="0" t="n">
        <v>702.06</v>
      </c>
      <c r="AN18" s="0" t="n">
        <v>667.02</v>
      </c>
      <c r="AO18" s="0" t="n">
        <v>673.81</v>
      </c>
      <c r="AP18" s="0" t="n">
        <v>681.34</v>
      </c>
      <c r="AQ18" s="0" t="n">
        <v>654.41</v>
      </c>
      <c r="AR18" s="0" t="n">
        <v>690.24</v>
      </c>
      <c r="AS18" s="0" t="n">
        <v>940.81</v>
      </c>
      <c r="AT18" s="0" t="n">
        <v>694.36</v>
      </c>
      <c r="AU18" s="0" t="n">
        <v>687.71</v>
      </c>
      <c r="AV18" s="0" t="n">
        <v>691.04</v>
      </c>
    </row>
    <row r="19" customFormat="false" ht="13.8" hidden="false" customHeight="false" outlineLevel="0" collapsed="false">
      <c r="A19" s="38" t="s">
        <v>22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  <c r="AM19" s="0" t="n">
        <v>855.38</v>
      </c>
      <c r="AN19" s="0" t="n">
        <v>814.21</v>
      </c>
      <c r="AO19" s="0" t="n">
        <v>821.4</v>
      </c>
      <c r="AP19" s="0" t="n">
        <v>834.25</v>
      </c>
      <c r="AQ19" s="0" t="n">
        <v>799.07</v>
      </c>
      <c r="AR19" s="0" t="n">
        <v>819.99</v>
      </c>
      <c r="AS19" s="0" t="n">
        <v>888.46</v>
      </c>
      <c r="AT19" s="0" t="n">
        <v>847.06</v>
      </c>
      <c r="AU19" s="0" t="n">
        <v>838.59</v>
      </c>
      <c r="AV19" s="0" t="n">
        <v>843.51</v>
      </c>
    </row>
    <row r="20" customFormat="false" ht="13.8" hidden="false" customHeight="false" outlineLevel="0" collapsed="false">
      <c r="A20" s="38" t="s">
        <v>23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  <c r="AM20" s="0" t="n">
        <v>140.71</v>
      </c>
      <c r="AN20" s="0" t="n">
        <v>133.93</v>
      </c>
      <c r="AO20" s="0" t="n">
        <v>135.64</v>
      </c>
      <c r="AP20" s="0" t="n">
        <v>138.15</v>
      </c>
      <c r="AQ20" s="0" t="n">
        <v>130.99</v>
      </c>
      <c r="AR20" s="0" t="n">
        <v>132.48</v>
      </c>
      <c r="AS20" s="0" t="n">
        <v>134.32</v>
      </c>
      <c r="AT20" s="0" t="n">
        <v>138.82</v>
      </c>
      <c r="AU20" s="0" t="n">
        <v>137.73</v>
      </c>
      <c r="AV20" s="0" t="n">
        <v>138.07</v>
      </c>
    </row>
    <row r="21" customFormat="false" ht="13.8" hidden="false" customHeight="false" outlineLevel="0" collapsed="false">
      <c r="A21" s="38" t="s">
        <v>24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  <c r="AM21" s="0" t="n">
        <v>476.98</v>
      </c>
      <c r="AN21" s="0" t="n">
        <v>452.39</v>
      </c>
      <c r="AO21" s="0" t="n">
        <v>459.92</v>
      </c>
      <c r="AP21" s="0" t="n">
        <v>467.84</v>
      </c>
      <c r="AQ21" s="0" t="n">
        <v>443.88</v>
      </c>
      <c r="AR21" s="0" t="n">
        <v>452.53</v>
      </c>
      <c r="AS21" s="0" t="n">
        <v>458.41</v>
      </c>
      <c r="AT21" s="0" t="n">
        <v>473.33</v>
      </c>
      <c r="AU21" s="0" t="n">
        <v>467.57</v>
      </c>
      <c r="AV21" s="0" t="n">
        <v>471.94</v>
      </c>
    </row>
    <row r="22" customFormat="false" ht="13.8" hidden="false" customHeight="false" outlineLevel="0" collapsed="false">
      <c r="A22" s="38" t="s">
        <v>25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39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  <c r="AM22" s="0" t="n">
        <v>436.46</v>
      </c>
      <c r="AN22" s="0" t="n">
        <v>409.92</v>
      </c>
      <c r="AO22" s="0" t="n">
        <v>416.36</v>
      </c>
      <c r="AP22" s="0" t="n">
        <v>425.95</v>
      </c>
      <c r="AQ22" s="0" t="n">
        <v>464.28</v>
      </c>
      <c r="AR22" s="0" t="n">
        <v>408.59</v>
      </c>
      <c r="AS22" s="0" t="n">
        <v>412.82</v>
      </c>
      <c r="AT22" s="0" t="n">
        <v>428.78</v>
      </c>
      <c r="AU22" s="0" t="n">
        <v>423.41</v>
      </c>
      <c r="AV22" s="0" t="n">
        <v>426.63</v>
      </c>
    </row>
    <row r="23" customFormat="false" ht="13.8" hidden="false" customHeight="false" outlineLevel="0" collapsed="false">
      <c r="A23" s="38" t="s">
        <v>26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  <c r="AM23" s="0" t="n">
        <v>272.59</v>
      </c>
      <c r="AN23" s="0" t="n">
        <v>256.29</v>
      </c>
      <c r="AO23" s="0" t="n">
        <v>259.86</v>
      </c>
      <c r="AP23" s="0" t="n">
        <v>268.45</v>
      </c>
      <c r="AQ23" s="0" t="n">
        <v>268.08</v>
      </c>
      <c r="AR23" s="0" t="n">
        <v>254.97</v>
      </c>
      <c r="AS23" s="0" t="n">
        <v>257.81</v>
      </c>
      <c r="AT23" s="0" t="n">
        <v>267.23</v>
      </c>
      <c r="AU23" s="0" t="n">
        <v>264.23</v>
      </c>
      <c r="AV23" s="0" t="n">
        <v>264.97</v>
      </c>
    </row>
    <row r="24" customFormat="false" ht="13.8" hidden="false" customHeight="false" outlineLevel="0" collapsed="false">
      <c r="A24" s="38" t="s">
        <v>27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  <c r="AM24" s="0" t="n">
        <v>294.42</v>
      </c>
      <c r="AN24" s="0" t="n">
        <v>276.76</v>
      </c>
      <c r="AO24" s="0" t="n">
        <v>281.98</v>
      </c>
      <c r="AP24" s="0" t="n">
        <v>287.75</v>
      </c>
      <c r="AQ24" s="0" t="n">
        <v>286</v>
      </c>
      <c r="AR24" s="0" t="n">
        <v>277.5</v>
      </c>
      <c r="AS24" s="0" t="n">
        <v>280.82</v>
      </c>
      <c r="AT24" s="0" t="n">
        <v>289.86</v>
      </c>
      <c r="AU24" s="0" t="n">
        <v>287.04</v>
      </c>
      <c r="AV24" s="0" t="n">
        <v>288.62</v>
      </c>
    </row>
    <row r="25" customFormat="false" ht="13.8" hidden="false" customHeight="false" outlineLevel="0" collapsed="false">
      <c r="A25" s="38" t="s">
        <v>28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  <c r="AM25" s="0" t="n">
        <v>347.88</v>
      </c>
      <c r="AN25" s="0" t="n">
        <v>327.61</v>
      </c>
      <c r="AO25" s="0" t="n">
        <v>333.8</v>
      </c>
      <c r="AP25" s="0" t="n">
        <v>344.28</v>
      </c>
      <c r="AQ25" s="0" t="n">
        <v>322.43</v>
      </c>
      <c r="AR25" s="0" t="n">
        <v>327.1</v>
      </c>
      <c r="AS25" s="0" t="n">
        <v>331.41</v>
      </c>
      <c r="AT25" s="0" t="n">
        <v>342.92</v>
      </c>
      <c r="AU25" s="0" t="n">
        <v>338.69</v>
      </c>
      <c r="AV25" s="0" t="n">
        <v>341.36</v>
      </c>
    </row>
    <row r="26" customFormat="false" ht="13.8" hidden="false" customHeight="false" outlineLevel="0" collapsed="false">
      <c r="A26" s="40" t="s">
        <v>29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  <c r="AM26" s="0" t="n">
        <v>845.61</v>
      </c>
      <c r="AN26" s="0" t="n">
        <v>799.21</v>
      </c>
      <c r="AO26" s="0" t="n">
        <v>815.28</v>
      </c>
      <c r="AP26" s="0" t="n">
        <v>844.47</v>
      </c>
      <c r="AQ26" s="0" t="n">
        <v>789.22</v>
      </c>
      <c r="AR26" s="0" t="n">
        <v>801.22</v>
      </c>
      <c r="AS26" s="0" t="n">
        <v>814.98</v>
      </c>
      <c r="AT26" s="0" t="n">
        <v>839.5</v>
      </c>
      <c r="AU26" s="0" t="n">
        <v>830.58</v>
      </c>
      <c r="AV26" s="0" t="n">
        <v>831.34</v>
      </c>
    </row>
    <row r="27" customFormat="false" ht="13.8" hidden="false" customHeight="false" outlineLevel="0" collapsed="false">
      <c r="A27" s="38" t="s">
        <v>30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36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  <c r="AM27" s="0" t="n">
        <v>187.19</v>
      </c>
      <c r="AN27" s="0" t="n">
        <v>177.5</v>
      </c>
      <c r="AO27" s="0" t="n">
        <v>180.75</v>
      </c>
      <c r="AP27" s="0" t="n">
        <v>188.68</v>
      </c>
      <c r="AQ27" s="0" t="n">
        <v>174.23</v>
      </c>
      <c r="AR27" s="0" t="n">
        <v>176.97</v>
      </c>
      <c r="AS27" s="0" t="n">
        <v>189.39</v>
      </c>
      <c r="AT27" s="0" t="n">
        <v>186.46</v>
      </c>
      <c r="AU27" s="0" t="n">
        <v>183.56</v>
      </c>
      <c r="AV27" s="0" t="n">
        <v>184.31</v>
      </c>
    </row>
    <row r="28" customFormat="false" ht="13.8" hidden="false" customHeight="false" outlineLevel="0" collapsed="false">
      <c r="A28" s="38" t="s">
        <v>31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  <c r="AM28" s="0" t="n">
        <v>442.08</v>
      </c>
      <c r="AN28" s="0" t="n">
        <v>417.1</v>
      </c>
      <c r="AO28" s="0" t="n">
        <v>425.18</v>
      </c>
      <c r="AP28" s="0" t="n">
        <v>436.42</v>
      </c>
      <c r="AQ28" s="0" t="n">
        <v>410.67</v>
      </c>
      <c r="AR28" s="0" t="n">
        <v>416.46</v>
      </c>
      <c r="AS28" s="0" t="n">
        <v>428.23</v>
      </c>
      <c r="AT28" s="0" t="n">
        <v>438.13</v>
      </c>
      <c r="AU28" s="0" t="n">
        <v>432.28</v>
      </c>
      <c r="AV28" s="0" t="n">
        <v>433.6</v>
      </c>
    </row>
    <row r="29" customFormat="false" ht="13.8" hidden="false" customHeight="false" outlineLevel="0" collapsed="false">
      <c r="A29" s="38" t="s">
        <v>32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  <c r="AM29" s="0" t="n">
        <v>1800.39</v>
      </c>
      <c r="AN29" s="0" t="n">
        <v>1701.77</v>
      </c>
      <c r="AO29" s="0" t="n">
        <v>1731.05</v>
      </c>
      <c r="AP29" s="0" t="n">
        <v>1784.57</v>
      </c>
      <c r="AQ29" s="0" t="n">
        <v>1674.9</v>
      </c>
      <c r="AR29" s="0" t="n">
        <v>1697.75</v>
      </c>
      <c r="AS29" s="0" t="n">
        <v>1727.58</v>
      </c>
      <c r="AT29" s="0" t="n">
        <v>1780.01</v>
      </c>
      <c r="AU29" s="0" t="n">
        <v>1761.27</v>
      </c>
      <c r="AV29" s="0" t="n">
        <v>1767.51</v>
      </c>
    </row>
    <row r="30" customFormat="false" ht="13.8" hidden="false" customHeight="false" outlineLevel="0" collapsed="false">
      <c r="A30" s="38" t="s">
        <v>33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  <c r="AM30" s="0" t="n">
        <v>46.47</v>
      </c>
      <c r="AN30" s="0" t="n">
        <v>43.79</v>
      </c>
      <c r="AO30" s="0" t="n">
        <v>44.53</v>
      </c>
      <c r="AP30" s="0" t="n">
        <v>45.62</v>
      </c>
      <c r="AQ30" s="0" t="n">
        <v>43.09</v>
      </c>
      <c r="AR30" s="0" t="n">
        <v>43.58</v>
      </c>
      <c r="AS30" s="0" t="n">
        <v>44.85</v>
      </c>
      <c r="AT30" s="0" t="n">
        <v>46.13</v>
      </c>
      <c r="AU30" s="0" t="n">
        <v>45.32</v>
      </c>
      <c r="AV30" s="0" t="n">
        <v>45.15</v>
      </c>
    </row>
    <row r="31" customFormat="false" ht="13.8" hidden="false" customHeight="false" outlineLevel="0" collapsed="false">
      <c r="A31" s="37" t="s">
        <v>34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  <c r="AM31" s="0" t="n">
        <v>33.34</v>
      </c>
      <c r="AN31" s="0" t="n">
        <v>31.74</v>
      </c>
      <c r="AO31" s="0" t="n">
        <v>32.14</v>
      </c>
      <c r="AP31" s="0" t="n">
        <v>33.26</v>
      </c>
      <c r="AQ31" s="0" t="n">
        <v>31.02</v>
      </c>
      <c r="AR31" s="0" t="n">
        <v>31.45</v>
      </c>
      <c r="AS31" s="0" t="n">
        <v>32.61</v>
      </c>
      <c r="AT31" s="0" t="n">
        <v>33.2</v>
      </c>
      <c r="AU31" s="0" t="n">
        <v>32.69</v>
      </c>
      <c r="AV31" s="0" t="n">
        <v>32.52</v>
      </c>
    </row>
    <row r="32" customFormat="false" ht="13.8" hidden="false" customHeight="false" outlineLevel="0" collapsed="false">
      <c r="A32" s="37" t="s">
        <v>35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  <c r="AM32" s="0" t="n">
        <v>171.26</v>
      </c>
      <c r="AN32" s="0" t="n">
        <v>162.32</v>
      </c>
      <c r="AO32" s="0" t="n">
        <v>164.67</v>
      </c>
      <c r="AP32" s="0" t="n">
        <v>169.15</v>
      </c>
      <c r="AQ32" s="0" t="n">
        <v>160.24</v>
      </c>
      <c r="AR32" s="0" t="n">
        <v>161.45</v>
      </c>
      <c r="AS32" s="0" t="n">
        <v>167.46</v>
      </c>
      <c r="AT32" s="0" t="n">
        <v>170.28</v>
      </c>
      <c r="AU32" s="0" t="n">
        <v>168.01</v>
      </c>
      <c r="AV32" s="0" t="n">
        <v>167.71</v>
      </c>
    </row>
    <row r="33" customFormat="false" ht="13.8" hidden="false" customHeight="false" outlineLevel="0" collapsed="false">
      <c r="A33" s="37" t="s">
        <v>36</v>
      </c>
    </row>
    <row r="35" customFormat="false" ht="13.8" hidden="false" customHeight="false" outlineLevel="0" collapsed="false">
      <c r="A35" s="0" t="s">
        <v>80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  <c r="AM35" s="0" t="n">
        <f aca="false">SUM(AM$5:AM$32)</f>
        <v>16354.44</v>
      </c>
      <c r="AN35" s="0" t="n">
        <f aca="false">SUM(AN$5:AN$32)</f>
        <v>15647.65</v>
      </c>
      <c r="AO35" s="0" t="n">
        <f aca="false">SUM(AO$5:AO$32)</f>
        <v>15779.82</v>
      </c>
      <c r="AP35" s="0" t="n">
        <f aca="false">SUM(AP$5:AP$32)</f>
        <v>15990.35</v>
      </c>
      <c r="AQ35" s="0" t="n">
        <f aca="false">SUM(AQ$5:AQ$32)</f>
        <v>15660.85</v>
      </c>
      <c r="AR35" s="0" t="n">
        <f aca="false">SUM(AR$5:AR$32)</f>
        <v>16369.63</v>
      </c>
      <c r="AS35" s="0" t="n">
        <f aca="false">SUM(AS$5:AS$32)</f>
        <v>16188.34</v>
      </c>
      <c r="AT35" s="0" t="n">
        <f aca="false">SUM(AT$5:AT$32)</f>
        <v>16169.85</v>
      </c>
      <c r="AU35" s="0" t="n">
        <f aca="false">SUM(AU$5:AU$32)</f>
        <v>16105.65</v>
      </c>
      <c r="AV35" s="0" t="n">
        <f aca="false">SUM(AV$5:AV$32)</f>
        <v>16123.04</v>
      </c>
    </row>
    <row r="36" customFormat="false" ht="23.45" hidden="false" customHeight="false" outlineLevel="0" collapsed="false">
      <c r="A36" s="36" t="s">
        <v>81</v>
      </c>
      <c r="C36" s="41"/>
      <c r="D36" s="41" t="n">
        <f aca="false">D35/C35</f>
        <v>1.0558825271854</v>
      </c>
      <c r="E36" s="41" t="n">
        <f aca="false">E35/D35</f>
        <v>0.916849500061912</v>
      </c>
      <c r="F36" s="41" t="n">
        <f aca="false">F35/E35</f>
        <v>1.10350896258914</v>
      </c>
      <c r="G36" s="41" t="n">
        <f aca="false">G35/F35</f>
        <v>1.03987375176407</v>
      </c>
      <c r="H36" s="41" t="n">
        <f aca="false">H35/G35</f>
        <v>1.06665722673939</v>
      </c>
      <c r="I36" s="41" t="n">
        <f aca="false">I35/H35</f>
        <v>1.02227013104336</v>
      </c>
      <c r="J36" s="41" t="n">
        <f aca="false">J35/I35</f>
        <v>0.968844995695285</v>
      </c>
      <c r="K36" s="41" t="n">
        <f aca="false">K35/J35</f>
        <v>1.00756682988645</v>
      </c>
      <c r="L36" s="41" t="n">
        <f aca="false">L35/K35</f>
        <v>1.03365334779935</v>
      </c>
      <c r="M36" s="41" t="n">
        <f aca="false">M35/L35</f>
        <v>0.972899387020888</v>
      </c>
      <c r="N36" s="41" t="n">
        <f aca="false">N35/M35</f>
        <v>1.06944594764067</v>
      </c>
      <c r="O36" s="41" t="n">
        <f aca="false">O35/N35</f>
        <v>1.03914029657021</v>
      </c>
      <c r="P36" s="41" t="n">
        <f aca="false">P35/O35</f>
        <v>1.0268997847368</v>
      </c>
      <c r="Q36" s="41" t="n">
        <f aca="false">Q35/P35</f>
        <v>1.00478259658715</v>
      </c>
      <c r="R36" s="41" t="n">
        <f aca="false">R35/Q35</f>
        <v>1.02439095646859</v>
      </c>
      <c r="S36" s="41" t="n">
        <f aca="false">S35/R35</f>
        <v>0.994786033590229</v>
      </c>
      <c r="T36" s="41" t="n">
        <f aca="false">T35/S35</f>
        <v>0.995561439657853</v>
      </c>
      <c r="U36" s="41" t="n">
        <f aca="false">U35/T35</f>
        <v>1.10342734655874</v>
      </c>
      <c r="V36" s="41" t="n">
        <f aca="false">V35/U35</f>
        <v>0.949124255714387</v>
      </c>
      <c r="W36" s="41" t="n">
        <f aca="false">W35/V35</f>
        <v>0.990510153289931</v>
      </c>
      <c r="X36" s="41" t="n">
        <f aca="false">X35/W35</f>
        <v>0.963401613497919</v>
      </c>
      <c r="Y36" s="41" t="n">
        <f aca="false">Y35/X35</f>
        <v>1.04446534528375</v>
      </c>
      <c r="Z36" s="41" t="n">
        <f aca="false">Z35/Y35</f>
        <v>0.902660745410508</v>
      </c>
      <c r="AA36" s="41" t="n">
        <f aca="false">AA35/Z35</f>
        <v>1.14252240687931</v>
      </c>
      <c r="AB36" s="41" t="n">
        <f aca="false">AB35/AA35</f>
        <v>0.936850704356737</v>
      </c>
      <c r="AC36" s="41" t="n">
        <f aca="false">AC35/AB35</f>
        <v>1.03187444677672</v>
      </c>
      <c r="AD36" s="41" t="n">
        <f aca="false">AD35/AC35</f>
        <v>1.11331883538682</v>
      </c>
      <c r="AE36" s="41" t="n">
        <f aca="false">AE35/AD35</f>
        <v>1.00181950741378</v>
      </c>
      <c r="AF36" s="41" t="n">
        <f aca="false">AF35/AE35</f>
        <v>1.03424321595765</v>
      </c>
      <c r="AG36" s="41" t="n">
        <f aca="false">AG35/AF35</f>
        <v>1.00792537781632</v>
      </c>
      <c r="AH36" s="41" t="n">
        <f aca="false">AH35/AG35</f>
        <v>0.970324194852549</v>
      </c>
      <c r="AI36" s="41" t="n">
        <f aca="false">AI35/AH35</f>
        <v>1.04927844854803</v>
      </c>
      <c r="AJ36" s="41" t="n">
        <f aca="false">AJ35/AI35</f>
        <v>0.940307515998851</v>
      </c>
      <c r="AK36" s="41" t="n">
        <f aca="false">AK35/AJ35</f>
        <v>0.954601895704387</v>
      </c>
      <c r="AL36" s="41" t="n">
        <f aca="false">AL35/AK35</f>
        <v>1.03769659098725</v>
      </c>
      <c r="AM36" s="41" t="n">
        <f aca="false">AM35/AL35</f>
        <v>1.0523801464953</v>
      </c>
      <c r="AN36" s="41" t="n">
        <f aca="false">AN35/AM35</f>
        <v>0.956782989818056</v>
      </c>
      <c r="AO36" s="41" t="n">
        <f aca="false">AO35/AN35</f>
        <v>1.00844663575681</v>
      </c>
      <c r="AP36" s="41" t="n">
        <f aca="false">AP35/AO35</f>
        <v>1.0133417237966</v>
      </c>
      <c r="AQ36" s="41" t="n">
        <f aca="false">AQ35/AP35</f>
        <v>0.979393821898833</v>
      </c>
      <c r="AR36" s="41" t="n">
        <f aca="false">AR35/AQ35</f>
        <v>1.04525807986157</v>
      </c>
      <c r="AS36" s="41" t="n">
        <f aca="false">AS35/AR35</f>
        <v>0.988925223111335</v>
      </c>
      <c r="AT36" s="41" t="n">
        <f aca="false">AT35/AS35</f>
        <v>0.998857819887648</v>
      </c>
      <c r="AU36" s="41" t="n">
        <f aca="false">AU35/AT35</f>
        <v>0.996029647770387</v>
      </c>
      <c r="AV36" s="41" t="n">
        <f aca="false">AV35/AU35</f>
        <v>1.00107974530677</v>
      </c>
    </row>
    <row r="38" customFormat="false" ht="19.4" hidden="false" customHeight="false" outlineLevel="0" collapsed="false">
      <c r="A38" s="0" t="s">
        <v>82</v>
      </c>
      <c r="C38" s="14"/>
      <c r="D38" s="14"/>
      <c r="E38" s="14"/>
      <c r="F38" s="14"/>
      <c r="G38" s="14"/>
      <c r="H38" s="42" t="s">
        <v>83</v>
      </c>
      <c r="L38" s="43" t="s">
        <v>84</v>
      </c>
      <c r="O38" s="44" t="s">
        <v>85</v>
      </c>
      <c r="P38" s="43" t="s">
        <v>86</v>
      </c>
      <c r="U38" s="43" t="s">
        <v>87</v>
      </c>
      <c r="AC38" s="43" t="s">
        <v>88</v>
      </c>
      <c r="AD38" s="43" t="s">
        <v>89</v>
      </c>
      <c r="AL38" s="45"/>
      <c r="AR38" s="0" t="s">
        <v>90</v>
      </c>
    </row>
    <row r="82" customFormat="false" ht="13.8" hidden="false" customHeight="false" outlineLevel="0" collapsed="false">
      <c r="BI82" s="0" t="s">
        <v>8</v>
      </c>
      <c r="BJ82" s="0" t="n">
        <v>636.13</v>
      </c>
    </row>
    <row r="83" customFormat="false" ht="13.8" hidden="false" customHeight="false" outlineLevel="0" collapsed="false">
      <c r="BI83" s="0" t="s">
        <v>9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10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11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12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13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14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15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16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17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18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19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20</v>
      </c>
    </row>
    <row r="95" customFormat="false" ht="13.8" hidden="false" customHeight="false" outlineLevel="0" collapsed="false">
      <c r="BI95" s="0" t="s">
        <v>21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22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23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24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25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26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27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28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29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30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31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32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33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91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35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V3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" ySplit="4" topLeftCell="AM11" activePane="bottomRight" state="frozen"/>
      <selection pane="topLeft" activeCell="A1" activeCellId="0" sqref="A1"/>
      <selection pane="topRight" activeCell="AM1" activeCellId="0" sqref="AM1"/>
      <selection pane="bottomLeft" activeCell="A11" activeCellId="0" sqref="A11"/>
      <selection pane="bottomRight" activeCell="AU30" activeCellId="0" sqref="AU30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67</v>
      </c>
    </row>
    <row r="4" s="47" customFormat="true" ht="42.6" hidden="false" customHeight="false" outlineLevel="0" collapsed="false">
      <c r="A4" s="9"/>
      <c r="B4" s="9"/>
      <c r="C4" s="46" t="n">
        <v>44136</v>
      </c>
      <c r="D4" s="46" t="n">
        <v>44144</v>
      </c>
      <c r="E4" s="46" t="n">
        <v>44151</v>
      </c>
      <c r="F4" s="46" t="n">
        <v>44157</v>
      </c>
      <c r="G4" s="46" t="n">
        <v>44164</v>
      </c>
      <c r="H4" s="46" t="n">
        <v>44171</v>
      </c>
      <c r="I4" s="46" t="n">
        <v>44178</v>
      </c>
      <c r="J4" s="46" t="n">
        <v>44185</v>
      </c>
      <c r="K4" s="46" t="n">
        <v>44192</v>
      </c>
      <c r="L4" s="46" t="n">
        <v>43833</v>
      </c>
      <c r="M4" s="46" t="n">
        <v>44206</v>
      </c>
      <c r="N4" s="46" t="n">
        <v>44213</v>
      </c>
      <c r="O4" s="46" t="n">
        <v>44220</v>
      </c>
      <c r="P4" s="23" t="s">
        <v>68</v>
      </c>
      <c r="Q4" s="23" t="s">
        <v>69</v>
      </c>
      <c r="R4" s="24" t="n">
        <v>44241</v>
      </c>
      <c r="S4" s="23" t="s">
        <v>70</v>
      </c>
      <c r="T4" s="24" t="n">
        <v>44255</v>
      </c>
      <c r="U4" s="23" t="s">
        <v>71</v>
      </c>
      <c r="V4" s="23" t="s">
        <v>72</v>
      </c>
      <c r="W4" s="24" t="n">
        <v>44276</v>
      </c>
      <c r="X4" s="24" t="n">
        <v>44276</v>
      </c>
      <c r="Y4" s="24" t="n">
        <v>44290</v>
      </c>
      <c r="Z4" s="23" t="s">
        <v>73</v>
      </c>
      <c r="AA4" s="23" t="s">
        <v>74</v>
      </c>
      <c r="AB4" s="22" t="n">
        <v>44311</v>
      </c>
      <c r="AC4" s="22" t="n">
        <v>44318</v>
      </c>
      <c r="AD4" s="46" t="n">
        <v>44325</v>
      </c>
      <c r="AE4" s="25" t="s">
        <v>75</v>
      </c>
      <c r="AG4" s="25" t="s">
        <v>76</v>
      </c>
      <c r="AH4" s="22" t="n">
        <v>44353</v>
      </c>
      <c r="AI4" s="22" t="n">
        <v>44360</v>
      </c>
      <c r="AJ4" s="22" t="n">
        <v>44367</v>
      </c>
      <c r="AK4" s="22" t="n">
        <v>44374</v>
      </c>
      <c r="AL4" s="22" t="n">
        <v>44383</v>
      </c>
      <c r="AM4" s="25" t="s">
        <v>78</v>
      </c>
      <c r="AN4" s="22" t="n">
        <v>44395</v>
      </c>
      <c r="AO4" s="22" t="n">
        <v>44402</v>
      </c>
      <c r="AP4" s="22" t="n">
        <v>44409</v>
      </c>
      <c r="AQ4" s="23" t="s">
        <v>92</v>
      </c>
      <c r="AR4" s="22" t="n">
        <v>44423</v>
      </c>
      <c r="AS4" s="48" t="n">
        <v>44430</v>
      </c>
      <c r="AT4" s="48" t="n">
        <v>44437</v>
      </c>
      <c r="AU4" s="26" t="n">
        <v>44444</v>
      </c>
      <c r="AV4" s="26" t="n">
        <v>44451</v>
      </c>
    </row>
    <row r="5" s="51" customFormat="true" ht="14.05" hidden="false" customHeight="true" outlineLevel="0" collapsed="false">
      <c r="A5" s="0"/>
      <c r="B5" s="0" t="s">
        <v>8</v>
      </c>
      <c r="C5" s="49"/>
      <c r="D5" s="50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34"/>
      <c r="Q5" s="32"/>
      <c r="R5" s="34"/>
      <c r="S5" s="32"/>
      <c r="T5" s="34"/>
      <c r="U5" s="32"/>
      <c r="V5" s="32"/>
      <c r="W5" s="34"/>
      <c r="X5" s="34"/>
      <c r="Y5" s="34"/>
      <c r="Z5" s="32"/>
      <c r="AA5" s="32"/>
      <c r="AB5" s="32"/>
      <c r="AC5" s="36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  <c r="AM5" s="0" t="n">
        <v>271.32528</v>
      </c>
      <c r="AN5" s="0" t="n">
        <v>252.32084</v>
      </c>
      <c r="AO5" s="0" t="n">
        <v>253.35241</v>
      </c>
      <c r="AP5" s="0" t="n">
        <v>259.68965</v>
      </c>
      <c r="AQ5" s="0" t="n">
        <v>307.94387</v>
      </c>
      <c r="AR5" s="0" t="n">
        <v>273.21572</v>
      </c>
      <c r="AS5" s="0" t="n">
        <v>251.02615</v>
      </c>
      <c r="AT5" s="0" t="n">
        <v>252.89731</v>
      </c>
      <c r="AU5" s="0" t="n">
        <v>252.91979</v>
      </c>
      <c r="AV5" s="0" t="n">
        <v>248.3132</v>
      </c>
    </row>
    <row r="6" s="11" customFormat="true" ht="13.8" hidden="false" customHeight="false" outlineLevel="0" collapsed="false">
      <c r="A6" s="0"/>
      <c r="B6" s="35" t="s">
        <v>9</v>
      </c>
      <c r="C6" s="0" t="n">
        <v>125.35355</v>
      </c>
      <c r="D6" s="17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  <c r="AM6" s="0" t="n">
        <v>224.0093</v>
      </c>
      <c r="AN6" s="0" t="n">
        <v>210.30995</v>
      </c>
      <c r="AO6" s="0" t="n">
        <v>212.31225</v>
      </c>
      <c r="AP6" s="0" t="n">
        <v>214.98571</v>
      </c>
      <c r="AQ6" s="0" t="n">
        <v>224.79665</v>
      </c>
      <c r="AR6" s="0" t="n">
        <v>223.68851</v>
      </c>
      <c r="AS6" s="0" t="n">
        <v>208.05438</v>
      </c>
      <c r="AT6" s="0" t="n">
        <v>210.2638</v>
      </c>
      <c r="AU6" s="0" t="n">
        <v>214.33064</v>
      </c>
      <c r="AV6" s="0" t="n">
        <v>205.40968</v>
      </c>
    </row>
    <row r="7" customFormat="false" ht="13.8" hidden="false" customHeight="false" outlineLevel="0" collapsed="false">
      <c r="B7" s="37" t="s">
        <v>10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  <c r="AM7" s="0" t="n">
        <v>96.1126</v>
      </c>
      <c r="AN7" s="0" t="n">
        <v>89.14734</v>
      </c>
      <c r="AO7" s="0" t="n">
        <v>90.82206</v>
      </c>
      <c r="AP7" s="0" t="n">
        <v>92.18263</v>
      </c>
      <c r="AQ7" s="0" t="n">
        <v>90.90168</v>
      </c>
      <c r="AR7" s="0" t="n">
        <v>94.30204</v>
      </c>
      <c r="AS7" s="0" t="n">
        <v>88.19253</v>
      </c>
      <c r="AT7" s="0" t="n">
        <v>89.32501</v>
      </c>
      <c r="AU7" s="0" t="n">
        <v>91.49466</v>
      </c>
      <c r="AV7" s="0" t="n">
        <v>87.29099</v>
      </c>
    </row>
    <row r="8" customFormat="false" ht="13.8" hidden="false" customHeight="false" outlineLevel="0" collapsed="false">
      <c r="B8" s="37" t="s">
        <v>11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  <c r="AM8" s="0" t="n">
        <v>93.94092</v>
      </c>
      <c r="AN8" s="0" t="n">
        <v>89.44785</v>
      </c>
      <c r="AO8" s="0" t="n">
        <v>90.75888</v>
      </c>
      <c r="AP8" s="0" t="n">
        <v>92.20713</v>
      </c>
      <c r="AQ8" s="0" t="n">
        <v>90.90023</v>
      </c>
      <c r="AR8" s="0" t="n">
        <v>94.69443</v>
      </c>
      <c r="AS8" s="0" t="n">
        <v>88.95074</v>
      </c>
      <c r="AT8" s="0" t="n">
        <v>89.27404</v>
      </c>
      <c r="AU8" s="0" t="n">
        <v>91.51357</v>
      </c>
      <c r="AV8" s="0" t="n">
        <v>88.54707</v>
      </c>
    </row>
    <row r="9" customFormat="false" ht="13.8" hidden="false" customHeight="false" outlineLevel="0" collapsed="false">
      <c r="B9" s="38" t="s">
        <v>12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  <c r="AM9" s="0" t="n">
        <v>397.38036</v>
      </c>
      <c r="AN9" s="0" t="n">
        <v>395.9805</v>
      </c>
      <c r="AO9" s="0" t="n">
        <v>409.14567</v>
      </c>
      <c r="AP9" s="0" t="n">
        <v>416.0429</v>
      </c>
      <c r="AQ9" s="0" t="n">
        <v>406.02633</v>
      </c>
      <c r="AR9" s="0" t="n">
        <v>417.17874</v>
      </c>
      <c r="AS9" s="0" t="n">
        <v>402.22093</v>
      </c>
      <c r="AT9" s="0" t="n">
        <v>402.9341</v>
      </c>
      <c r="AU9" s="0" t="n">
        <v>414.24903</v>
      </c>
      <c r="AV9" s="0" t="n">
        <v>398.5639</v>
      </c>
    </row>
    <row r="10" customFormat="false" ht="13.8" hidden="false" customHeight="false" outlineLevel="0" collapsed="false">
      <c r="B10" s="37" t="s">
        <v>13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  <c r="AM10" s="0" t="n">
        <v>49.86798</v>
      </c>
      <c r="AN10" s="0" t="n">
        <v>50.28011</v>
      </c>
      <c r="AO10" s="0" t="n">
        <v>51.79205</v>
      </c>
      <c r="AP10" s="0" t="n">
        <v>53.38516</v>
      </c>
      <c r="AQ10" s="0" t="n">
        <v>51.37493</v>
      </c>
      <c r="AR10" s="0" t="n">
        <v>52.72242</v>
      </c>
      <c r="AS10" s="0" t="n">
        <v>51.02656</v>
      </c>
      <c r="AT10" s="0" t="n">
        <v>51.34159</v>
      </c>
      <c r="AU10" s="0" t="n">
        <v>51.96557</v>
      </c>
      <c r="AV10" s="0" t="n">
        <v>50.66426</v>
      </c>
    </row>
    <row r="11" customFormat="false" ht="13.8" hidden="false" customHeight="false" outlineLevel="0" collapsed="false">
      <c r="B11" s="37" t="s">
        <v>14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  <c r="AM11" s="0" t="n">
        <v>138.60975</v>
      </c>
      <c r="AN11" s="0" t="n">
        <v>140.02589</v>
      </c>
      <c r="AO11" s="0" t="n">
        <v>144.53663</v>
      </c>
      <c r="AP11" s="0" t="n">
        <v>144.55951</v>
      </c>
      <c r="AQ11" s="0" t="n">
        <v>144.12992</v>
      </c>
      <c r="AR11" s="0" t="n">
        <v>145.92355</v>
      </c>
      <c r="AS11" s="0" t="n">
        <v>141.90512</v>
      </c>
      <c r="AT11" s="0" t="n">
        <v>141.63361</v>
      </c>
      <c r="AU11" s="0" t="n">
        <v>144.9393</v>
      </c>
      <c r="AV11" s="0" t="n">
        <v>141.3976</v>
      </c>
    </row>
    <row r="12" customFormat="false" ht="13.8" hidden="false" customHeight="false" outlineLevel="0" collapsed="false">
      <c r="B12" s="37" t="s">
        <v>15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  <c r="AM12" s="0" t="n">
        <v>44.00051</v>
      </c>
      <c r="AN12" s="0" t="n">
        <v>44.94206</v>
      </c>
      <c r="AO12" s="0" t="n">
        <v>46.32702</v>
      </c>
      <c r="AP12" s="0" t="n">
        <v>46.04434</v>
      </c>
      <c r="AQ12" s="0" t="n">
        <v>45.98609</v>
      </c>
      <c r="AR12" s="0" t="n">
        <v>46.94905</v>
      </c>
      <c r="AS12" s="0" t="n">
        <v>45.08509</v>
      </c>
      <c r="AT12" s="0" t="n">
        <v>45.53721</v>
      </c>
      <c r="AU12" s="0" t="n">
        <v>46.37073</v>
      </c>
      <c r="AV12" s="0" t="n">
        <v>44.7714</v>
      </c>
    </row>
    <row r="13" customFormat="false" ht="13.8" hidden="false" customHeight="false" outlineLevel="0" collapsed="false">
      <c r="B13" s="37" t="s">
        <v>16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  <c r="AM13" s="0" t="n">
        <v>158.05704</v>
      </c>
      <c r="AN13" s="0" t="n">
        <v>160.42696</v>
      </c>
      <c r="AO13" s="0" t="n">
        <v>165.7346</v>
      </c>
      <c r="AP13" s="0" t="n">
        <v>163.40322</v>
      </c>
      <c r="AQ13" s="0" t="n">
        <v>160.88542</v>
      </c>
      <c r="AR13" s="0" t="n">
        <v>166.8921</v>
      </c>
      <c r="AS13" s="0" t="n">
        <v>160.43867</v>
      </c>
      <c r="AT13" s="0" t="n">
        <v>164.25094</v>
      </c>
      <c r="AU13" s="0" t="n">
        <v>164.63836</v>
      </c>
      <c r="AV13" s="0" t="n">
        <v>157.88911</v>
      </c>
    </row>
    <row r="14" customFormat="false" ht="13.8" hidden="false" customHeight="false" outlineLevel="0" collapsed="false">
      <c r="B14" s="38" t="s">
        <v>17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  <c r="AM14" s="0" t="n">
        <v>119.37928</v>
      </c>
      <c r="AN14" s="0" t="n">
        <v>121.16786</v>
      </c>
      <c r="AO14" s="0" t="n">
        <v>126.72064</v>
      </c>
      <c r="AP14" s="0" t="n">
        <v>123.00819</v>
      </c>
      <c r="AQ14" s="0" t="n">
        <v>122.88084</v>
      </c>
      <c r="AR14" s="0" t="n">
        <v>125.92209</v>
      </c>
      <c r="AS14" s="0" t="n">
        <v>120.60729</v>
      </c>
      <c r="AT14" s="0" t="n">
        <v>122.76784</v>
      </c>
      <c r="AU14" s="0" t="n">
        <v>125.27021</v>
      </c>
      <c r="AV14" s="0" t="n">
        <v>119.24336</v>
      </c>
    </row>
    <row r="15" customFormat="false" ht="13.8" hidden="false" customHeight="false" outlineLevel="0" collapsed="false">
      <c r="B15" s="38" t="s">
        <v>18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39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  <c r="AM15" s="0" t="n">
        <v>138.64966</v>
      </c>
      <c r="AN15" s="0" t="n">
        <v>140.04936</v>
      </c>
      <c r="AO15" s="0" t="n">
        <v>145.61946</v>
      </c>
      <c r="AP15" s="0" t="n">
        <v>141.21929</v>
      </c>
      <c r="AQ15" s="0" t="n">
        <v>142.14596</v>
      </c>
      <c r="AR15" s="0" t="n">
        <v>146.09033</v>
      </c>
      <c r="AS15" s="0" t="n">
        <v>140.40068</v>
      </c>
      <c r="AT15" s="0" t="n">
        <v>142.33849</v>
      </c>
      <c r="AU15" s="0" t="n">
        <v>145.43458</v>
      </c>
      <c r="AV15" s="0" t="n">
        <v>138.78989</v>
      </c>
    </row>
    <row r="16" customFormat="false" ht="13.8" hidden="false" customHeight="false" outlineLevel="0" collapsed="false">
      <c r="B16" s="38" t="s">
        <v>19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  <c r="AM16" s="0" t="n">
        <v>699.5017</v>
      </c>
      <c r="AN16" s="0" t="n">
        <v>697.39256</v>
      </c>
      <c r="AO16" s="0" t="n">
        <v>711.58348</v>
      </c>
      <c r="AP16" s="0" t="n">
        <v>712.02409</v>
      </c>
      <c r="AQ16" s="0" t="n">
        <v>692.86299</v>
      </c>
      <c r="AR16" s="0" t="n">
        <v>708.86256</v>
      </c>
      <c r="AS16" s="0" t="n">
        <v>690.5803</v>
      </c>
      <c r="AT16" s="0" t="n">
        <v>706.54516</v>
      </c>
      <c r="AU16" s="0" t="n">
        <v>721.50994</v>
      </c>
      <c r="AV16" s="0" t="n">
        <v>702.72608</v>
      </c>
    </row>
    <row r="17" customFormat="false" ht="13.8" hidden="false" customHeight="false" outlineLevel="0" collapsed="false">
      <c r="B17" s="38" t="s">
        <v>20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  <c r="AN17" s="0" t="n">
        <v>58.14421</v>
      </c>
      <c r="AO17" s="0" t="n">
        <v>58.99668</v>
      </c>
      <c r="AP17" s="0" t="n">
        <v>58.93413</v>
      </c>
      <c r="AQ17" s="0" t="n">
        <v>57.45933</v>
      </c>
      <c r="AR17" s="0" t="n">
        <v>58.72226</v>
      </c>
      <c r="AS17" s="0" t="n">
        <v>57.41775</v>
      </c>
      <c r="AT17" s="0" t="n">
        <v>57.20562</v>
      </c>
      <c r="AU17" s="0" t="n">
        <v>59.10345</v>
      </c>
      <c r="AV17" s="0" t="n">
        <v>56.91452</v>
      </c>
    </row>
    <row r="18" customFormat="false" ht="13.8" hidden="false" customHeight="false" outlineLevel="0" collapsed="false">
      <c r="B18" s="38" t="s">
        <v>21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  <c r="AM18" s="0" t="n">
        <v>198.0559</v>
      </c>
      <c r="AN18" s="0" t="n">
        <v>198.52091</v>
      </c>
      <c r="AO18" s="0" t="n">
        <v>204.55998</v>
      </c>
      <c r="AP18" s="0" t="n">
        <v>203.61665</v>
      </c>
      <c r="AQ18" s="0" t="n">
        <v>196.75993</v>
      </c>
      <c r="AR18" s="0" t="n">
        <v>200.84803</v>
      </c>
      <c r="AS18" s="0" t="n">
        <v>198.75492</v>
      </c>
      <c r="AT18" s="0" t="n">
        <v>197.45861</v>
      </c>
      <c r="AU18" s="0" t="n">
        <v>203.1654</v>
      </c>
      <c r="AV18" s="0" t="n">
        <v>200.34936</v>
      </c>
    </row>
    <row r="19" customFormat="false" ht="13.8" hidden="false" customHeight="false" outlineLevel="0" collapsed="false">
      <c r="B19" s="38" t="s">
        <v>22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  <c r="AM19" s="0" t="n">
        <v>232.20613</v>
      </c>
      <c r="AN19" s="0" t="n">
        <v>230.24696</v>
      </c>
      <c r="AO19" s="0" t="n">
        <v>240.32241</v>
      </c>
      <c r="AP19" s="0" t="n">
        <v>235.78685</v>
      </c>
      <c r="AQ19" s="0" t="n">
        <v>229.43522</v>
      </c>
      <c r="AR19" s="0" t="n">
        <v>237.8355</v>
      </c>
      <c r="AS19" s="0" t="n">
        <v>234.58123</v>
      </c>
      <c r="AT19" s="0" t="n">
        <v>248.03044</v>
      </c>
      <c r="AU19" s="0" t="n">
        <v>239.94694</v>
      </c>
      <c r="AV19" s="0" t="n">
        <v>234.65922</v>
      </c>
    </row>
    <row r="20" customFormat="false" ht="13.8" hidden="false" customHeight="false" outlineLevel="0" collapsed="false">
      <c r="B20" s="38" t="s">
        <v>23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  <c r="AM20" s="0" t="n">
        <v>56.22573</v>
      </c>
      <c r="AN20" s="0" t="n">
        <v>56.11644</v>
      </c>
      <c r="AO20" s="0" t="n">
        <v>58.4548</v>
      </c>
      <c r="AP20" s="0" t="n">
        <v>57.58897</v>
      </c>
      <c r="AQ20" s="0" t="n">
        <v>56.46062</v>
      </c>
      <c r="AR20" s="0" t="n">
        <v>59.09289</v>
      </c>
      <c r="AS20" s="0" t="n">
        <v>56.79314</v>
      </c>
      <c r="AT20" s="0" t="n">
        <v>57.76155</v>
      </c>
      <c r="AU20" s="0" t="n">
        <v>59.43</v>
      </c>
      <c r="AV20" s="0" t="n">
        <v>57.39666</v>
      </c>
    </row>
    <row r="21" customFormat="false" ht="13.8" hidden="false" customHeight="false" outlineLevel="0" collapsed="false">
      <c r="B21" s="38" t="s">
        <v>24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  <c r="AM21" s="0" t="n">
        <v>157.33707</v>
      </c>
      <c r="AN21" s="0" t="n">
        <v>155.56309</v>
      </c>
      <c r="AO21" s="0" t="n">
        <v>160.45979</v>
      </c>
      <c r="AP21" s="0" t="n">
        <v>158.09032</v>
      </c>
      <c r="AQ21" s="0" t="n">
        <v>156.23081</v>
      </c>
      <c r="AR21" s="0" t="n">
        <v>162.27863</v>
      </c>
      <c r="AS21" s="0" t="n">
        <v>157.68583</v>
      </c>
      <c r="AT21" s="0" t="n">
        <v>161.27427</v>
      </c>
      <c r="AU21" s="0" t="n">
        <v>162.08396</v>
      </c>
      <c r="AV21" s="0" t="n">
        <v>155.16865</v>
      </c>
    </row>
    <row r="22" customFormat="false" ht="13.8" hidden="false" customHeight="false" outlineLevel="0" collapsed="false">
      <c r="B22" s="38" t="s">
        <v>25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39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  <c r="AM22" s="0" t="n">
        <v>136.05224</v>
      </c>
      <c r="AN22" s="0" t="n">
        <v>134.11112</v>
      </c>
      <c r="AO22" s="0" t="n">
        <v>137.28949</v>
      </c>
      <c r="AP22" s="0" t="n">
        <v>136.03222</v>
      </c>
      <c r="AQ22" s="0" t="n">
        <v>133.98922</v>
      </c>
      <c r="AR22" s="0" t="n">
        <v>141.76978</v>
      </c>
      <c r="AS22" s="0" t="n">
        <v>135.29315</v>
      </c>
      <c r="AT22" s="0" t="n">
        <v>137.73073</v>
      </c>
      <c r="AU22" s="0" t="n">
        <v>140.10591</v>
      </c>
      <c r="AV22" s="0" t="n">
        <v>134.23404</v>
      </c>
    </row>
    <row r="23" customFormat="false" ht="13.8" hidden="false" customHeight="false" outlineLevel="0" collapsed="false">
      <c r="B23" s="38" t="s">
        <v>26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  <c r="AM23" s="0" t="n">
        <v>98.81968</v>
      </c>
      <c r="AN23" s="0" t="n">
        <v>98.33153</v>
      </c>
      <c r="AO23" s="0" t="n">
        <v>100.64183</v>
      </c>
      <c r="AP23" s="0" t="n">
        <v>99.01182</v>
      </c>
      <c r="AQ23" s="0" t="n">
        <v>97.89413</v>
      </c>
      <c r="AR23" s="0" t="n">
        <v>105.04129</v>
      </c>
      <c r="AS23" s="0" t="n">
        <v>98.06408</v>
      </c>
      <c r="AT23" s="0" t="n">
        <v>103.11229</v>
      </c>
      <c r="AU23" s="0" t="n">
        <v>102.91722</v>
      </c>
      <c r="AV23" s="0" t="n">
        <v>98.32562</v>
      </c>
    </row>
    <row r="24" customFormat="false" ht="13.8" hidden="false" customHeight="false" outlineLevel="0" collapsed="false">
      <c r="B24" s="38" t="s">
        <v>27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  <c r="AM24" s="0" t="n">
        <v>89.23575</v>
      </c>
      <c r="AN24" s="0" t="n">
        <v>89.59884</v>
      </c>
      <c r="AO24" s="0" t="n">
        <v>91.96451</v>
      </c>
      <c r="AP24" s="0" t="n">
        <v>90.40237</v>
      </c>
      <c r="AQ24" s="0" t="n">
        <v>89.09547</v>
      </c>
      <c r="AR24" s="0" t="n">
        <v>96.11108</v>
      </c>
      <c r="AS24" s="0" t="n">
        <v>90.14262</v>
      </c>
      <c r="AT24" s="0" t="n">
        <v>92.93745</v>
      </c>
      <c r="AU24" s="0" t="n">
        <v>93.44129</v>
      </c>
      <c r="AV24" s="0" t="n">
        <v>90.04957</v>
      </c>
    </row>
    <row r="25" customFormat="false" ht="13.8" hidden="false" customHeight="false" outlineLevel="0" collapsed="false">
      <c r="B25" s="38" t="s">
        <v>28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  <c r="AM25" s="0" t="n">
        <v>96.99919</v>
      </c>
      <c r="AN25" s="0" t="n">
        <v>99.0768</v>
      </c>
      <c r="AO25" s="0" t="n">
        <v>101.06361</v>
      </c>
      <c r="AP25" s="0" t="n">
        <v>99.59531</v>
      </c>
      <c r="AQ25" s="0" t="n">
        <v>97.70102</v>
      </c>
      <c r="AR25" s="0" t="n">
        <v>105.36939</v>
      </c>
      <c r="AS25" s="0" t="n">
        <v>99.25307</v>
      </c>
      <c r="AT25" s="0" t="n">
        <v>102.59401</v>
      </c>
      <c r="AU25" s="0" t="n">
        <v>101.27234</v>
      </c>
      <c r="AV25" s="0" t="n">
        <v>99.55833</v>
      </c>
    </row>
    <row r="26" customFormat="false" ht="13.8" hidden="false" customHeight="false" outlineLevel="0" collapsed="false">
      <c r="B26" s="40" t="s">
        <v>29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  <c r="AM26" s="0" t="n">
        <v>247.10647</v>
      </c>
      <c r="AN26" s="0" t="n">
        <v>252.55173</v>
      </c>
      <c r="AO26" s="0" t="n">
        <v>255.82734</v>
      </c>
      <c r="AP26" s="0" t="n">
        <v>256.27257</v>
      </c>
      <c r="AQ26" s="0" t="n">
        <v>252.61531</v>
      </c>
      <c r="AR26" s="0" t="n">
        <v>260.98396</v>
      </c>
      <c r="AS26" s="0" t="n">
        <v>251.39177</v>
      </c>
      <c r="AT26" s="0" t="n">
        <v>255.02598</v>
      </c>
      <c r="AU26" s="0" t="n">
        <v>258.89419</v>
      </c>
      <c r="AV26" s="0" t="n">
        <v>253.4455</v>
      </c>
    </row>
    <row r="27" customFormat="false" ht="13.8" hidden="false" customHeight="false" outlineLevel="0" collapsed="false">
      <c r="B27" s="38" t="s">
        <v>30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  <c r="AM27" s="0" t="n">
        <v>53.34275</v>
      </c>
      <c r="AN27" s="0" t="n">
        <v>53.86057</v>
      </c>
      <c r="AO27" s="0" t="n">
        <v>55.17855</v>
      </c>
      <c r="AP27" s="0" t="n">
        <v>55.3983</v>
      </c>
      <c r="AQ27" s="0" t="n">
        <v>54.48347</v>
      </c>
      <c r="AR27" s="0" t="n">
        <v>53.77898</v>
      </c>
      <c r="AS27" s="0" t="n">
        <v>53.83953</v>
      </c>
      <c r="AT27" s="0" t="n">
        <v>58.78364</v>
      </c>
      <c r="AU27" s="0" t="n">
        <v>55.28499</v>
      </c>
      <c r="AV27" s="0" t="n">
        <v>53.8565</v>
      </c>
    </row>
    <row r="28" customFormat="false" ht="13.8" hidden="false" customHeight="false" outlineLevel="0" collapsed="false">
      <c r="B28" s="38" t="s">
        <v>31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  <c r="AM28" s="0" t="n">
        <v>127.00975</v>
      </c>
      <c r="AN28" s="0" t="n">
        <v>128.04221</v>
      </c>
      <c r="AO28" s="0" t="n">
        <v>132.08827</v>
      </c>
      <c r="AP28" s="0" t="n">
        <v>133.24393</v>
      </c>
      <c r="AQ28" s="0" t="n">
        <v>130.20184</v>
      </c>
      <c r="AR28" s="0" t="n">
        <v>128.46179</v>
      </c>
      <c r="AS28" s="0" t="n">
        <v>128.0109</v>
      </c>
      <c r="AT28" s="0" t="n">
        <v>144.56536</v>
      </c>
      <c r="AU28" s="0" t="n">
        <v>132.90942</v>
      </c>
      <c r="AV28" s="0" t="n">
        <v>128.04166</v>
      </c>
    </row>
    <row r="29" customFormat="false" ht="13.8" hidden="false" customHeight="false" outlineLevel="0" collapsed="false">
      <c r="B29" s="38" t="s">
        <v>32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  <c r="AM29" s="0" t="n">
        <v>479.86395</v>
      </c>
      <c r="AN29" s="0" t="n">
        <v>473.46779</v>
      </c>
      <c r="AO29" s="0" t="n">
        <v>492.12186</v>
      </c>
      <c r="AP29" s="0" t="n">
        <v>495.73008</v>
      </c>
      <c r="AQ29" s="0" t="n">
        <v>494.19909</v>
      </c>
      <c r="AR29" s="0" t="n">
        <v>471.05463</v>
      </c>
      <c r="AS29" s="0" t="n">
        <v>479.03154</v>
      </c>
      <c r="AT29" s="0" t="n">
        <v>487.48703</v>
      </c>
      <c r="AU29" s="0" t="n">
        <v>497.48826</v>
      </c>
      <c r="AV29" s="0" t="n">
        <v>474.37795</v>
      </c>
    </row>
    <row r="30" customFormat="false" ht="13.8" hidden="false" customHeight="false" outlineLevel="0" collapsed="false">
      <c r="B30" s="38" t="s">
        <v>33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  <c r="AM30" s="0" t="n">
        <v>21.87859</v>
      </c>
      <c r="AN30" s="0" t="n">
        <v>21.88631</v>
      </c>
      <c r="AO30" s="0" t="n">
        <v>22.529</v>
      </c>
      <c r="AP30" s="0" t="n">
        <v>22.09615</v>
      </c>
      <c r="AQ30" s="0" t="n">
        <v>22.89738</v>
      </c>
      <c r="AR30" s="0" t="n">
        <v>21.41855</v>
      </c>
      <c r="AS30" s="0" t="n">
        <v>22.08076</v>
      </c>
      <c r="AT30" s="0" t="n">
        <v>22.11175</v>
      </c>
      <c r="AU30" s="0" t="n">
        <v>22.78173</v>
      </c>
      <c r="AV30" s="0" t="n">
        <v>21.95764</v>
      </c>
    </row>
    <row r="31" customFormat="false" ht="13.8" hidden="false" customHeight="false" outlineLevel="0" collapsed="false">
      <c r="B31" s="37" t="s">
        <v>34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  <c r="AM31" s="0" t="n">
        <v>28.39049</v>
      </c>
      <c r="AN31" s="0" t="n">
        <v>24.85855</v>
      </c>
      <c r="AO31" s="0" t="n">
        <v>25.98439</v>
      </c>
      <c r="AP31" s="0" t="n">
        <v>25.47227</v>
      </c>
      <c r="AQ31" s="0" t="n">
        <v>26.86041</v>
      </c>
      <c r="AR31" s="0" t="n">
        <v>24.87601</v>
      </c>
      <c r="AS31" s="0" t="n">
        <v>25.16425</v>
      </c>
      <c r="AT31" s="0" t="n">
        <v>25.2621</v>
      </c>
      <c r="AU31" s="0" t="n">
        <v>25.87995</v>
      </c>
      <c r="AV31" s="0" t="n">
        <v>24.4971</v>
      </c>
    </row>
    <row r="32" customFormat="false" ht="13.8" hidden="false" customHeight="false" outlineLevel="0" collapsed="false">
      <c r="B32" s="37" t="s">
        <v>35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  <c r="AM32" s="0" t="n">
        <v>62.95408</v>
      </c>
      <c r="AN32" s="0" t="n">
        <v>59.76464</v>
      </c>
      <c r="AO32" s="0" t="n">
        <v>61.74287</v>
      </c>
      <c r="AP32" s="0" t="n">
        <v>60.72452</v>
      </c>
      <c r="AQ32" s="0" t="n">
        <v>62.4496</v>
      </c>
      <c r="AR32" s="0" t="n">
        <v>58.55777</v>
      </c>
      <c r="AS32" s="0" t="n">
        <v>60.31915</v>
      </c>
      <c r="AT32" s="0" t="n">
        <v>61.16896</v>
      </c>
      <c r="AU32" s="0" t="n">
        <v>62.19667</v>
      </c>
      <c r="AV32" s="0" t="n">
        <v>59.25021</v>
      </c>
    </row>
    <row r="33" customFormat="false" ht="13.8" hidden="false" customHeight="false" outlineLevel="0" collapsed="false">
      <c r="B33" s="37" t="s">
        <v>36</v>
      </c>
    </row>
    <row r="35" customFormat="false" ht="13.8" hidden="false" customHeight="false" outlineLevel="0" collapsed="false">
      <c r="B35" s="0" t="s">
        <v>80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  <c r="AM35" s="0" t="n">
        <f aca="false">SUM(AM$5:AM$32)</f>
        <v>4516.31215</v>
      </c>
      <c r="AN35" s="0" t="n">
        <f aca="false">SUM(AN$5:AN$32)</f>
        <v>4525.63298</v>
      </c>
      <c r="AO35" s="0" t="n">
        <f aca="false">SUM(AO$5:AO$32)</f>
        <v>4647.93053</v>
      </c>
      <c r="AP35" s="0" t="n">
        <f aca="false">SUM(AP$5:AP$32)</f>
        <v>4646.74828</v>
      </c>
      <c r="AQ35" s="0" t="n">
        <f aca="false">SUM(AQ$5:AQ$32)</f>
        <v>4639.56776</v>
      </c>
      <c r="AR35" s="0" t="n">
        <f aca="false">SUM(AR$5:AR$32)</f>
        <v>4682.64208</v>
      </c>
      <c r="AS35" s="0" t="n">
        <f aca="false">SUM(AS$5:AS$32)</f>
        <v>4536.31213</v>
      </c>
      <c r="AT35" s="0" t="n">
        <f aca="false">SUM(AT$5:AT$32)</f>
        <v>4631.61889</v>
      </c>
      <c r="AU35" s="0" t="n">
        <f aca="false">SUM(AU$5:AU$32)</f>
        <v>4681.5381</v>
      </c>
      <c r="AV35" s="0" t="n">
        <f aca="false">SUM(AV$5:AV$32)</f>
        <v>4525.68907</v>
      </c>
    </row>
    <row r="36" customFormat="false" ht="13.8" hidden="false" customHeight="false" outlineLevel="0" collapsed="false">
      <c r="B36" s="0" t="s">
        <v>93</v>
      </c>
      <c r="C36" s="52" t="n">
        <f aca="false">1/(C35/Regular_Timings!C35)</f>
        <v>3.74749121272531</v>
      </c>
      <c r="D36" s="52" t="n">
        <f aca="false">1/(D35/Regular_Timings!D35)</f>
        <v>3.41302620041922</v>
      </c>
      <c r="E36" s="52" t="n">
        <f aca="false">1/(E35/Regular_Timings!E35)</f>
        <v>3.58035321194409</v>
      </c>
      <c r="F36" s="52" t="n">
        <f aca="false">1/(F35/Regular_Timings!F35)</f>
        <v>3.77604759094586</v>
      </c>
      <c r="G36" s="52" t="n">
        <f aca="false">1/(G35/Regular_Timings!G35)</f>
        <v>3.60534646208669</v>
      </c>
      <c r="H36" s="52" t="n">
        <f aca="false">1/(H35/Regular_Timings!H35)</f>
        <v>3.71338155532446</v>
      </c>
      <c r="I36" s="52" t="n">
        <f aca="false">1/(I35/Regular_Timings!I35)</f>
        <v>3.87995098100785</v>
      </c>
      <c r="J36" s="52" t="n">
        <f aca="false">1/(J35/Regular_Timings!J35)</f>
        <v>3.77692817787917</v>
      </c>
      <c r="K36" s="52" t="n">
        <f aca="false">1/(K35/Regular_Timings!K35)</f>
        <v>3.64724155744514</v>
      </c>
      <c r="L36" s="52" t="n">
        <f aca="false">1/(L35/Regular_Timings!L35)</f>
        <v>3.74020943453721</v>
      </c>
      <c r="M36" s="52" t="n">
        <f aca="false">1/(M35/Regular_Timings!M35)</f>
        <v>3.50672105722098</v>
      </c>
      <c r="N36" s="52" t="n">
        <f aca="false">1/(N35/Regular_Timings!N35)</f>
        <v>3.73405080495359</v>
      </c>
      <c r="O36" s="52" t="n">
        <f aca="false">1/(O35/Regular_Timings!O35)</f>
        <v>3.48066002524706</v>
      </c>
      <c r="P36" s="52" t="n">
        <f aca="false">1/(P35/Regular_Timings!P35)</f>
        <v>3.64532320360124</v>
      </c>
      <c r="Q36" s="52" t="n">
        <f aca="false">1/(Q35/Regular_Timings!Q35)</f>
        <v>3.69283488712217</v>
      </c>
      <c r="R36" s="52" t="n">
        <f aca="false">1/(R35/Regular_Timings!R35)</f>
        <v>3.91914079157363</v>
      </c>
      <c r="S36" s="52" t="n">
        <f aca="false">1/(S35/Regular_Timings!S35)</f>
        <v>3.70850736443567</v>
      </c>
      <c r="T36" s="52" t="n">
        <f aca="false">1/(T35/Regular_Timings!T35)</f>
        <v>3.75420891553771</v>
      </c>
      <c r="U36" s="52" t="n">
        <f aca="false">1/(U35/Regular_Timings!U35)</f>
        <v>3.84853896938329</v>
      </c>
      <c r="V36" s="52" t="n">
        <f aca="false">Regular_Timings!V35/V35</f>
        <v>3.72104488019434</v>
      </c>
      <c r="W36" s="52" t="n">
        <f aca="false">Regular_Timings!W35/W35</f>
        <v>3.67572728059469</v>
      </c>
      <c r="X36" s="52" t="n">
        <f aca="false">Regular_Timings!X35/X35</f>
        <v>4.19080065811635</v>
      </c>
      <c r="Y36" s="52" t="n">
        <f aca="false">Regular_Timings!Y35/Y35</f>
        <v>3.89406092958739</v>
      </c>
      <c r="Z36" s="52" t="n">
        <f aca="false">Regular_Timings!Z35/Z35</f>
        <v>3.55407794695691</v>
      </c>
      <c r="AA36" s="52" t="n">
        <f aca="false">Regular_Timings!AA35/AA35</f>
        <v>4.00488485600993</v>
      </c>
      <c r="AB36" s="52" t="n">
        <f aca="false">Regular_Timings!AB35/AB35</f>
        <v>3.66631773819967</v>
      </c>
      <c r="AC36" s="52" t="n">
        <f aca="false">Regular_Timings!AC35/AC35</f>
        <v>3.56831780200242</v>
      </c>
      <c r="AD36" s="52" t="n">
        <f aca="false">Regular_Timings!AD35/AD35</f>
        <v>3.7717099313906</v>
      </c>
      <c r="AE36" s="52" t="n">
        <f aca="false">Regular_Timings!AE35/AE35</f>
        <v>3.65797605865082</v>
      </c>
      <c r="AG36" s="52" t="n">
        <f aca="false">Regular_Timings!AG35/AG35</f>
        <v>3.6639766566581</v>
      </c>
      <c r="AH36" s="52" t="n">
        <f aca="false">Regular_Timings!AH35/AH35</f>
        <v>3.88981824858324</v>
      </c>
      <c r="AI36" s="52" t="n">
        <f aca="false">Regular_Timings!AI35/AI35</f>
        <v>3.95034639182564</v>
      </c>
      <c r="AJ36" s="52" t="n">
        <f aca="false">Regular_Timings!AJ35/AJ35</f>
        <v>3.61276930976272</v>
      </c>
      <c r="AK36" s="52" t="n">
        <f aca="false">Regular_Timings!AK35/AK35</f>
        <v>3.47176276903545</v>
      </c>
      <c r="AL36" s="52" t="n">
        <f aca="false">Regular_Timings!AL35/AL35</f>
        <v>3.42704556536553</v>
      </c>
      <c r="AM36" s="52" t="n">
        <f aca="false">Regular_Timings!AM35/AM35</f>
        <v>3.62119345537265</v>
      </c>
      <c r="AN36" s="52" t="n">
        <f aca="false">Regular_Timings!AN35/AN35</f>
        <v>3.45756053775267</v>
      </c>
      <c r="AO36" s="52" t="n">
        <f aca="false">Regular_Timings!AO35/AO35</f>
        <v>3.39502062222087</v>
      </c>
      <c r="AP36" s="52" t="n">
        <f aca="false">Regular_Timings!AP35/AP35</f>
        <v>3.44119135284858</v>
      </c>
      <c r="AQ36" s="52" t="n">
        <f aca="false">Regular_Timings!AQ35/AQ35</f>
        <v>3.37549763471932</v>
      </c>
      <c r="AR36" s="52" t="n">
        <f aca="false">Regular_Timings!AR35/AR35</f>
        <v>3.49581063859572</v>
      </c>
      <c r="AS36" s="52" t="n">
        <f aca="false">Regular_Timings!AS35/AS35</f>
        <v>3.56861246229986</v>
      </c>
      <c r="AT36" s="52" t="n">
        <f aca="false">Regular_Timings!AT35/AT35</f>
        <v>3.49118750571466</v>
      </c>
      <c r="AU36" s="52" t="n">
        <f aca="false">Regular_Timings!AU35/AU35</f>
        <v>3.44024755453769</v>
      </c>
      <c r="AV36" s="52" t="n">
        <f aca="false">Regular_Timings!AV35/AV35</f>
        <v>3.56256025339363</v>
      </c>
    </row>
    <row r="37" customFormat="false" ht="13.8" hidden="false" customHeight="false" outlineLevel="0" collapsed="false">
      <c r="B37" s="6"/>
      <c r="C37" s="6"/>
      <c r="AC37" s="43"/>
    </row>
    <row r="38" customFormat="false" ht="13.8" hidden="false" customHeight="false" outlineLevel="0" collapsed="false">
      <c r="AC38" s="53" t="s">
        <v>94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3" activeCellId="0" sqref="A33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4" t="s">
        <v>54</v>
      </c>
      <c r="E1" s="4" t="s">
        <v>95</v>
      </c>
      <c r="I1" s="4" t="s">
        <v>44</v>
      </c>
      <c r="M1" s="4" t="s">
        <v>17</v>
      </c>
      <c r="Q1" s="4" t="s">
        <v>22</v>
      </c>
      <c r="T1" s="4" t="s">
        <v>32</v>
      </c>
      <c r="X1" s="4" t="s">
        <v>14</v>
      </c>
      <c r="AB1" s="4" t="s">
        <v>12</v>
      </c>
      <c r="AF1" s="1" t="s">
        <v>37</v>
      </c>
      <c r="AJ1" s="1" t="s">
        <v>38</v>
      </c>
    </row>
    <row r="3" customFormat="false" ht="13.8" hidden="false" customHeight="false" outlineLevel="0" collapsed="false">
      <c r="A3" s="0" t="s">
        <v>96</v>
      </c>
      <c r="E3" s="0" t="s">
        <v>97</v>
      </c>
      <c r="I3" s="0" t="s">
        <v>98</v>
      </c>
      <c r="M3" s="0" t="s">
        <v>99</v>
      </c>
      <c r="Q3" s="54" t="s">
        <v>100</v>
      </c>
      <c r="T3" s="0" t="s">
        <v>101</v>
      </c>
      <c r="X3" s="0" t="s">
        <v>102</v>
      </c>
      <c r="AB3" s="0" t="s">
        <v>103</v>
      </c>
      <c r="AF3" s="0" t="s">
        <v>104</v>
      </c>
      <c r="AJ3" s="0" t="s">
        <v>105</v>
      </c>
    </row>
    <row r="4" customFormat="false" ht="13.8" hidden="false" customHeight="false" outlineLevel="0" collapsed="false">
      <c r="A4" s="0" t="s">
        <v>106</v>
      </c>
      <c r="E4" s="0" t="s">
        <v>107</v>
      </c>
      <c r="I4" s="0" t="s">
        <v>108</v>
      </c>
      <c r="T4" s="0" t="s">
        <v>109</v>
      </c>
    </row>
    <row r="5" customFormat="false" ht="13.8" hidden="false" customHeight="false" outlineLevel="0" collapsed="false">
      <c r="A5" s="0" t="s">
        <v>110</v>
      </c>
      <c r="E5" s="0" t="s">
        <v>111</v>
      </c>
    </row>
    <row r="6" customFormat="false" ht="13.8" hidden="false" customHeight="false" outlineLevel="0" collapsed="false">
      <c r="A6" s="0" t="s">
        <v>112</v>
      </c>
      <c r="E6" s="0" t="s">
        <v>113</v>
      </c>
    </row>
    <row r="7" customFormat="false" ht="13.8" hidden="false" customHeight="false" outlineLevel="0" collapsed="false">
      <c r="A7" s="0" t="s">
        <v>114</v>
      </c>
      <c r="E7" s="0" t="s">
        <v>115</v>
      </c>
    </row>
    <row r="8" customFormat="false" ht="13.8" hidden="false" customHeight="false" outlineLevel="0" collapsed="false">
      <c r="A8" s="0" t="s">
        <v>116</v>
      </c>
      <c r="E8" s="54" t="s">
        <v>117</v>
      </c>
    </row>
    <row r="9" customFormat="false" ht="13.8" hidden="false" customHeight="false" outlineLevel="0" collapsed="false">
      <c r="A9" s="0" t="s">
        <v>118</v>
      </c>
    </row>
    <row r="10" customFormat="false" ht="13.8" hidden="false" customHeight="false" outlineLevel="0" collapsed="false">
      <c r="A10" s="0" t="s">
        <v>119</v>
      </c>
    </row>
    <row r="11" customFormat="false" ht="13.8" hidden="false" customHeight="false" outlineLevel="0" collapsed="false">
      <c r="A11" s="0" t="s">
        <v>120</v>
      </c>
    </row>
    <row r="12" customFormat="false" ht="13.8" hidden="false" customHeight="false" outlineLevel="0" collapsed="false">
      <c r="A12" s="0" t="s">
        <v>121</v>
      </c>
    </row>
    <row r="13" customFormat="false" ht="13.8" hidden="false" customHeight="false" outlineLevel="0" collapsed="false">
      <c r="A13" s="0" t="s">
        <v>122</v>
      </c>
    </row>
    <row r="14" customFormat="false" ht="13.8" hidden="false" customHeight="false" outlineLevel="0" collapsed="false">
      <c r="A14" s="0" t="s">
        <v>123</v>
      </c>
    </row>
    <row r="15" customFormat="false" ht="13.8" hidden="false" customHeight="false" outlineLevel="0" collapsed="false">
      <c r="A15" s="0" t="s">
        <v>124</v>
      </c>
    </row>
    <row r="16" customFormat="false" ht="13.8" hidden="false" customHeight="false" outlineLevel="0" collapsed="false">
      <c r="A16" s="0" t="s">
        <v>125</v>
      </c>
    </row>
    <row r="17" customFormat="false" ht="13.8" hidden="false" customHeight="false" outlineLevel="0" collapsed="false">
      <c r="A17" s="0" t="s">
        <v>126</v>
      </c>
    </row>
    <row r="18" customFormat="false" ht="13.8" hidden="false" customHeight="false" outlineLevel="0" collapsed="false">
      <c r="A18" s="0" t="s">
        <v>127</v>
      </c>
    </row>
    <row r="19" customFormat="false" ht="13.8" hidden="false" customHeight="false" outlineLevel="0" collapsed="false">
      <c r="A19" s="0" t="s">
        <v>128</v>
      </c>
    </row>
    <row r="20" customFormat="false" ht="13.8" hidden="false" customHeight="false" outlineLevel="0" collapsed="false">
      <c r="A20" s="0" t="s">
        <v>129</v>
      </c>
    </row>
    <row r="21" customFormat="false" ht="13.8" hidden="false" customHeight="false" outlineLevel="0" collapsed="false">
      <c r="A21" s="0" t="s">
        <v>130</v>
      </c>
    </row>
    <row r="22" customFormat="false" ht="13.8" hidden="false" customHeight="false" outlineLevel="0" collapsed="false">
      <c r="A22" s="0" t="s">
        <v>131</v>
      </c>
    </row>
    <row r="23" customFormat="false" ht="13.8" hidden="false" customHeight="false" outlineLevel="0" collapsed="false">
      <c r="A23" s="0" t="s">
        <v>132</v>
      </c>
    </row>
    <row r="24" customFormat="false" ht="13.8" hidden="false" customHeight="false" outlineLevel="0" collapsed="false">
      <c r="A24" s="0" t="s">
        <v>133</v>
      </c>
    </row>
    <row r="25" customFormat="false" ht="13.8" hidden="false" customHeight="false" outlineLevel="0" collapsed="false">
      <c r="A25" s="0" t="s">
        <v>134</v>
      </c>
    </row>
    <row r="26" customFormat="false" ht="13.8" hidden="false" customHeight="false" outlineLevel="0" collapsed="false">
      <c r="A26" s="0" t="s">
        <v>135</v>
      </c>
    </row>
    <row r="27" customFormat="false" ht="13.8" hidden="false" customHeight="false" outlineLevel="0" collapsed="false">
      <c r="A27" s="0" t="s">
        <v>136</v>
      </c>
    </row>
    <row r="28" customFormat="false" ht="13.8" hidden="false" customHeight="false" outlineLevel="0" collapsed="false">
      <c r="A28" s="0" t="s">
        <v>137</v>
      </c>
    </row>
    <row r="29" customFormat="false" ht="13.8" hidden="false" customHeight="false" outlineLevel="0" collapsed="false">
      <c r="A29" s="0" t="s">
        <v>138</v>
      </c>
    </row>
    <row r="30" customFormat="false" ht="13.8" hidden="false" customHeight="false" outlineLevel="0" collapsed="false">
      <c r="A30" s="0" t="s">
        <v>139</v>
      </c>
    </row>
    <row r="31" customFormat="false" ht="13.8" hidden="false" customHeight="false" outlineLevel="0" collapsed="false">
      <c r="A31" s="0" t="s">
        <v>140</v>
      </c>
    </row>
    <row r="32" customFormat="false" ht="13.8" hidden="false" customHeight="false" outlineLevel="0" collapsed="false">
      <c r="A32" s="0" t="s">
        <v>141</v>
      </c>
    </row>
    <row r="85" customFormat="false" ht="13.8" hidden="false" customHeight="false" outlineLevel="0" collapsed="false">
      <c r="J85" s="5"/>
    </row>
    <row r="86" customFormat="false" ht="13.8" hidden="false" customHeight="false" outlineLevel="0" collapsed="false">
      <c r="J86" s="5"/>
    </row>
    <row r="87" customFormat="false" ht="13.8" hidden="false" customHeight="false" outlineLevel="0" collapsed="false">
      <c r="J87" s="55"/>
    </row>
    <row r="88" customFormat="false" ht="13.8" hidden="false" customHeight="false" outlineLevel="0" collapsed="false">
      <c r="J88" s="5"/>
    </row>
    <row r="89" customFormat="false" ht="13.8" hidden="false" customHeight="false" outlineLevel="0" collapsed="false">
      <c r="J89" s="5"/>
    </row>
    <row r="94" customFormat="false" ht="13.8" hidden="false" customHeight="false" outlineLevel="0" collapsed="false">
      <c r="J94" s="5"/>
    </row>
    <row r="95" customFormat="false" ht="13.8" hidden="false" customHeight="false" outlineLevel="0" collapsed="false">
      <c r="J95" s="5"/>
    </row>
    <row r="96" customFormat="false" ht="13.8" hidden="false" customHeight="false" outlineLevel="0" collapsed="false">
      <c r="J96" s="5"/>
    </row>
    <row r="97" customFormat="false" ht="13.8" hidden="false" customHeight="false" outlineLevel="0" collapsed="false">
      <c r="J97" s="5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4814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2021-09-12T11:31:56Z</dcterms:modified>
  <cp:revision>725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