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28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<sst xmlns="http://schemas.openxmlformats.org/spreadsheetml/2006/main" count="240" uniqueCount="135">
  <si>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</si>
  <si>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</si>
  <si>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</si>
  <si>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</si>
  <si>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</si>
  <si>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</si>
  <si>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</si>
  <si>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</si>
  <si>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</si>
  <si>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</si>
  <si>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</si>
  <si>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</si>
  <si>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</si>
  <si>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</si>
  <si>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</si>
  <si>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</si>
  <si>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</si>
  <si>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</si>
  <si>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</si>
  <si>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</si>
  <si>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</si>
  <si>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</si>
  <si>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</si>
  <si>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</si>
  <si>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</si>
  <si>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</si>
  <si>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</si>
  <si>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</si>
  <si>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</si>
  <si>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</si>
  <si>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</si>
  <si>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</si>
  <si>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</si>
  <si>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</si>
  <si>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</si>
  <si>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X11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</si>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</sst>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54</xdr:row>
      <xdr:rowOff>27720</xdr:rowOff>
    </xdr:from>
    <xdr:to>
      <xdr:col>14</xdr:col>
      <xdr:colOff>186480</xdr:colOff>
      <xdr:row>65</xdr:row>
      <xdr:rowOff>153720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37908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18360</xdr:colOff>
      <xdr:row>68</xdr:row>
      <xdr:rowOff>29160</xdr:rowOff>
    </xdr:from>
    <xdr:to>
      <xdr:col>15</xdr:col>
      <xdr:colOff>698040</xdr:colOff>
      <xdr:row>80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9120" y="1183428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18360</xdr:colOff>
      <xdr:row>83</xdr:row>
      <xdr:rowOff>10440</xdr:rowOff>
    </xdr:from>
    <xdr:to>
      <xdr:col>15</xdr:col>
      <xdr:colOff>663480</xdr:colOff>
      <xdr:row>94</xdr:row>
      <xdr:rowOff>78120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9120" y="1444428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18360</xdr:colOff>
      <xdr:row>96</xdr:row>
      <xdr:rowOff>27720</xdr:rowOff>
    </xdr:from>
    <xdr:to>
      <xdr:col>15</xdr:col>
      <xdr:colOff>506160</xdr:colOff>
      <xdr:row>111</xdr:row>
      <xdr:rowOff>11520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9120" y="1674000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18000</xdr:colOff>
      <xdr:row>114</xdr:row>
      <xdr:rowOff>27720</xdr:rowOff>
    </xdr:from>
    <xdr:to>
      <xdr:col>15</xdr:col>
      <xdr:colOff>459360</xdr:colOff>
      <xdr:row>127</xdr:row>
      <xdr:rowOff>79200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8760" y="1989468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47520</xdr:colOff>
      <xdr:row>130</xdr:row>
      <xdr:rowOff>6480</xdr:rowOff>
    </xdr:from>
    <xdr:to>
      <xdr:col>15</xdr:col>
      <xdr:colOff>484200</xdr:colOff>
      <xdr:row>142</xdr:row>
      <xdr:rowOff>13680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58280" y="2267784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15480</xdr:colOff>
      <xdr:row>144</xdr:row>
      <xdr:rowOff>27720</xdr:rowOff>
    </xdr:from>
    <xdr:to>
      <xdr:col>15</xdr:col>
      <xdr:colOff>891360</xdr:colOff>
      <xdr:row>156</xdr:row>
      <xdr:rowOff>33840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26240" y="2515248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174</xdr:row>
      <xdr:rowOff>33840</xdr:rowOff>
    </xdr:from>
    <xdr:to>
      <xdr:col>16</xdr:col>
      <xdr:colOff>595800</xdr:colOff>
      <xdr:row>186</xdr:row>
      <xdr:rowOff>69120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41640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159</xdr:row>
      <xdr:rowOff>12600</xdr:rowOff>
    </xdr:from>
    <xdr:to>
      <xdr:col>15</xdr:col>
      <xdr:colOff>910440</xdr:colOff>
      <xdr:row>170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76644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188</xdr:row>
      <xdr:rowOff>168840</xdr:rowOff>
    </xdr:from>
    <xdr:to>
      <xdr:col>16</xdr:col>
      <xdr:colOff>619920</xdr:colOff>
      <xdr:row>201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300516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202</xdr:row>
      <xdr:rowOff>113760</xdr:rowOff>
    </xdr:from>
    <xdr:to>
      <xdr:col>16</xdr:col>
      <xdr:colOff>410040</xdr:colOff>
      <xdr:row>214</xdr:row>
      <xdr:rowOff>120240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40384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215</xdr:row>
      <xdr:rowOff>33840</xdr:rowOff>
    </xdr:from>
    <xdr:to>
      <xdr:col>16</xdr:col>
      <xdr:colOff>58680</xdr:colOff>
      <xdr:row>226</xdr:row>
      <xdr:rowOff>150480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60200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6120</xdr:rowOff>
    </xdr:from>
    <xdr:to>
      <xdr:col>16</xdr:col>
      <xdr:colOff>9000</xdr:colOff>
      <xdr:row>241</xdr:row>
      <xdr:rowOff>73440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2520</xdr:rowOff>
    </xdr:from>
    <xdr:to>
      <xdr:col>16</xdr:col>
      <xdr:colOff>2880</xdr:colOff>
      <xdr:row>254</xdr:row>
      <xdr:rowOff>44640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360</xdr:rowOff>
    </xdr:from>
    <xdr:to>
      <xdr:col>15</xdr:col>
      <xdr:colOff>1171800</xdr:colOff>
      <xdr:row>268</xdr:row>
      <xdr:rowOff>20160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29880</xdr:rowOff>
    </xdr:from>
    <xdr:to>
      <xdr:col>15</xdr:col>
      <xdr:colOff>1201680</xdr:colOff>
      <xdr:row>281</xdr:row>
      <xdr:rowOff>11520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4680</xdr:rowOff>
    </xdr:from>
    <xdr:to>
      <xdr:col>15</xdr:col>
      <xdr:colOff>1191240</xdr:colOff>
      <xdr:row>294</xdr:row>
      <xdr:rowOff>161640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6480</xdr:rowOff>
    </xdr:from>
    <xdr:to>
      <xdr:col>15</xdr:col>
      <xdr:colOff>1180440</xdr:colOff>
      <xdr:row>306</xdr:row>
      <xdr:rowOff>148320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165960</xdr:rowOff>
    </xdr:from>
    <xdr:to>
      <xdr:col>15</xdr:col>
      <xdr:colOff>1186920</xdr:colOff>
      <xdr:row>319</xdr:row>
      <xdr:rowOff>156240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13680</xdr:rowOff>
    </xdr:from>
    <xdr:to>
      <xdr:col>15</xdr:col>
      <xdr:colOff>1206000</xdr:colOff>
      <xdr:row>332</xdr:row>
      <xdr:rowOff>5040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174600</xdr:rowOff>
    </xdr:from>
    <xdr:to>
      <xdr:col>15</xdr:col>
      <xdr:colOff>1179000</xdr:colOff>
      <xdr:row>344</xdr:row>
      <xdr:rowOff>51480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5400</xdr:rowOff>
    </xdr:from>
    <xdr:to>
      <xdr:col>15</xdr:col>
      <xdr:colOff>1194120</xdr:colOff>
      <xdr:row>358</xdr:row>
      <xdr:rowOff>72720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169560</xdr:rowOff>
    </xdr:from>
    <xdr:to>
      <xdr:col>15</xdr:col>
      <xdr:colOff>1202400</xdr:colOff>
      <xdr:row>373</xdr:row>
      <xdr:rowOff>109440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29880</xdr:rowOff>
    </xdr:from>
    <xdr:to>
      <xdr:col>15</xdr:col>
      <xdr:colOff>1176120</xdr:colOff>
      <xdr:row>386</xdr:row>
      <xdr:rowOff>148680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18000</xdr:rowOff>
    </xdr:from>
    <xdr:to>
      <xdr:col>15</xdr:col>
      <xdr:colOff>1188000</xdr:colOff>
      <xdr:row>401</xdr:row>
      <xdr:rowOff>9360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17280</xdr:rowOff>
    </xdr:from>
    <xdr:to>
      <xdr:col>15</xdr:col>
      <xdr:colOff>1190160</xdr:colOff>
      <xdr:row>413</xdr:row>
      <xdr:rowOff>105120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172800</xdr:rowOff>
    </xdr:from>
    <xdr:to>
      <xdr:col>15</xdr:col>
      <xdr:colOff>1207800</xdr:colOff>
      <xdr:row>427</xdr:row>
      <xdr:rowOff>97200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169920</xdr:rowOff>
    </xdr:from>
    <xdr:to>
      <xdr:col>15</xdr:col>
      <xdr:colOff>1206720</xdr:colOff>
      <xdr:row>440</xdr:row>
      <xdr:rowOff>65880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6480</xdr:rowOff>
    </xdr:from>
    <xdr:to>
      <xdr:col>15</xdr:col>
      <xdr:colOff>1195560</xdr:colOff>
      <xdr:row>452</xdr:row>
      <xdr:rowOff>125280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31320</xdr:rowOff>
    </xdr:from>
    <xdr:to>
      <xdr:col>15</xdr:col>
      <xdr:colOff>1191960</xdr:colOff>
      <xdr:row>467</xdr:row>
      <xdr:rowOff>127800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23400</xdr:rowOff>
    </xdr:from>
    <xdr:to>
      <xdr:col>16</xdr:col>
      <xdr:colOff>11880</xdr:colOff>
      <xdr:row>479</xdr:row>
      <xdr:rowOff>154440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25920</xdr:rowOff>
    </xdr:from>
    <xdr:to>
      <xdr:col>15</xdr:col>
      <xdr:colOff>1193760</xdr:colOff>
      <xdr:row>493</xdr:row>
      <xdr:rowOff>53640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159120</xdr:rowOff>
    </xdr:from>
    <xdr:to>
      <xdr:col>15</xdr:col>
      <xdr:colOff>1175040</xdr:colOff>
      <xdr:row>507</xdr:row>
      <xdr:rowOff>10080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26280</xdr:rowOff>
    </xdr:from>
    <xdr:to>
      <xdr:col>15</xdr:col>
      <xdr:colOff>1189440</xdr:colOff>
      <xdr:row>520</xdr:row>
      <xdr:rowOff>160200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69840</xdr:rowOff>
    </xdr:from>
    <xdr:to>
      <xdr:col>15</xdr:col>
      <xdr:colOff>1180440</xdr:colOff>
      <xdr:row>537</xdr:row>
      <xdr:rowOff>126000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24120</xdr:rowOff>
    </xdr:from>
    <xdr:to>
      <xdr:col>15</xdr:col>
      <xdr:colOff>1171080</xdr:colOff>
      <xdr:row>551</xdr:row>
      <xdr:rowOff>108360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108720</xdr:rowOff>
    </xdr:from>
    <xdr:to>
      <xdr:col>15</xdr:col>
      <xdr:colOff>1171800</xdr:colOff>
      <xdr:row>566</xdr:row>
      <xdr:rowOff>54360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163800</xdr:rowOff>
    </xdr:from>
    <xdr:to>
      <xdr:col>15</xdr:col>
      <xdr:colOff>1155600</xdr:colOff>
      <xdr:row>581</xdr:row>
      <xdr:rowOff>29880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24120</xdr:rowOff>
    </xdr:from>
    <xdr:to>
      <xdr:col>15</xdr:col>
      <xdr:colOff>1190160</xdr:colOff>
      <xdr:row>598</xdr:row>
      <xdr:rowOff>161640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15120</xdr:rowOff>
    </xdr:from>
    <xdr:to>
      <xdr:col>16</xdr:col>
      <xdr:colOff>41760</xdr:colOff>
      <xdr:row>616</xdr:row>
      <xdr:rowOff>720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4"/>
  <sheetViews>
    <sheetView showFormulas="false" showGridLines="true" showRowColHeaders="true" showZeros="true" rightToLeft="false" tabSelected="false" showOutlineSymbols="true" defaultGridColor="true" view="normal" topLeftCell="A37" colorId="64" zoomScale="140" zoomScaleNormal="140" zoomScalePageLayoutView="100" workbookViewId="0">
      <selection pane="topLeft" activeCell="E39" activeCellId="0" sqref="E39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44385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6" t="n">
        <v>35374</v>
      </c>
      <c r="O5" s="0" t="n">
        <f aca="false">LOOKUP(2,1/(Regular_Timings!C6:NC6&lt;&gt;""),Regular_Timings!C6:NC6)</f>
        <v>736.16</v>
      </c>
      <c r="P5" s="0" t="n">
        <f aca="false">LOOKUP(2,1/(Parallel_Timings!D6:ND6&lt;&gt;""),Parallel_Timings!D6:ND6)</f>
        <v>210.30995</v>
      </c>
    </row>
    <row r="6" customFormat="false" ht="12.6" hidden="false" customHeight="true" outlineLevel="0" collapsed="false">
      <c r="B6" s="0" t="s">
        <v>7</v>
      </c>
      <c r="C6" s="4" t="n">
        <v>4649</v>
      </c>
      <c r="O6" s="0" t="n">
        <f aca="false">LOOKUP(2,1/(Regular_Timings!C7:NC7&lt;&gt;""),Regular_Timings!C7:NC7)</f>
        <v>207.61</v>
      </c>
      <c r="P6" s="0" t="n">
        <f aca="false">LOOKUP(2,1/(Parallel_Timings!D7:ND7&lt;&gt;""),Parallel_Timings!D7:ND7)</f>
        <v>89.14734</v>
      </c>
    </row>
    <row r="7" customFormat="false" ht="12.6" hidden="false" customHeight="true" outlineLevel="0" collapsed="false">
      <c r="B7" s="0" t="s">
        <v>8</v>
      </c>
      <c r="C7" s="4" t="n">
        <v>6344</v>
      </c>
      <c r="O7" s="0" t="n">
        <f aca="false">LOOKUP(2,1/(Regular_Timings!C8:NC8&lt;&gt;""),Regular_Timings!C8:NC8)</f>
        <v>285.33</v>
      </c>
      <c r="P7" s="0" t="n">
        <f aca="false">LOOKUP(2,1/(Parallel_Timings!D8:ND8&lt;&gt;""),Parallel_Timings!D8:ND8)</f>
        <v>89.44785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1548.6</v>
      </c>
      <c r="P8" s="0" t="n">
        <f aca="false">LOOKUP(2,1/(Parallel_Timings!D9:ND9&lt;&gt;""),Parallel_Timings!D9:ND9)</f>
        <v>395.9805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153.45</v>
      </c>
      <c r="P9" s="0" t="n">
        <f aca="false">LOOKUP(2,1/(Parallel_Timings!D10:ND10&lt;&gt;""),Parallel_Timings!D10:ND10)</f>
        <v>50.28011</v>
      </c>
    </row>
    <row r="10" customFormat="false" ht="12.6" hidden="false" customHeight="true" outlineLevel="0" collapsed="false">
      <c r="B10" s="0" t="s">
        <v>11</v>
      </c>
      <c r="C10" s="4" t="n">
        <v>13418</v>
      </c>
      <c r="N10" s="3"/>
      <c r="O10" s="0" t="n">
        <f aca="false">LOOKUP(2,1/(Parallel_Timings!C11:NC11&lt;&gt;""),Parallel_Timings!C11:NC11)</f>
        <v>140.02589</v>
      </c>
      <c r="P10" s="0" t="n">
        <f aca="false">LOOKUP(2,1/(Parallel_Timings!D11:ND11&lt;&gt;""),Parallel_Timings!D11:ND11)</f>
        <v>140.02589</v>
      </c>
    </row>
    <row r="11" customFormat="false" ht="12.6" hidden="false" customHeight="true" outlineLevel="0" collapsed="false">
      <c r="B11" s="0" t="s">
        <v>12</v>
      </c>
      <c r="C11" s="4" t="n">
        <v>1821</v>
      </c>
      <c r="N11" s="3"/>
      <c r="O11" s="0" t="n">
        <f aca="false">LOOKUP(2,1/(Regular_Timings!C12:NC12&lt;&gt;""),Regular_Timings!C12:NC12)</f>
        <v>108.81</v>
      </c>
      <c r="P11" s="0" t="n">
        <f aca="false">LOOKUP(2,1/(Parallel_Timings!D12:ND12&lt;&gt;""),Parallel_Timings!D12:ND12)</f>
        <v>44.94206</v>
      </c>
    </row>
    <row r="12" customFormat="false" ht="12.6" hidden="false" customHeight="true" outlineLevel="0" collapsed="false">
      <c r="B12" s="0" t="s">
        <v>13</v>
      </c>
      <c r="C12" s="6" t="n">
        <v>12474</v>
      </c>
      <c r="N12" s="3"/>
      <c r="O12" s="0" t="n">
        <f aca="false">LOOKUP(2,1/(Regular_Timings!C13:NC13&lt;&gt;""),Regular_Timings!C13:NC13)</f>
        <v>589.14</v>
      </c>
      <c r="P12" s="0" t="n">
        <f aca="false">LOOKUP(2,1/(Parallel_Timings!D13:ND13&lt;&gt;""),Parallel_Timings!D13:ND13)</f>
        <v>160.42696</v>
      </c>
    </row>
    <row r="13" customFormat="false" ht="13.8" hidden="false" customHeight="false" outlineLevel="0" collapsed="false">
      <c r="A13" s="1"/>
      <c r="B13" s="5" t="s">
        <v>14</v>
      </c>
      <c r="C13" s="4" t="n">
        <v>8998</v>
      </c>
      <c r="E13" s="0" t="str">
        <f aca="false">LOOKUP(2, 1/(1-ISBLANK(Miletone_Tracking!M:M)), Miletone_Tracking!M:M)</f>
        <v>Crossed 10,000 on 12/02/2019</v>
      </c>
      <c r="O13" s="0" t="n">
        <f aca="false">LOOKUP(2,1/(Regular_Timings!C14:NC14&lt;&gt;""),Regular_Timings!C14:NC14)</f>
        <v>335.68</v>
      </c>
      <c r="P13" s="0" t="n">
        <f aca="false">LOOKUP(2,1/(Parallel_Timings!D14:ND14&lt;&gt;""),Parallel_Timings!D14:ND14)</f>
        <v>121.16786</v>
      </c>
    </row>
    <row r="14" customFormat="false" ht="13.8" hidden="false" customHeight="false" outlineLevel="0" collapsed="false">
      <c r="A14" s="1"/>
      <c r="B14" s="5" t="s">
        <v>15</v>
      </c>
      <c r="C14" s="4" t="n">
        <v>15698</v>
      </c>
      <c r="O14" s="0" t="n">
        <f aca="false">LOOKUP(2,1/(Regular_Timings!C15:NC15&lt;&gt;""),Regular_Timings!C15:NC15)</f>
        <v>411.26</v>
      </c>
      <c r="P14" s="0" t="n">
        <f aca="false">LOOKUP(2,1/(Parallel_Timings!D15:ND15&lt;&gt;""),Parallel_Timings!D15:ND15)</f>
        <v>140.04936</v>
      </c>
    </row>
    <row r="15" customFormat="false" ht="13.8" hidden="false" customHeight="false" outlineLevel="0" collapsed="false">
      <c r="B15" s="5" t="s">
        <v>16</v>
      </c>
      <c r="C15" s="6" t="n">
        <v>89388</v>
      </c>
      <c r="E15" s="0" t="str">
        <f aca="false">LOOKUP(2, 1/(1-ISBLANK(Miletone_Tracking!E:E)), Miletone_Tracking!E:E)</f>
        <v>Split to 85,550 on 01/04/20</v>
      </c>
      <c r="O15" s="0" t="n">
        <f aca="false">LOOKUP(2,1/(Regular_Timings!C16:NC16&lt;&gt;""),Regular_Timings!C16:NC16)</f>
        <v>2718.77</v>
      </c>
      <c r="P15" s="0" t="n">
        <f aca="false">LOOKUP(2,1/(Parallel_Timings!D16:ND16&lt;&gt;""),Parallel_Timings!D16:ND16)</f>
        <v>697.39256</v>
      </c>
    </row>
    <row r="16" customFormat="false" ht="13.8" hidden="false" customHeight="false" outlineLevel="0" collapsed="false">
      <c r="B16" s="5" t="s">
        <v>17</v>
      </c>
      <c r="C16" s="4" t="n">
        <v>2490</v>
      </c>
      <c r="O16" s="0" t="n">
        <f aca="false">LOOKUP(2,1/(Regular_Timings!C17:NC17&lt;&gt;""),Regular_Timings!C17:NC17)</f>
        <v>242.28</v>
      </c>
      <c r="P16" s="0" t="n">
        <f aca="false">LOOKUP(2,1/(Parallel_Timings!D17:ND17&lt;&gt;""),Parallel_Timings!D17:ND17)</f>
        <v>58.14421</v>
      </c>
    </row>
    <row r="17" customFormat="false" ht="13.8" hidden="false" customHeight="false" outlineLevel="0" collapsed="false">
      <c r="B17" s="5" t="s">
        <v>18</v>
      </c>
      <c r="C17" s="4" t="n">
        <v>11666</v>
      </c>
      <c r="O17" s="0" t="n">
        <f aca="false">LOOKUP(2,1/(Regular_Timings!C18:NC18&lt;&gt;""),Regular_Timings!C18:NC18)</f>
        <v>667.02</v>
      </c>
      <c r="P17" s="0" t="n">
        <f aca="false">LOOKUP(2,1/(Parallel_Timings!D18:ND18&lt;&gt;""),Parallel_Timings!D18:ND18)</f>
        <v>198.52091</v>
      </c>
    </row>
    <row r="18" customFormat="false" ht="13.8" hidden="false" customHeight="false" outlineLevel="0" collapsed="false">
      <c r="B18" s="5" t="s">
        <v>19</v>
      </c>
      <c r="C18" s="4" t="n">
        <v>15279</v>
      </c>
      <c r="E18" s="0" t="str">
        <f aca="false">LOOKUP(2, 1/(1-ISBLANK(Miletone_Tracking!Q:Q)), Miletone_Tracking!Q:Q)</f>
        <v>Crossed 15,000 on 01/24/20</v>
      </c>
      <c r="O18" s="0" t="n">
        <f aca="false">LOOKUP(2,1/(Regular_Timings!C19:NC19&lt;&gt;""),Regular_Timings!C19:NC19)</f>
        <v>814.21</v>
      </c>
      <c r="P18" s="0" t="n">
        <f aca="false">LOOKUP(2,1/(Parallel_Timings!D19:ND19&lt;&gt;""),Parallel_Timings!D19:ND19)</f>
        <v>230.24696</v>
      </c>
    </row>
    <row r="19" customFormat="false" ht="13.8" hidden="false" customHeight="false" outlineLevel="0" collapsed="false">
      <c r="B19" s="5" t="s">
        <v>20</v>
      </c>
      <c r="C19" s="4" t="n">
        <v>2242</v>
      </c>
      <c r="O19" s="0" t="n">
        <f aca="false">LOOKUP(2,1/(Regular_Timings!C20:NC20&lt;&gt;""),Regular_Timings!C20:NC20)</f>
        <v>133.93</v>
      </c>
      <c r="P19" s="0" t="n">
        <f aca="false">LOOKUP(2,1/(Parallel_Timings!D20:ND20&lt;&gt;""),Parallel_Timings!D20:ND20)</f>
        <v>56.11644</v>
      </c>
    </row>
    <row r="20" customFormat="false" ht="13.8" hidden="false" customHeight="false" outlineLevel="0" collapsed="false">
      <c r="B20" s="5" t="s">
        <v>21</v>
      </c>
      <c r="C20" s="4" t="n">
        <v>4002</v>
      </c>
      <c r="O20" s="0" t="n">
        <f aca="false">LOOKUP(2,1/(Regular_Timings!C21:NC21&lt;&gt;""),Regular_Timings!C21:NC21)</f>
        <v>452.39</v>
      </c>
      <c r="P20" s="0" t="n">
        <f aca="false">LOOKUP(2,1/(Parallel_Timings!D21:ND21&lt;&gt;""),Parallel_Timings!D21:ND21)</f>
        <v>155.56309</v>
      </c>
    </row>
    <row r="21" customFormat="false" ht="13.8" hidden="false" customHeight="false" outlineLevel="0" collapsed="false">
      <c r="B21" s="5" t="s">
        <v>22</v>
      </c>
      <c r="C21" s="6" t="n">
        <v>11420</v>
      </c>
      <c r="O21" s="0" t="n">
        <f aca="false">LOOKUP(2,1/(Regular_Timings!C22:NC22&lt;&gt;""),Regular_Timings!C22:NC22)</f>
        <v>409.92</v>
      </c>
      <c r="P21" s="0" t="n">
        <f aca="false">LOOKUP(2,1/(Parallel_Timings!D22:ND22&lt;&gt;""),Parallel_Timings!D22:ND22)</f>
        <v>134.11112</v>
      </c>
    </row>
    <row r="22" customFormat="false" ht="13.8" hidden="false" customHeight="false" outlineLevel="0" collapsed="false">
      <c r="B22" s="5" t="s">
        <v>23</v>
      </c>
      <c r="C22" s="4" t="n">
        <v>2936</v>
      </c>
      <c r="O22" s="0" t="n">
        <f aca="false">LOOKUP(2,1/(Regular_Timings!C23:NC23&lt;&gt;""),Regular_Timings!C23:NC23)</f>
        <v>256.29</v>
      </c>
      <c r="P22" s="0" t="n">
        <f aca="false">LOOKUP(2,1/(Parallel_Timings!D23:ND23&lt;&gt;""),Parallel_Timings!D23:ND23)</f>
        <v>98.33153</v>
      </c>
    </row>
    <row r="23" customFormat="false" ht="13.8" hidden="false" customHeight="false" outlineLevel="0" collapsed="false">
      <c r="B23" s="5" t="s">
        <v>24</v>
      </c>
      <c r="C23" s="4" t="n">
        <v>4261</v>
      </c>
      <c r="O23" s="0" t="n">
        <f aca="false">LOOKUP(2,1/(Regular_Timings!C24:NC24&lt;&gt;""),Regular_Timings!C24:NC24)</f>
        <v>276.76</v>
      </c>
      <c r="P23" s="0" t="n">
        <f aca="false">LOOKUP(2,1/(Parallel_Timings!D24:ND24&lt;&gt;""),Parallel_Timings!D24:ND24)</f>
        <v>89.59884</v>
      </c>
    </row>
    <row r="24" customFormat="false" ht="13.8" hidden="false" customHeight="false" outlineLevel="0" collapsed="false">
      <c r="B24" s="5" t="s">
        <v>25</v>
      </c>
      <c r="C24" s="4" t="n">
        <v>11312</v>
      </c>
      <c r="N24" s="1"/>
      <c r="O24" s="0" t="n">
        <f aca="false">LOOKUP(2,1/(Regular_Timings!C25:NC25&lt;&gt;""),Regular_Timings!C25:NC25)</f>
        <v>327.61</v>
      </c>
      <c r="P24" s="0" t="n">
        <f aca="false">LOOKUP(2,1/(Parallel_Timings!D25:ND25&lt;&gt;""),Parallel_Timings!D25:ND25)</f>
        <v>99.0768</v>
      </c>
    </row>
    <row r="25" customFormat="false" ht="13.8" hidden="false" customHeight="false" outlineLevel="0" collapsed="false">
      <c r="B25" s="7" t="s">
        <v>26</v>
      </c>
      <c r="C25" s="4" t="n">
        <v>28579</v>
      </c>
      <c r="O25" s="0" t="n">
        <f aca="false">LOOKUP(2,1/(Regular_Timings!C26:NC26&lt;&gt;""),Regular_Timings!C26:NC26)</f>
        <v>799.21</v>
      </c>
      <c r="P25" s="0" t="n">
        <f aca="false">LOOKUP(2,1/(Parallel_Timings!D26:ND26&lt;&gt;""),Parallel_Timings!D26:ND26)</f>
        <v>252.55173</v>
      </c>
    </row>
    <row r="26" customFormat="false" ht="13.8" hidden="false" customHeight="false" outlineLevel="0" collapsed="false">
      <c r="B26" s="5" t="s">
        <v>27</v>
      </c>
      <c r="C26" s="4" t="n">
        <v>1404</v>
      </c>
      <c r="O26" s="0" t="n">
        <f aca="false">LOOKUP(2,1/(Regular_Timings!C27:NC27&lt;&gt;""),Regular_Timings!C27:NC27)</f>
        <v>177.5</v>
      </c>
      <c r="P26" s="0" t="n">
        <f aca="false">LOOKUP(2,1/(Parallel_Timings!D27:ND27&lt;&gt;""),Parallel_Timings!D27:ND27)</f>
        <v>53.86057</v>
      </c>
    </row>
    <row r="27" customFormat="false" ht="13.8" hidden="false" customHeight="false" outlineLevel="0" collapsed="false">
      <c r="B27" s="8" t="s">
        <v>28</v>
      </c>
      <c r="C27" s="4" t="n">
        <v>9645</v>
      </c>
      <c r="O27" s="0" t="n">
        <f aca="false">LOOKUP(2,1/(Regular_Timings!C28:NC28&lt;&gt;""),Regular_Timings!C28:NC28)</f>
        <v>417.1</v>
      </c>
      <c r="P27" s="0" t="n">
        <f aca="false">LOOKUP(2,1/(Parallel_Timings!D28:ND28&lt;&gt;""),Parallel_Timings!D28:ND28)</f>
        <v>128.04221</v>
      </c>
    </row>
    <row r="28" customFormat="false" ht="13.8" hidden="false" customHeight="false" outlineLevel="0" collapsed="false">
      <c r="B28" s="5" t="s">
        <v>29</v>
      </c>
      <c r="C28" s="4" t="n">
        <v>66230</v>
      </c>
      <c r="E28" s="0" t="str">
        <f aca="false">LOOKUP(2, 1/(1-ISBLANK(Miletone_Tracking!T:T)), Miletone_Tracking!T:T)</f>
        <v>Crossed 50,000 lines on 05/08/20</v>
      </c>
      <c r="O28" s="0" t="n">
        <f aca="false">LOOKUP(2,1/(Regular_Timings!C29:NC29&lt;&gt;""),Regular_Timings!C29:NC29)</f>
        <v>1701.77</v>
      </c>
      <c r="P28" s="0" t="n">
        <f aca="false">LOOKUP(2,1/(Parallel_Timings!D29:ND29&lt;&gt;""),Parallel_Timings!D29:ND29)</f>
        <v>473.46779</v>
      </c>
    </row>
    <row r="29" customFormat="false" ht="13.8" hidden="false" customHeight="false" outlineLevel="0" collapsed="false">
      <c r="B29" s="5" t="s">
        <v>30</v>
      </c>
      <c r="C29" s="4" t="n">
        <v>1044</v>
      </c>
      <c r="O29" s="0" t="n">
        <f aca="false">LOOKUP(2,1/(Regular_Timings!C30:NC30&lt;&gt;""),Regular_Timings!C30:NC30)</f>
        <v>43.79</v>
      </c>
      <c r="P29" s="0" t="n">
        <f aca="false">LOOKUP(2,1/(Parallel_Timings!D30:ND30&lt;&gt;""),Parallel_Timings!D30:ND30)</f>
        <v>21.88631</v>
      </c>
    </row>
    <row r="30" customFormat="false" ht="13.8" hidden="false" customHeight="false" outlineLevel="0" collapsed="false">
      <c r="B30" s="0" t="s">
        <v>31</v>
      </c>
      <c r="C30" s="4" t="n">
        <v>207</v>
      </c>
      <c r="O30" s="0" t="n">
        <f aca="false">LOOKUP(2,1/(Regular_Timings!C31:NC31&lt;&gt;""),Regular_Timings!C31:NC31)</f>
        <v>31.74</v>
      </c>
      <c r="P30" s="0" t="n">
        <f aca="false">LOOKUP(2,1/(Parallel_Timings!D31:ND31&lt;&gt;""),Parallel_Timings!D31:ND31)</f>
        <v>24.85855</v>
      </c>
    </row>
    <row r="31" customFormat="false" ht="12.6" hidden="false" customHeight="true" outlineLevel="0" collapsed="false">
      <c r="B31" s="0" t="s">
        <v>32</v>
      </c>
      <c r="C31" s="4" t="n">
        <v>3625</v>
      </c>
      <c r="O31" s="9" t="n">
        <f aca="false">LOOKUP(2,1/(Regular_Timings!C32:NC32&lt;&gt;""),Regular_Timings!C32:NC32)</f>
        <v>162.32</v>
      </c>
      <c r="P31" s="9" t="n">
        <f aca="false">LOOKUP(2,1/(Parallel_Timings!D32:ND32&lt;&gt;""),Parallel_Timings!D32:ND32)</f>
        <v>59.76464</v>
      </c>
      <c r="Q31" s="9"/>
    </row>
    <row r="32" customFormat="false" ht="12.6" hidden="false" customHeight="true" outlineLevel="0" collapsed="false">
      <c r="B32" s="0" t="s">
        <v>33</v>
      </c>
      <c r="C32" s="4" t="n">
        <v>18796</v>
      </c>
      <c r="O32" s="10"/>
      <c r="P32" s="10"/>
      <c r="Q32" s="10"/>
    </row>
    <row r="33" customFormat="false" ht="12.6" hidden="false" customHeight="true" outlineLevel="0" collapsed="false">
      <c r="B33" s="0" t="s">
        <v>34</v>
      </c>
      <c r="C33" s="4" t="n">
        <v>39105</v>
      </c>
      <c r="E33" s="0" t="str">
        <f aca="false">LOOKUP(2, 1/(1-ISBLANK(Miletone_Tracking!AF:AF)), Miletone_Tracking!AF:AF)</f>
        <v>Crossed 20,000 lines on 04/21/21</v>
      </c>
      <c r="N33" s="3"/>
    </row>
    <row r="34" customFormat="false" ht="12.6" hidden="false" customHeight="true" outlineLevel="0" collapsed="false">
      <c r="B34" s="0" t="s">
        <v>35</v>
      </c>
      <c r="C34" s="4" t="n">
        <v>16242</v>
      </c>
      <c r="E34" s="0" t="str">
        <f aca="false">LOOKUP(2, 1/(1-ISBLANK(Miletone_Tracking!AJ:AJ)), Miletone_Tracking!AJ:AJ )</f>
        <v>Crossed 10,000 lines on 07/12/21</v>
      </c>
      <c r="N34" s="3"/>
    </row>
    <row r="35" s="11" customFormat="true" ht="13.8" hidden="false" customHeight="false" outlineLevel="0" collapsed="false">
      <c r="B35" s="11" t="s">
        <v>36</v>
      </c>
      <c r="C35" s="12" t="n">
        <v>5260</v>
      </c>
      <c r="O35" s="0"/>
      <c r="P35" s="0"/>
      <c r="Q35" s="0"/>
      <c r="V35" s="0"/>
      <c r="W35" s="0"/>
    </row>
    <row r="36" customFormat="false" ht="13.8" hidden="false" customHeight="false" outlineLevel="0" collapsed="false">
      <c r="B36" s="0" t="s">
        <v>37</v>
      </c>
      <c r="C36" s="4" t="n">
        <v>878</v>
      </c>
    </row>
    <row r="37" customFormat="false" ht="13.8" hidden="false" customHeight="false" outlineLevel="0" collapsed="false">
      <c r="B37" s="0" t="s">
        <v>38</v>
      </c>
      <c r="C37" s="4" t="n">
        <v>190</v>
      </c>
    </row>
    <row r="39" customFormat="false" ht="13.8" hidden="false" customHeight="false" outlineLevel="0" collapsed="false">
      <c r="B39" s="0" t="s">
        <v>39</v>
      </c>
      <c r="C39" s="4" t="n">
        <v>22184</v>
      </c>
    </row>
    <row r="40" customFormat="false" ht="14.85" hidden="false" customHeight="true" outlineLevel="0" collapsed="false">
      <c r="B40" s="0" t="s">
        <v>40</v>
      </c>
      <c r="C40" s="4" t="n">
        <v>825</v>
      </c>
    </row>
    <row r="41" customFormat="false" ht="14.85" hidden="false" customHeight="true" outlineLevel="0" collapsed="false">
      <c r="B41" s="0" t="s">
        <v>41</v>
      </c>
      <c r="C41" s="4" t="n">
        <v>21021</v>
      </c>
    </row>
    <row r="42" customFormat="false" ht="14.85" hidden="false" customHeight="true" outlineLevel="0" collapsed="false">
      <c r="C42" s="4"/>
    </row>
    <row r="43" customFormat="false" ht="13.8" hidden="false" customHeight="false" outlineLevel="0" collapsed="false">
      <c r="A43" s="1" t="s">
        <v>42</v>
      </c>
      <c r="B43" s="0" t="s">
        <v>43</v>
      </c>
      <c r="C43" s="0" t="n">
        <f aca="false">4650-865</f>
        <v>3785</v>
      </c>
      <c r="I43" s="13" t="s">
        <v>44</v>
      </c>
    </row>
    <row r="44" customFormat="false" ht="13.8" hidden="false" customHeight="false" outlineLevel="0" collapsed="false">
      <c r="A44" s="14" t="s">
        <v>45</v>
      </c>
      <c r="B44" s="0" t="s">
        <v>46</v>
      </c>
      <c r="C44" s="0" t="n">
        <f aca="false">10319-580</f>
        <v>9739</v>
      </c>
      <c r="I44" s="15" t="s">
        <v>47</v>
      </c>
    </row>
    <row r="45" customFormat="false" ht="13.8" hidden="false" customHeight="false" outlineLevel="0" collapsed="false">
      <c r="B45" s="0" t="s">
        <v>48</v>
      </c>
      <c r="C45" s="0" t="n">
        <v>23768</v>
      </c>
      <c r="E45" s="16"/>
    </row>
    <row r="46" customFormat="false" ht="13.8" hidden="false" customHeight="false" outlineLevel="0" collapsed="false">
      <c r="B46" s="0" t="s">
        <v>49</v>
      </c>
      <c r="C46" s="0" t="n">
        <v>3357</v>
      </c>
      <c r="E46" s="16"/>
    </row>
    <row r="48" customFormat="false" ht="13.8" hidden="false" customHeight="false" outlineLevel="0" collapsed="false">
      <c r="B48" s="4" t="s">
        <v>50</v>
      </c>
      <c r="C48" s="4" t="n">
        <f aca="false">SUM(C4:C46)</f>
        <v>599432</v>
      </c>
      <c r="E48" s="0" t="str">
        <f aca="false">LOOKUP(2, 1/(1-ISBLANK(Miletone_Tracking!A:A)), Miletone_Tracking!A:A)</f>
        <v>Crossed 590,000 on 07/12/21</v>
      </c>
      <c r="N48" s="0" t="s">
        <v>51</v>
      </c>
      <c r="O48" s="0" t="n">
        <f aca="false">INDEX(Regular_Timings!35:35,COUNT(Regular_Timings!35:35,1,1))</f>
        <v>15647.65</v>
      </c>
      <c r="P48" s="0" t="n">
        <f aca="false">INDEX(Parallel_Timings!35:35,COUNT(Parallel_Timings!35:35,1,1))</f>
        <v>4516.31215</v>
      </c>
    </row>
    <row r="49" customFormat="false" ht="13.8" hidden="false" customHeight="false" outlineLevel="0" collapsed="false">
      <c r="B49" s="4" t="s">
        <v>52</v>
      </c>
      <c r="C49" s="4" t="n">
        <v>32</v>
      </c>
      <c r="N49" s="0" t="s">
        <v>53</v>
      </c>
      <c r="P49" s="17" t="n">
        <f aca="false">O48/P48</f>
        <v>3.46469630094102</v>
      </c>
    </row>
    <row r="52" customFormat="false" ht="13.8" hidden="false" customHeight="false" outlineLevel="0" collapsed="false">
      <c r="B52" s="0" t="s">
        <v>54</v>
      </c>
    </row>
    <row r="56" customFormat="false" ht="13.8" hidden="false" customHeight="false" outlineLevel="0" collapsed="false">
      <c r="R56" s="0" t="s">
        <v>55</v>
      </c>
    </row>
    <row r="64" customFormat="false" ht="13.8" hidden="false" customHeight="false" outlineLevel="0" collapsed="false">
      <c r="C64" s="0" t="s">
        <v>56</v>
      </c>
    </row>
    <row r="77" customFormat="false" ht="13.8" hidden="false" customHeight="false" outlineLevel="0" collapsed="false">
      <c r="C77" s="0" t="s">
        <v>57</v>
      </c>
    </row>
    <row r="90" customFormat="false" ht="13.8" hidden="false" customHeight="false" outlineLevel="0" collapsed="false">
      <c r="C90" s="0" t="s">
        <v>58</v>
      </c>
    </row>
    <row r="106" customFormat="false" ht="13.8" hidden="false" customHeight="false" outlineLevel="0" collapsed="false">
      <c r="C106" s="0" t="s">
        <v>59</v>
      </c>
    </row>
    <row r="121" customFormat="false" ht="13.8" hidden="false" customHeight="false" outlineLevel="0" collapsed="false">
      <c r="C121" s="0" t="s">
        <v>60</v>
      </c>
    </row>
    <row r="146" customFormat="false" ht="13.8" hidden="false" customHeight="false" outlineLevel="0" collapsed="false">
      <c r="S146" s="18" t="n">
        <v>43729</v>
      </c>
    </row>
    <row r="158" customFormat="false" ht="13.8" hidden="false" customHeight="false" outlineLevel="0" collapsed="false">
      <c r="C158" s="0" t="s">
        <v>61</v>
      </c>
    </row>
    <row r="162" customFormat="false" ht="13.8" hidden="false" customHeight="false" outlineLevel="0" collapsed="false">
      <c r="S162" s="18" t="n">
        <v>43780</v>
      </c>
    </row>
    <row r="173" customFormat="false" ht="13.8" hidden="false" customHeight="false" outlineLevel="0" collapsed="false">
      <c r="C173" s="0" t="s">
        <v>62</v>
      </c>
    </row>
    <row r="175" customFormat="false" ht="13.8" hidden="false" customHeight="false" outlineLevel="0" collapsed="false">
      <c r="S175" s="18" t="n">
        <v>43765</v>
      </c>
    </row>
    <row r="190" customFormat="false" ht="13.8" hidden="false" customHeight="false" outlineLevel="0" collapsed="false">
      <c r="S190" s="18" t="n">
        <v>43799</v>
      </c>
    </row>
    <row r="204" customFormat="false" ht="13.8" hidden="false" customHeight="false" outlineLevel="0" collapsed="false">
      <c r="S204" s="18" t="n">
        <v>43814</v>
      </c>
    </row>
    <row r="216" customFormat="false" ht="13.8" hidden="false" customHeight="false" outlineLevel="0" collapsed="false">
      <c r="S216" s="18" t="n">
        <v>43827</v>
      </c>
    </row>
    <row r="231" customFormat="false" ht="13.8" hidden="false" customHeight="false" outlineLevel="0" collapsed="false">
      <c r="S231" s="18" t="n">
        <v>43930</v>
      </c>
    </row>
    <row r="245" customFormat="false" ht="13.8" hidden="false" customHeight="false" outlineLevel="0" collapsed="false">
      <c r="S245" s="18" t="n">
        <v>43939</v>
      </c>
    </row>
    <row r="258" customFormat="false" ht="13.8" hidden="false" customHeight="false" outlineLevel="0" collapsed="false">
      <c r="S258" s="18" t="n">
        <v>43955</v>
      </c>
    </row>
    <row r="266" customFormat="false" ht="13.8" hidden="false" customHeight="false" outlineLevel="0" collapsed="false">
      <c r="S266" s="18"/>
    </row>
    <row r="267" customFormat="false" ht="13.8" hidden="false" customHeight="false" outlineLevel="0" collapsed="false">
      <c r="S267" s="18"/>
    </row>
    <row r="268" customFormat="false" ht="13.8" hidden="false" customHeight="false" outlineLevel="0" collapsed="false">
      <c r="S268" s="18"/>
    </row>
    <row r="269" customFormat="false" ht="13.8" hidden="false" customHeight="false" outlineLevel="0" collapsed="false">
      <c r="S269" s="18"/>
    </row>
    <row r="270" customFormat="false" ht="13.8" hidden="false" customHeight="false" outlineLevel="0" collapsed="false">
      <c r="S270" s="18"/>
    </row>
    <row r="271" customFormat="false" ht="13.8" hidden="false" customHeight="false" outlineLevel="0" collapsed="false">
      <c r="S271" s="18" t="n">
        <v>43968</v>
      </c>
    </row>
    <row r="285" customFormat="false" ht="13.8" hidden="false" customHeight="false" outlineLevel="0" collapsed="false">
      <c r="S285" s="18" t="n">
        <v>44025</v>
      </c>
    </row>
    <row r="298" customFormat="false" ht="13.8" hidden="false" customHeight="false" outlineLevel="0" collapsed="false">
      <c r="S298" s="18" t="n">
        <v>44031</v>
      </c>
    </row>
    <row r="310" customFormat="false" ht="13.8" hidden="false" customHeight="false" outlineLevel="0" collapsed="false">
      <c r="S310" s="18" t="n">
        <v>44050</v>
      </c>
    </row>
    <row r="324" customFormat="false" ht="13.8" hidden="false" customHeight="false" outlineLevel="0" collapsed="false">
      <c r="S324" s="18" t="n">
        <v>44053</v>
      </c>
    </row>
    <row r="337" customFormat="false" ht="13.8" hidden="false" customHeight="false" outlineLevel="0" collapsed="false">
      <c r="S337" s="18" t="n">
        <v>44072</v>
      </c>
    </row>
    <row r="350" customFormat="false" ht="13.8" hidden="false" customHeight="false" outlineLevel="0" collapsed="false">
      <c r="S350" s="18" t="n">
        <v>44094</v>
      </c>
    </row>
    <row r="365" customFormat="false" ht="13.8" hidden="false" customHeight="false" outlineLevel="0" collapsed="false">
      <c r="S365" s="18" t="n">
        <v>44101</v>
      </c>
    </row>
    <row r="379" customFormat="false" ht="13.8" hidden="false" customHeight="false" outlineLevel="0" collapsed="false">
      <c r="S379" s="18" t="n">
        <v>44125</v>
      </c>
    </row>
    <row r="393" customFormat="false" ht="13.8" hidden="false" customHeight="false" outlineLevel="0" collapsed="false">
      <c r="S393" s="18" t="n">
        <v>44130</v>
      </c>
    </row>
    <row r="406" customFormat="false" ht="13.8" hidden="false" customHeight="false" outlineLevel="0" collapsed="false">
      <c r="S406" s="18" t="n">
        <v>44136</v>
      </c>
    </row>
    <row r="420" customFormat="false" ht="13.8" hidden="false" customHeight="false" outlineLevel="0" collapsed="false">
      <c r="S420" s="18" t="n">
        <v>44157</v>
      </c>
    </row>
    <row r="433" customFormat="false" ht="13.8" hidden="false" customHeight="false" outlineLevel="0" collapsed="false">
      <c r="S433" s="18" t="n">
        <v>44164</v>
      </c>
    </row>
    <row r="445" customFormat="false" ht="13.8" hidden="false" customHeight="false" outlineLevel="0" collapsed="false">
      <c r="S445" s="18" t="n">
        <v>44171</v>
      </c>
    </row>
    <row r="460" customFormat="false" ht="13.8" hidden="false" customHeight="false" outlineLevel="0" collapsed="false">
      <c r="S460" s="18" t="n">
        <v>44199</v>
      </c>
    </row>
    <row r="472" customFormat="false" ht="13.8" hidden="false" customHeight="false" outlineLevel="0" collapsed="false">
      <c r="S472" s="18" t="n">
        <v>44218</v>
      </c>
    </row>
    <row r="485" customFormat="false" ht="13.8" hidden="false" customHeight="false" outlineLevel="0" collapsed="false">
      <c r="S485" s="18" t="n">
        <v>44220</v>
      </c>
    </row>
    <row r="499" customFormat="false" ht="13.8" hidden="false" customHeight="false" outlineLevel="0" collapsed="false">
      <c r="S499" s="18" t="n">
        <v>44241</v>
      </c>
    </row>
    <row r="512" customFormat="false" ht="13.8" hidden="false" customHeight="false" outlineLevel="0" collapsed="false">
      <c r="S512" s="18" t="n">
        <v>44241</v>
      </c>
    </row>
    <row r="528" customFormat="false" ht="13.8" hidden="false" customHeight="false" outlineLevel="0" collapsed="false">
      <c r="S528" s="18" t="n">
        <v>44284</v>
      </c>
    </row>
    <row r="541" customFormat="false" ht="13.8" hidden="false" customHeight="false" outlineLevel="0" collapsed="false">
      <c r="J541" s="0" t="n">
        <v>44</v>
      </c>
    </row>
    <row r="542" customFormat="false" ht="13.8" hidden="false" customHeight="false" outlineLevel="0" collapsed="false">
      <c r="S542" s="18" t="n">
        <v>44290</v>
      </c>
    </row>
    <row r="557" customFormat="false" ht="13.8" hidden="false" customHeight="false" outlineLevel="0" collapsed="false">
      <c r="S557" s="18" t="n">
        <v>44318</v>
      </c>
    </row>
    <row r="571" customFormat="false" ht="13.8" hidden="false" customHeight="false" outlineLevel="0" collapsed="false">
      <c r="S571" s="18" t="n">
        <v>44325</v>
      </c>
    </row>
    <row r="588" customFormat="false" ht="13.8" hidden="false" customHeight="false" outlineLevel="0" collapsed="false">
      <c r="S588" s="18" t="n">
        <v>44367</v>
      </c>
    </row>
    <row r="604" customFormat="false" ht="13.8" hidden="false" customHeight="false" outlineLevel="0" collapsed="false">
      <c r="S604" s="18" t="n">
        <v>44370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AF5" activePane="bottomRight" state="frozen"/>
      <selection pane="topLeft" activeCell="A1" activeCellId="0" sqref="A1"/>
      <selection pane="topRight" activeCell="AF1" activeCellId="0" sqref="AF1"/>
      <selection pane="bottomLeft" activeCell="A5" activeCellId="0" sqref="A5"/>
      <selection pane="bottomRight" activeCell="AM17" activeCellId="0" sqref="AM17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63</v>
      </c>
    </row>
    <row r="4" s="19" customFormat="true" ht="35.8" hidden="false" customHeight="true" outlineLevel="0" collapsed="false">
      <c r="C4" s="20" t="n">
        <v>44136</v>
      </c>
      <c r="D4" s="20" t="n">
        <v>44143</v>
      </c>
      <c r="E4" s="21" t="n">
        <v>44151</v>
      </c>
      <c r="F4" s="21" t="n">
        <v>44157</v>
      </c>
      <c r="G4" s="20" t="n">
        <v>44164</v>
      </c>
      <c r="H4" s="21" t="n">
        <v>44171</v>
      </c>
      <c r="I4" s="21" t="n">
        <v>44178</v>
      </c>
      <c r="J4" s="21" t="n">
        <v>44185</v>
      </c>
      <c r="K4" s="21" t="n">
        <v>44192</v>
      </c>
      <c r="L4" s="21" t="n">
        <v>43833</v>
      </c>
      <c r="M4" s="21" t="n">
        <v>44206</v>
      </c>
      <c r="N4" s="21" t="n">
        <v>44213</v>
      </c>
      <c r="O4" s="21" t="n">
        <v>44220</v>
      </c>
      <c r="P4" s="22" t="s">
        <v>64</v>
      </c>
      <c r="Q4" s="22" t="s">
        <v>65</v>
      </c>
      <c r="R4" s="21" t="n">
        <v>44241</v>
      </c>
      <c r="S4" s="22" t="s">
        <v>66</v>
      </c>
      <c r="T4" s="21" t="n">
        <v>44255</v>
      </c>
      <c r="U4" s="22" t="s">
        <v>67</v>
      </c>
      <c r="V4" s="22" t="s">
        <v>68</v>
      </c>
      <c r="W4" s="23" t="n">
        <v>44276</v>
      </c>
      <c r="X4" s="23" t="n">
        <v>44283</v>
      </c>
      <c r="Y4" s="23" t="n">
        <v>44290</v>
      </c>
      <c r="Z4" s="22" t="s">
        <v>69</v>
      </c>
      <c r="AA4" s="22" t="s">
        <v>70</v>
      </c>
      <c r="AB4" s="21" t="n">
        <v>44311</v>
      </c>
      <c r="AC4" s="21" t="n">
        <v>44318</v>
      </c>
      <c r="AD4" s="21" t="n">
        <v>44325</v>
      </c>
      <c r="AE4" s="24" t="s">
        <v>71</v>
      </c>
      <c r="AF4" s="21" t="n">
        <v>44339</v>
      </c>
      <c r="AG4" s="24" t="s">
        <v>72</v>
      </c>
      <c r="AH4" s="21" t="n">
        <v>44353</v>
      </c>
      <c r="AI4" s="21" t="n">
        <v>44360</v>
      </c>
      <c r="AJ4" s="21" t="n">
        <v>44367</v>
      </c>
      <c r="AK4" s="21" t="n">
        <v>44374</v>
      </c>
      <c r="AL4" s="24" t="s">
        <v>73</v>
      </c>
      <c r="AM4" s="24" t="s">
        <v>74</v>
      </c>
      <c r="AN4" s="21" t="n">
        <v>44395</v>
      </c>
    </row>
    <row r="5" s="26" customFormat="true" ht="14.05" hidden="false" customHeight="true" outlineLevel="0" collapsed="false">
      <c r="A5" s="25" t="s">
        <v>75</v>
      </c>
      <c r="C5" s="27"/>
      <c r="D5" s="28"/>
      <c r="E5" s="29"/>
      <c r="F5" s="29"/>
      <c r="G5" s="27"/>
      <c r="H5" s="30"/>
      <c r="I5" s="30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1"/>
      <c r="X5" s="31"/>
      <c r="Y5" s="31"/>
      <c r="Z5" s="29"/>
      <c r="AA5" s="29"/>
      <c r="AB5" s="29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</row>
    <row r="6" s="33" customFormat="true" ht="12.4" hidden="false" customHeight="true" outlineLevel="0" collapsed="false">
      <c r="A6" s="32" t="s">
        <v>6</v>
      </c>
      <c r="B6" s="0"/>
      <c r="C6" s="0" t="n">
        <v>509.17</v>
      </c>
      <c r="D6" s="33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</row>
    <row r="7" customFormat="false" ht="13.8" hidden="false" customHeight="false" outlineLevel="0" collapsed="false">
      <c r="A7" s="34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</row>
    <row r="8" customFormat="false" ht="13.8" hidden="false" customHeight="false" outlineLevel="0" collapsed="false">
      <c r="A8" s="34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</row>
    <row r="9" customFormat="false" ht="13.8" hidden="false" customHeight="false" outlineLevel="0" collapsed="false">
      <c r="A9" s="35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</row>
    <row r="10" customFormat="false" ht="13.8" hidden="false" customHeight="false" outlineLevel="0" collapsed="false">
      <c r="A10" s="34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</row>
    <row r="11" customFormat="false" ht="13.8" hidden="false" customHeight="false" outlineLevel="0" collapsed="false">
      <c r="A11" s="34" t="s">
        <v>11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</row>
    <row r="12" customFormat="false" ht="13.8" hidden="false" customHeight="false" outlineLevel="0" collapsed="false">
      <c r="A12" s="34" t="s">
        <v>12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</row>
    <row r="13" customFormat="false" ht="13.8" hidden="false" customHeight="false" outlineLevel="0" collapsed="false">
      <c r="A13" s="34" t="s">
        <v>13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</row>
    <row r="14" customFormat="false" ht="13.8" hidden="false" customHeight="false" outlineLevel="0" collapsed="false">
      <c r="A14" s="35" t="s">
        <v>14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</row>
    <row r="15" customFormat="false" ht="13.8" hidden="false" customHeight="false" outlineLevel="0" collapsed="false">
      <c r="A15" s="35" t="s">
        <v>15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</row>
    <row r="16" customFormat="false" ht="13.8" hidden="false" customHeight="false" outlineLevel="0" collapsed="false">
      <c r="A16" s="35" t="s">
        <v>16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</row>
    <row r="17" customFormat="false" ht="13.8" hidden="false" customHeight="false" outlineLevel="0" collapsed="false">
      <c r="A17" s="35" t="s">
        <v>17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</row>
    <row r="18" customFormat="false" ht="13.8" hidden="false" customHeight="false" outlineLevel="0" collapsed="false">
      <c r="A18" s="35" t="s">
        <v>18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</row>
    <row r="19" customFormat="false" ht="13.8" hidden="false" customHeight="false" outlineLevel="0" collapsed="false">
      <c r="A19" s="35" t="s">
        <v>19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</row>
    <row r="20" customFormat="false" ht="13.8" hidden="false" customHeight="false" outlineLevel="0" collapsed="false">
      <c r="A20" s="35" t="s">
        <v>20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</row>
    <row r="21" customFormat="false" ht="13.8" hidden="false" customHeight="false" outlineLevel="0" collapsed="false">
      <c r="A21" s="35" t="s">
        <v>21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</row>
    <row r="22" customFormat="false" ht="13.8" hidden="false" customHeight="false" outlineLevel="0" collapsed="false">
      <c r="A22" s="35" t="s">
        <v>22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1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</row>
    <row r="23" customFormat="false" ht="13.8" hidden="false" customHeight="false" outlineLevel="0" collapsed="false">
      <c r="A23" s="35" t="s">
        <v>23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</row>
    <row r="24" customFormat="false" ht="13.8" hidden="false" customHeight="false" outlineLevel="0" collapsed="false">
      <c r="A24" s="35" t="s">
        <v>24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</row>
    <row r="25" customFormat="false" ht="13.8" hidden="false" customHeight="false" outlineLevel="0" collapsed="false">
      <c r="A25" s="35" t="s">
        <v>25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</row>
    <row r="26" customFormat="false" ht="13.8" hidden="false" customHeight="false" outlineLevel="0" collapsed="false">
      <c r="A26" s="36" t="s">
        <v>26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</row>
    <row r="27" customFormat="false" ht="13.8" hidden="false" customHeight="false" outlineLevel="0" collapsed="false">
      <c r="A27" s="35" t="s">
        <v>27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</row>
    <row r="28" customFormat="false" ht="13.8" hidden="false" customHeight="false" outlineLevel="0" collapsed="false">
      <c r="A28" s="35" t="s">
        <v>28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</row>
    <row r="29" customFormat="false" ht="13.8" hidden="false" customHeight="false" outlineLevel="0" collapsed="false">
      <c r="A29" s="35" t="s">
        <v>29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</row>
    <row r="30" customFormat="false" ht="13.8" hidden="false" customHeight="false" outlineLevel="0" collapsed="false">
      <c r="A30" s="35" t="s">
        <v>30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</row>
    <row r="31" customFormat="false" ht="13.8" hidden="false" customHeight="false" outlineLevel="0" collapsed="false">
      <c r="A31" s="34" t="s">
        <v>31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</row>
    <row r="32" customFormat="false" ht="13.8" hidden="false" customHeight="false" outlineLevel="0" collapsed="false">
      <c r="A32" s="34" t="s">
        <v>32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</row>
    <row r="33" customFormat="false" ht="13.8" hidden="false" customHeight="false" outlineLevel="0" collapsed="false">
      <c r="A33" s="34" t="s">
        <v>33</v>
      </c>
    </row>
    <row r="35" customFormat="false" ht="13.8" hidden="false" customHeight="false" outlineLevel="0" collapsed="false">
      <c r="A35" s="0" t="s">
        <v>76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</row>
    <row r="36" customFormat="false" ht="23.45" hidden="false" customHeight="false" outlineLevel="0" collapsed="false">
      <c r="A36" s="6" t="s">
        <v>77</v>
      </c>
      <c r="C36" s="37"/>
      <c r="D36" s="37" t="n">
        <f aca="false">D35/C35</f>
        <v>1.0558825271854</v>
      </c>
      <c r="E36" s="37" t="n">
        <f aca="false">E35/D35</f>
        <v>0.916849500061912</v>
      </c>
      <c r="F36" s="37" t="n">
        <f aca="false">F35/E35</f>
        <v>1.10350896258914</v>
      </c>
      <c r="G36" s="37" t="n">
        <f aca="false">G35/F35</f>
        <v>1.03987375176407</v>
      </c>
      <c r="H36" s="37" t="n">
        <f aca="false">H35/G35</f>
        <v>1.06665722673939</v>
      </c>
      <c r="I36" s="37" t="n">
        <f aca="false">I35/H35</f>
        <v>1.02227013104336</v>
      </c>
      <c r="J36" s="37" t="n">
        <f aca="false">J35/I35</f>
        <v>0.968844995695285</v>
      </c>
      <c r="K36" s="37" t="n">
        <f aca="false">K35/J35</f>
        <v>1.00756682988645</v>
      </c>
      <c r="L36" s="37" t="n">
        <f aca="false">L35/K35</f>
        <v>1.03365334779935</v>
      </c>
      <c r="M36" s="37" t="n">
        <f aca="false">M35/L35</f>
        <v>0.972899387020888</v>
      </c>
      <c r="N36" s="37" t="n">
        <f aca="false">N35/M35</f>
        <v>1.06944594764067</v>
      </c>
      <c r="O36" s="37" t="n">
        <f aca="false">O35/N35</f>
        <v>1.03914029657021</v>
      </c>
      <c r="P36" s="37" t="n">
        <f aca="false">P35/O35</f>
        <v>1.0268997847368</v>
      </c>
      <c r="Q36" s="37" t="n">
        <f aca="false">Q35/P35</f>
        <v>1.00478259658715</v>
      </c>
      <c r="R36" s="37" t="n">
        <f aca="false">R35/Q35</f>
        <v>1.02439095646859</v>
      </c>
      <c r="S36" s="37" t="n">
        <f aca="false">S35/R35</f>
        <v>0.994786033590229</v>
      </c>
      <c r="T36" s="37" t="n">
        <f aca="false">T35/S35</f>
        <v>0.995561439657853</v>
      </c>
      <c r="U36" s="37" t="n">
        <f aca="false">U35/T35</f>
        <v>1.10342734655874</v>
      </c>
      <c r="V36" s="37" t="n">
        <f aca="false">V35/U35</f>
        <v>0.949124255714387</v>
      </c>
      <c r="W36" s="37" t="n">
        <f aca="false">W35/V35</f>
        <v>0.990510153289931</v>
      </c>
      <c r="X36" s="37" t="n">
        <f aca="false">X35/W35</f>
        <v>0.963401613497919</v>
      </c>
      <c r="Y36" s="37" t="n">
        <f aca="false">Y35/X35</f>
        <v>1.04446534528375</v>
      </c>
      <c r="Z36" s="37" t="n">
        <f aca="false">Z35/Y35</f>
        <v>0.902660745410508</v>
      </c>
      <c r="AA36" s="37" t="n">
        <f aca="false">AA35/Z35</f>
        <v>1.14252240687931</v>
      </c>
      <c r="AB36" s="37" t="n">
        <f aca="false">AB35/AA35</f>
        <v>0.936850704356737</v>
      </c>
      <c r="AC36" s="37" t="n">
        <f aca="false">AC35/AB35</f>
        <v>1.03187444677672</v>
      </c>
      <c r="AD36" s="37" t="n">
        <f aca="false">AD35/AC35</f>
        <v>1.11331883538682</v>
      </c>
      <c r="AE36" s="37" t="n">
        <f aca="false">AE35/AD35</f>
        <v>1.00181950741378</v>
      </c>
      <c r="AF36" s="37" t="n">
        <f aca="false">AF35/AE35</f>
        <v>1.03424321595765</v>
      </c>
      <c r="AG36" s="37" t="n">
        <f aca="false">AG35/AF35</f>
        <v>1.00792537781632</v>
      </c>
      <c r="AH36" s="37" t="n">
        <f aca="false">AH35/AG35</f>
        <v>0.970324194852549</v>
      </c>
      <c r="AI36" s="37" t="n">
        <f aca="false">AI35/AH35</f>
        <v>1.04927844854803</v>
      </c>
      <c r="AJ36" s="37" t="n">
        <f aca="false">AJ35/AI35</f>
        <v>0.940307515998851</v>
      </c>
      <c r="AK36" s="37" t="n">
        <f aca="false">AK35/AJ35</f>
        <v>0.954601895704387</v>
      </c>
      <c r="AL36" s="37" t="n">
        <f aca="false">AL35/AK35</f>
        <v>1.03769659098725</v>
      </c>
      <c r="AM36" s="37" t="n">
        <f aca="false">AM35/AL35</f>
        <v>1.0523801464953</v>
      </c>
      <c r="AN36" s="37" t="n">
        <f aca="false">AN35/AM35</f>
        <v>0.956782989818056</v>
      </c>
    </row>
    <row r="38" customFormat="false" ht="19.4" hidden="false" customHeight="false" outlineLevel="0" collapsed="false">
      <c r="A38" s="0" t="s">
        <v>78</v>
      </c>
      <c r="C38" s="14"/>
      <c r="D38" s="14"/>
      <c r="E38" s="14"/>
      <c r="F38" s="14"/>
      <c r="G38" s="14"/>
      <c r="H38" s="38" t="s">
        <v>79</v>
      </c>
      <c r="L38" s="39" t="s">
        <v>80</v>
      </c>
      <c r="O38" s="40" t="s">
        <v>81</v>
      </c>
      <c r="P38" s="39" t="s">
        <v>82</v>
      </c>
      <c r="U38" s="39" t="s">
        <v>83</v>
      </c>
      <c r="AC38" s="39" t="s">
        <v>84</v>
      </c>
      <c r="AD38" s="39" t="s">
        <v>85</v>
      </c>
      <c r="AL38" s="41"/>
    </row>
    <row r="82" customFormat="false" ht="13.8" hidden="false" customHeight="false" outlineLevel="0" collapsed="false">
      <c r="BI82" s="0" t="s">
        <v>75</v>
      </c>
      <c r="BJ82" s="0" t="n">
        <v>636.13</v>
      </c>
    </row>
    <row r="83" customFormat="false" ht="13.8" hidden="false" customHeight="false" outlineLevel="0" collapsed="false">
      <c r="BI83" s="0" t="s">
        <v>6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7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8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9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10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11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12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13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14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15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17</v>
      </c>
    </row>
    <row r="95" customFormat="false" ht="13.8" hidden="false" customHeight="false" outlineLevel="0" collapsed="false">
      <c r="BI95" s="0" t="s">
        <v>18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19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20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21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22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23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24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25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27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28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29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30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86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32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AD11" activePane="bottomRight" state="frozen"/>
      <selection pane="topLeft" activeCell="A1" activeCellId="0" sqref="A1"/>
      <selection pane="topRight" activeCell="AD1" activeCellId="0" sqref="AD1"/>
      <selection pane="bottomLeft" activeCell="A11" activeCellId="0" sqref="A11"/>
      <selection pane="bottomRight" activeCell="AD18" activeCellId="0" sqref="AD18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63</v>
      </c>
    </row>
    <row r="4" s="43" customFormat="true" ht="42.6" hidden="false" customHeight="false" outlineLevel="0" collapsed="false">
      <c r="A4" s="10"/>
      <c r="B4" s="10"/>
      <c r="C4" s="42" t="n">
        <v>44136</v>
      </c>
      <c r="D4" s="42" t="n">
        <v>44144</v>
      </c>
      <c r="E4" s="42" t="n">
        <v>44151</v>
      </c>
      <c r="F4" s="42" t="n">
        <v>44157</v>
      </c>
      <c r="G4" s="42" t="n">
        <v>44164</v>
      </c>
      <c r="H4" s="42" t="n">
        <v>44171</v>
      </c>
      <c r="I4" s="42" t="n">
        <v>44178</v>
      </c>
      <c r="J4" s="42" t="n">
        <v>44185</v>
      </c>
      <c r="K4" s="42" t="n">
        <v>44192</v>
      </c>
      <c r="L4" s="42" t="n">
        <v>43833</v>
      </c>
      <c r="M4" s="42" t="n">
        <v>44206</v>
      </c>
      <c r="N4" s="42" t="n">
        <v>44213</v>
      </c>
      <c r="O4" s="42" t="n">
        <v>44220</v>
      </c>
      <c r="P4" s="22" t="s">
        <v>64</v>
      </c>
      <c r="Q4" s="22" t="s">
        <v>65</v>
      </c>
      <c r="R4" s="23" t="n">
        <v>44241</v>
      </c>
      <c r="S4" s="22" t="s">
        <v>66</v>
      </c>
      <c r="T4" s="23" t="n">
        <v>44255</v>
      </c>
      <c r="U4" s="22" t="s">
        <v>67</v>
      </c>
      <c r="V4" s="22" t="s">
        <v>68</v>
      </c>
      <c r="W4" s="23" t="n">
        <v>44276</v>
      </c>
      <c r="X4" s="23" t="n">
        <v>44276</v>
      </c>
      <c r="Y4" s="23" t="n">
        <v>44290</v>
      </c>
      <c r="Z4" s="22" t="s">
        <v>69</v>
      </c>
      <c r="AA4" s="22" t="s">
        <v>70</v>
      </c>
      <c r="AB4" s="21" t="n">
        <v>44311</v>
      </c>
      <c r="AC4" s="21" t="n">
        <v>44318</v>
      </c>
      <c r="AD4" s="42" t="n">
        <v>44325</v>
      </c>
      <c r="AE4" s="24" t="s">
        <v>71</v>
      </c>
      <c r="AG4" s="24" t="s">
        <v>72</v>
      </c>
      <c r="AH4" s="21" t="n">
        <v>44353</v>
      </c>
      <c r="AI4" s="21" t="n">
        <v>44360</v>
      </c>
      <c r="AJ4" s="21" t="n">
        <v>44367</v>
      </c>
      <c r="AK4" s="21" t="n">
        <v>44374</v>
      </c>
      <c r="AL4" s="21" t="n">
        <v>44383</v>
      </c>
      <c r="AM4" s="24" t="s">
        <v>74</v>
      </c>
      <c r="AN4" s="21" t="n">
        <v>44395</v>
      </c>
    </row>
    <row r="5" s="46" customFormat="true" ht="14.05" hidden="false" customHeight="true" outlineLevel="0" collapsed="false">
      <c r="A5" s="0"/>
      <c r="B5" s="0" t="s">
        <v>75</v>
      </c>
      <c r="C5" s="44"/>
      <c r="D5" s="4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31"/>
      <c r="Q5" s="29"/>
      <c r="R5" s="31"/>
      <c r="S5" s="29"/>
      <c r="T5" s="31"/>
      <c r="U5" s="29"/>
      <c r="V5" s="29"/>
      <c r="W5" s="31"/>
      <c r="X5" s="31"/>
      <c r="Y5" s="31"/>
      <c r="Z5" s="29"/>
      <c r="AA5" s="29"/>
      <c r="AB5" s="29"/>
      <c r="AC5" s="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</row>
    <row r="6" s="33" customFormat="true" ht="13.8" hidden="false" customHeight="false" outlineLevel="0" collapsed="false">
      <c r="A6" s="0"/>
      <c r="B6" s="32" t="s">
        <v>6</v>
      </c>
      <c r="C6" s="0" t="n">
        <v>125.35355</v>
      </c>
      <c r="D6" s="9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</row>
    <row r="7" customFormat="false" ht="13.8" hidden="false" customHeight="false" outlineLevel="0" collapsed="false">
      <c r="B7" s="34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</row>
    <row r="8" customFormat="false" ht="13.8" hidden="false" customHeight="false" outlineLevel="0" collapsed="false">
      <c r="B8" s="34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</row>
    <row r="9" customFormat="false" ht="13.8" hidden="false" customHeight="false" outlineLevel="0" collapsed="false">
      <c r="B9" s="35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</row>
    <row r="10" customFormat="false" ht="13.8" hidden="false" customHeight="false" outlineLevel="0" collapsed="false">
      <c r="B10" s="34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</row>
    <row r="11" customFormat="false" ht="13.8" hidden="false" customHeight="false" outlineLevel="0" collapsed="false">
      <c r="B11" s="34" t="s">
        <v>11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</row>
    <row r="12" customFormat="false" ht="13.8" hidden="false" customHeight="false" outlineLevel="0" collapsed="false">
      <c r="B12" s="34" t="s">
        <v>12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</row>
    <row r="13" customFormat="false" ht="13.8" hidden="false" customHeight="false" outlineLevel="0" collapsed="false">
      <c r="B13" s="34" t="s">
        <v>13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</row>
    <row r="14" customFormat="false" ht="13.8" hidden="false" customHeight="false" outlineLevel="0" collapsed="false">
      <c r="B14" s="35" t="s">
        <v>14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</row>
    <row r="15" customFormat="false" ht="13.8" hidden="false" customHeight="false" outlineLevel="0" collapsed="false">
      <c r="B15" s="35" t="s">
        <v>15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1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</row>
    <row r="16" customFormat="false" ht="13.8" hidden="false" customHeight="false" outlineLevel="0" collapsed="false">
      <c r="B16" s="35" t="s">
        <v>16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</row>
    <row r="17" customFormat="false" ht="13.8" hidden="false" customHeight="false" outlineLevel="0" collapsed="false">
      <c r="B17" s="35" t="s">
        <v>17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</row>
    <row r="18" customFormat="false" ht="13.8" hidden="false" customHeight="false" outlineLevel="0" collapsed="false">
      <c r="B18" s="35" t="s">
        <v>18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</row>
    <row r="19" customFormat="false" ht="13.8" hidden="false" customHeight="false" outlineLevel="0" collapsed="false">
      <c r="B19" s="35" t="s">
        <v>19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</row>
    <row r="20" customFormat="false" ht="13.8" hidden="false" customHeight="false" outlineLevel="0" collapsed="false">
      <c r="B20" s="35" t="s">
        <v>20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</row>
    <row r="21" customFormat="false" ht="13.8" hidden="false" customHeight="false" outlineLevel="0" collapsed="false">
      <c r="B21" s="35" t="s">
        <v>21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</row>
    <row r="22" customFormat="false" ht="13.8" hidden="false" customHeight="false" outlineLevel="0" collapsed="false">
      <c r="B22" s="35" t="s">
        <v>22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1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</row>
    <row r="23" customFormat="false" ht="13.8" hidden="false" customHeight="false" outlineLevel="0" collapsed="false">
      <c r="B23" s="35" t="s">
        <v>23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</row>
    <row r="24" customFormat="false" ht="13.8" hidden="false" customHeight="false" outlineLevel="0" collapsed="false">
      <c r="B24" s="35" t="s">
        <v>24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</row>
    <row r="25" customFormat="false" ht="13.8" hidden="false" customHeight="false" outlineLevel="0" collapsed="false">
      <c r="B25" s="35" t="s">
        <v>25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</row>
    <row r="26" customFormat="false" ht="13.8" hidden="false" customHeight="false" outlineLevel="0" collapsed="false">
      <c r="B26" s="36" t="s">
        <v>26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</row>
    <row r="27" customFormat="false" ht="13.8" hidden="false" customHeight="false" outlineLevel="0" collapsed="false">
      <c r="B27" s="35" t="s">
        <v>27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</row>
    <row r="28" customFormat="false" ht="13.8" hidden="false" customHeight="false" outlineLevel="0" collapsed="false">
      <c r="B28" s="35" t="s">
        <v>28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</row>
    <row r="29" customFormat="false" ht="13.8" hidden="false" customHeight="false" outlineLevel="0" collapsed="false">
      <c r="B29" s="35" t="s">
        <v>29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</row>
    <row r="30" customFormat="false" ht="13.8" hidden="false" customHeight="false" outlineLevel="0" collapsed="false">
      <c r="B30" s="35" t="s">
        <v>30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</row>
    <row r="31" customFormat="false" ht="13.8" hidden="false" customHeight="false" outlineLevel="0" collapsed="false">
      <c r="B31" s="34" t="s">
        <v>31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</row>
    <row r="32" customFormat="false" ht="13.8" hidden="false" customHeight="false" outlineLevel="0" collapsed="false">
      <c r="B32" s="34" t="s">
        <v>32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</row>
    <row r="33" customFormat="false" ht="13.8" hidden="false" customHeight="false" outlineLevel="0" collapsed="false">
      <c r="B33" s="34" t="s">
        <v>33</v>
      </c>
    </row>
    <row r="35" customFormat="false" ht="13.8" hidden="false" customHeight="false" outlineLevel="0" collapsed="false">
      <c r="B35" s="0" t="s">
        <v>76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</row>
    <row r="36" customFormat="false" ht="13.8" hidden="false" customHeight="false" outlineLevel="0" collapsed="false">
      <c r="B36" s="0" t="s">
        <v>87</v>
      </c>
      <c r="C36" s="47" t="n">
        <f aca="false">1/(C35/Regular_Timings!C35)</f>
        <v>3.74749121272531</v>
      </c>
      <c r="D36" s="47" t="n">
        <f aca="false">1/(D35/Regular_Timings!D35)</f>
        <v>3.41302620041922</v>
      </c>
      <c r="E36" s="47" t="n">
        <f aca="false">1/(E35/Regular_Timings!E35)</f>
        <v>3.58035321194409</v>
      </c>
      <c r="F36" s="47" t="n">
        <f aca="false">1/(F35/Regular_Timings!F35)</f>
        <v>3.77604759094586</v>
      </c>
      <c r="G36" s="47" t="n">
        <f aca="false">1/(G35/Regular_Timings!G35)</f>
        <v>3.60534646208669</v>
      </c>
      <c r="H36" s="47" t="n">
        <f aca="false">1/(H35/Regular_Timings!H35)</f>
        <v>3.71338155532446</v>
      </c>
      <c r="I36" s="47" t="n">
        <f aca="false">1/(I35/Regular_Timings!I35)</f>
        <v>3.87995098100785</v>
      </c>
      <c r="J36" s="47" t="n">
        <f aca="false">1/(J35/Regular_Timings!J35)</f>
        <v>3.77692817787917</v>
      </c>
      <c r="K36" s="47" t="n">
        <f aca="false">1/(K35/Regular_Timings!K35)</f>
        <v>3.64724155744514</v>
      </c>
      <c r="L36" s="47" t="n">
        <f aca="false">1/(L35/Regular_Timings!L35)</f>
        <v>3.74020943453721</v>
      </c>
      <c r="M36" s="47" t="n">
        <f aca="false">1/(M35/Regular_Timings!M35)</f>
        <v>3.50672105722098</v>
      </c>
      <c r="N36" s="47" t="n">
        <f aca="false">1/(N35/Regular_Timings!N35)</f>
        <v>3.73405080495359</v>
      </c>
      <c r="O36" s="47" t="n">
        <f aca="false">1/(O35/Regular_Timings!O35)</f>
        <v>3.48066002524706</v>
      </c>
      <c r="P36" s="47" t="n">
        <f aca="false">1/(P35/Regular_Timings!P35)</f>
        <v>3.64532320360124</v>
      </c>
      <c r="Q36" s="47" t="n">
        <f aca="false">1/(Q35/Regular_Timings!Q35)</f>
        <v>3.69283488712217</v>
      </c>
      <c r="R36" s="47" t="n">
        <f aca="false">1/(R35/Regular_Timings!R35)</f>
        <v>3.91914079157363</v>
      </c>
      <c r="S36" s="47" t="n">
        <f aca="false">1/(S35/Regular_Timings!S35)</f>
        <v>3.70850736443567</v>
      </c>
      <c r="T36" s="47" t="n">
        <f aca="false">1/(T35/Regular_Timings!T35)</f>
        <v>3.75420891553771</v>
      </c>
      <c r="U36" s="47" t="n">
        <f aca="false">1/(U35/Regular_Timings!U35)</f>
        <v>3.84853896938329</v>
      </c>
      <c r="V36" s="47" t="n">
        <f aca="false">Regular_Timings!V35/V35</f>
        <v>3.72104488019434</v>
      </c>
      <c r="W36" s="47" t="n">
        <f aca="false">Regular_Timings!W35/W35</f>
        <v>3.67572728059469</v>
      </c>
      <c r="X36" s="47" t="n">
        <f aca="false">Regular_Timings!X35/X35</f>
        <v>4.19080065811635</v>
      </c>
      <c r="Y36" s="47" t="n">
        <f aca="false">Regular_Timings!Y35/Y35</f>
        <v>3.89406092958739</v>
      </c>
      <c r="Z36" s="47" t="n">
        <f aca="false">Regular_Timings!Z35/Z35</f>
        <v>3.55407794695691</v>
      </c>
      <c r="AA36" s="47" t="n">
        <f aca="false">Regular_Timings!AA35/AA35</f>
        <v>4.00488485600993</v>
      </c>
      <c r="AB36" s="47" t="n">
        <f aca="false">Regular_Timings!AB35/AB35</f>
        <v>3.66631773819967</v>
      </c>
      <c r="AC36" s="47" t="n">
        <f aca="false">Regular_Timings!AC35/AC35</f>
        <v>3.56831780200242</v>
      </c>
      <c r="AD36" s="47" t="n">
        <f aca="false">Regular_Timings!AD35/AD35</f>
        <v>3.7717099313906</v>
      </c>
      <c r="AE36" s="47" t="n">
        <f aca="false">Regular_Timings!AE35/AE35</f>
        <v>3.65797605865082</v>
      </c>
      <c r="AG36" s="47" t="n">
        <f aca="false">Regular_Timings!AG35/AG35</f>
        <v>3.6639766566581</v>
      </c>
      <c r="AH36" s="47" t="n">
        <f aca="false">Regular_Timings!AH35/AH35</f>
        <v>3.88981824858324</v>
      </c>
      <c r="AI36" s="47" t="n">
        <f aca="false">Regular_Timings!AI35/AI35</f>
        <v>3.95034639182564</v>
      </c>
      <c r="AJ36" s="47" t="n">
        <f aca="false">Regular_Timings!AJ35/AJ35</f>
        <v>3.61276930976272</v>
      </c>
      <c r="AK36" s="47" t="n">
        <f aca="false">Regular_Timings!AK35/AK35</f>
        <v>3.47176276903545</v>
      </c>
      <c r="AL36" s="47" t="n">
        <f aca="false">Regular_Timings!AL35/AL35</f>
        <v>3.42704556536553</v>
      </c>
      <c r="AM36" s="47" t="n">
        <f aca="false">Regular_Timings!AM35/AM35</f>
        <v>3.62119345537265</v>
      </c>
      <c r="AN36" s="47" t="n">
        <f aca="false">Regular_Timings!AN35/AN35</f>
        <v>3.45756053775267</v>
      </c>
    </row>
    <row r="37" customFormat="false" ht="13.8" hidden="false" customHeight="false" outlineLevel="0" collapsed="false">
      <c r="B37" s="5"/>
      <c r="C37" s="5"/>
      <c r="AC37" s="39"/>
    </row>
    <row r="38" customFormat="false" ht="13.8" hidden="false" customHeight="false" outlineLevel="0" collapsed="false">
      <c r="AC38" s="48" t="s">
        <v>88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S1" colorId="64" zoomScale="140" zoomScaleNormal="140" zoomScalePageLayoutView="100" workbookViewId="0">
      <selection pane="topLeft" activeCell="AJ2" activeCellId="0" sqref="AJ2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3" t="s">
        <v>51</v>
      </c>
      <c r="E1" s="3" t="s">
        <v>89</v>
      </c>
      <c r="I1" s="3" t="s">
        <v>39</v>
      </c>
      <c r="M1" s="3" t="s">
        <v>14</v>
      </c>
      <c r="Q1" s="3" t="s">
        <v>19</v>
      </c>
      <c r="T1" s="3" t="s">
        <v>29</v>
      </c>
      <c r="X1" s="3" t="s">
        <v>11</v>
      </c>
      <c r="AB1" s="3" t="s">
        <v>9</v>
      </c>
      <c r="AF1" s="1" t="s">
        <v>34</v>
      </c>
      <c r="AJ1" s="1" t="s">
        <v>35</v>
      </c>
    </row>
    <row r="3" customFormat="false" ht="13.8" hidden="false" customHeight="false" outlineLevel="0" collapsed="false">
      <c r="A3" s="0" t="s">
        <v>90</v>
      </c>
      <c r="E3" s="0" t="s">
        <v>91</v>
      </c>
      <c r="I3" s="0" t="s">
        <v>92</v>
      </c>
      <c r="M3" s="0" t="s">
        <v>93</v>
      </c>
      <c r="Q3" s="49" t="s">
        <v>94</v>
      </c>
      <c r="T3" s="0" t="s">
        <v>95</v>
      </c>
      <c r="X3" s="0" t="s">
        <v>96</v>
      </c>
      <c r="AB3" s="0" t="s">
        <v>97</v>
      </c>
      <c r="AF3" s="0" t="s">
        <v>98</v>
      </c>
      <c r="AJ3" s="0" t="s">
        <v>99</v>
      </c>
    </row>
    <row r="4" customFormat="false" ht="13.8" hidden="false" customHeight="false" outlineLevel="0" collapsed="false">
      <c r="A4" s="0" t="s">
        <v>100</v>
      </c>
      <c r="E4" s="0" t="s">
        <v>101</v>
      </c>
      <c r="I4" s="0" t="s">
        <v>102</v>
      </c>
      <c r="T4" s="0" t="s">
        <v>103</v>
      </c>
    </row>
    <row r="5" customFormat="false" ht="13.8" hidden="false" customHeight="false" outlineLevel="0" collapsed="false">
      <c r="A5" s="0" t="s">
        <v>104</v>
      </c>
      <c r="E5" s="0" t="s">
        <v>105</v>
      </c>
    </row>
    <row r="6" customFormat="false" ht="13.8" hidden="false" customHeight="false" outlineLevel="0" collapsed="false">
      <c r="A6" s="0" t="s">
        <v>106</v>
      </c>
      <c r="E6" s="0" t="s">
        <v>107</v>
      </c>
    </row>
    <row r="7" customFormat="false" ht="13.8" hidden="false" customHeight="false" outlineLevel="0" collapsed="false">
      <c r="A7" s="0" t="s">
        <v>108</v>
      </c>
      <c r="E7" s="0" t="s">
        <v>109</v>
      </c>
    </row>
    <row r="8" customFormat="false" ht="13.8" hidden="false" customHeight="false" outlineLevel="0" collapsed="false">
      <c r="A8" s="0" t="s">
        <v>110</v>
      </c>
      <c r="E8" s="49" t="s">
        <v>111</v>
      </c>
    </row>
    <row r="9" customFormat="false" ht="13.8" hidden="false" customHeight="false" outlineLevel="0" collapsed="false">
      <c r="A9" s="0" t="s">
        <v>112</v>
      </c>
    </row>
    <row r="10" customFormat="false" ht="13.8" hidden="false" customHeight="false" outlineLevel="0" collapsed="false">
      <c r="A10" s="0" t="s">
        <v>113</v>
      </c>
    </row>
    <row r="11" customFormat="false" ht="13.8" hidden="false" customHeight="false" outlineLevel="0" collapsed="false">
      <c r="A11" s="0" t="s">
        <v>114</v>
      </c>
    </row>
    <row r="12" customFormat="false" ht="13.8" hidden="false" customHeight="false" outlineLevel="0" collapsed="false">
      <c r="A12" s="0" t="s">
        <v>115</v>
      </c>
    </row>
    <row r="13" customFormat="false" ht="13.8" hidden="false" customHeight="false" outlineLevel="0" collapsed="false">
      <c r="A13" s="0" t="s">
        <v>116</v>
      </c>
    </row>
    <row r="14" customFormat="false" ht="13.8" hidden="false" customHeight="false" outlineLevel="0" collapsed="false">
      <c r="A14" s="0" t="s">
        <v>117</v>
      </c>
    </row>
    <row r="15" customFormat="false" ht="13.8" hidden="false" customHeight="false" outlineLevel="0" collapsed="false">
      <c r="A15" s="0" t="s">
        <v>118</v>
      </c>
    </row>
    <row r="16" customFormat="false" ht="13.8" hidden="false" customHeight="false" outlineLevel="0" collapsed="false">
      <c r="A16" s="0" t="s">
        <v>119</v>
      </c>
    </row>
    <row r="17" customFormat="false" ht="13.8" hidden="false" customHeight="false" outlineLevel="0" collapsed="false">
      <c r="A17" s="0" t="s">
        <v>120</v>
      </c>
    </row>
    <row r="18" customFormat="false" ht="13.8" hidden="false" customHeight="false" outlineLevel="0" collapsed="false">
      <c r="A18" s="0" t="s">
        <v>121</v>
      </c>
    </row>
    <row r="19" customFormat="false" ht="13.8" hidden="false" customHeight="false" outlineLevel="0" collapsed="false">
      <c r="A19" s="0" t="s">
        <v>122</v>
      </c>
    </row>
    <row r="20" customFormat="false" ht="13.8" hidden="false" customHeight="false" outlineLevel="0" collapsed="false">
      <c r="A20" s="0" t="s">
        <v>123</v>
      </c>
    </row>
    <row r="21" customFormat="false" ht="13.8" hidden="false" customHeight="false" outlineLevel="0" collapsed="false">
      <c r="A21" s="0" t="s">
        <v>124</v>
      </c>
    </row>
    <row r="22" customFormat="false" ht="13.8" hidden="false" customHeight="false" outlineLevel="0" collapsed="false">
      <c r="A22" s="0" t="s">
        <v>125</v>
      </c>
    </row>
    <row r="23" customFormat="false" ht="13.8" hidden="false" customHeight="false" outlineLevel="0" collapsed="false">
      <c r="A23" s="0" t="s">
        <v>126</v>
      </c>
    </row>
    <row r="24" customFormat="false" ht="13.8" hidden="false" customHeight="false" outlineLevel="0" collapsed="false">
      <c r="A24" s="0" t="s">
        <v>127</v>
      </c>
    </row>
    <row r="25" customFormat="false" ht="13.8" hidden="false" customHeight="false" outlineLevel="0" collapsed="false">
      <c r="A25" s="0" t="s">
        <v>128</v>
      </c>
    </row>
    <row r="26" customFormat="false" ht="13.8" hidden="false" customHeight="false" outlineLevel="0" collapsed="false">
      <c r="A26" s="0" t="s">
        <v>129</v>
      </c>
    </row>
    <row r="27" customFormat="false" ht="13.8" hidden="false" customHeight="false" outlineLevel="0" collapsed="false">
      <c r="A27" s="0" t="s">
        <v>130</v>
      </c>
    </row>
    <row r="28" customFormat="false" ht="13.8" hidden="false" customHeight="false" outlineLevel="0" collapsed="false">
      <c r="A28" s="0" t="s">
        <v>131</v>
      </c>
    </row>
    <row r="29" customFormat="false" ht="13.8" hidden="false" customHeight="false" outlineLevel="0" collapsed="false">
      <c r="A29" s="0" t="s">
        <v>132</v>
      </c>
    </row>
    <row r="30" customFormat="false" ht="13.8" hidden="false" customHeight="false" outlineLevel="0" collapsed="false">
      <c r="A30" s="0" t="s">
        <v>133</v>
      </c>
    </row>
    <row r="31" customFormat="false" ht="13.8" hidden="false" customHeight="false" outlineLevel="0" collapsed="false">
      <c r="A31" s="0" t="s">
        <v>134</v>
      </c>
    </row>
    <row r="85" customFormat="false" ht="13.8" hidden="false" customHeight="false" outlineLevel="0" collapsed="false">
      <c r="J85" s="4"/>
    </row>
    <row r="86" customFormat="false" ht="13.8" hidden="false" customHeight="false" outlineLevel="0" collapsed="false">
      <c r="J86" s="4"/>
    </row>
    <row r="87" customFormat="false" ht="13.8" hidden="false" customHeight="false" outlineLevel="0" collapsed="false">
      <c r="J87" s="12"/>
    </row>
    <row r="88" customFormat="false" ht="13.8" hidden="false" customHeight="false" outlineLevel="0" collapsed="false">
      <c r="J88" s="4"/>
    </row>
    <row r="89" customFormat="false" ht="13.8" hidden="false" customHeight="false" outlineLevel="0" collapsed="false">
      <c r="J89" s="4"/>
    </row>
    <row r="94" customFormat="false" ht="13.8" hidden="false" customHeight="false" outlineLevel="0" collapsed="false">
      <c r="J94" s="4"/>
    </row>
    <row r="95" customFormat="false" ht="13.8" hidden="false" customHeight="false" outlineLevel="0" collapsed="false">
      <c r="J95" s="4"/>
    </row>
    <row r="96" customFormat="false" ht="13.8" hidden="false" customHeight="false" outlineLevel="0" collapsed="false">
      <c r="J96" s="4"/>
    </row>
    <row r="97" customFormat="false" ht="13.8" hidden="false" customHeight="false" outlineLevel="0" collapsed="false">
      <c r="J97" s="4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2021-07-18T10:02:01Z</dcterms:modified>
  <cp:revision>686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