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17" i="1"/>
  <c r="AA17" s="1"/>
  <c r="AB17" s="1"/>
  <c r="AC17" s="1"/>
  <c r="AD17" s="1"/>
  <c r="Y16"/>
  <c r="Y15"/>
  <c r="Y14"/>
  <c r="Y13"/>
  <c r="Z13" s="1"/>
  <c r="Y12"/>
  <c r="Y11"/>
  <c r="Y10"/>
  <c r="Y9"/>
  <c r="Z9" s="1"/>
  <c r="Y8"/>
  <c r="Y7"/>
  <c r="Y6"/>
  <c r="Y5"/>
  <c r="Z5" s="1"/>
  <c r="Y4"/>
  <c r="Y3"/>
  <c r="AA14"/>
  <c r="AB14" s="1"/>
  <c r="AC14" s="1"/>
  <c r="AD14" s="1"/>
  <c r="AA10"/>
  <c r="AB10" s="1"/>
  <c r="AC10" s="1"/>
  <c r="AD10" s="1"/>
  <c r="AA6"/>
  <c r="AB6" s="1"/>
  <c r="AC6" s="1"/>
  <c r="AD6" s="1"/>
  <c r="Z17"/>
  <c r="Z16"/>
  <c r="AA16" s="1"/>
  <c r="AB16" s="1"/>
  <c r="AC16" s="1"/>
  <c r="AD16" s="1"/>
  <c r="Z15"/>
  <c r="AA15" s="1"/>
  <c r="AB15" s="1"/>
  <c r="AC15" s="1"/>
  <c r="AD15" s="1"/>
  <c r="Z14"/>
  <c r="Z12"/>
  <c r="AA12" s="1"/>
  <c r="AB12" s="1"/>
  <c r="AC12" s="1"/>
  <c r="AD12" s="1"/>
  <c r="Z11"/>
  <c r="AA11" s="1"/>
  <c r="AB11" s="1"/>
  <c r="AC11" s="1"/>
  <c r="AD11" s="1"/>
  <c r="Z10"/>
  <c r="Z8"/>
  <c r="AA8" s="1"/>
  <c r="AB8" s="1"/>
  <c r="AC8" s="1"/>
  <c r="AD8" s="1"/>
  <c r="Z7"/>
  <c r="AA7" s="1"/>
  <c r="AB7" s="1"/>
  <c r="AC7" s="1"/>
  <c r="AD7" s="1"/>
  <c r="Z6"/>
  <c r="Z4"/>
  <c r="AA4" s="1"/>
  <c r="AB4" s="1"/>
  <c r="AC4" s="1"/>
  <c r="AD4" s="1"/>
  <c r="X17"/>
  <c r="X16"/>
  <c r="X15"/>
  <c r="X14"/>
  <c r="X13"/>
  <c r="X12"/>
  <c r="X11"/>
  <c r="X10"/>
  <c r="X9"/>
  <c r="X8"/>
  <c r="X7"/>
  <c r="X6"/>
  <c r="X5"/>
  <c r="X3"/>
  <c r="X4"/>
  <c r="V17"/>
  <c r="V16"/>
  <c r="V15"/>
  <c r="V14"/>
  <c r="V13"/>
  <c r="V12"/>
  <c r="V11"/>
  <c r="V10"/>
  <c r="V9"/>
  <c r="V8"/>
  <c r="V7"/>
  <c r="V6"/>
  <c r="V5"/>
  <c r="V4"/>
  <c r="V3"/>
  <c r="U17"/>
  <c r="U16"/>
  <c r="U15"/>
  <c r="U14"/>
  <c r="U13"/>
  <c r="U12"/>
  <c r="U11"/>
  <c r="U10"/>
  <c r="U9"/>
  <c r="U8"/>
  <c r="U7"/>
  <c r="U6"/>
  <c r="U5"/>
  <c r="U4"/>
  <c r="U3"/>
  <c r="T17"/>
  <c r="T16"/>
  <c r="T15"/>
  <c r="T14"/>
  <c r="T13"/>
  <c r="T12"/>
  <c r="T11"/>
  <c r="T10"/>
  <c r="T9"/>
  <c r="T8"/>
  <c r="T7"/>
  <c r="T6"/>
  <c r="T5"/>
  <c r="T4"/>
  <c r="T3"/>
  <c r="S17"/>
  <c r="S16"/>
  <c r="S15"/>
  <c r="S14"/>
  <c r="S13"/>
  <c r="S12"/>
  <c r="S11"/>
  <c r="S10"/>
  <c r="S9"/>
  <c r="S8"/>
  <c r="S7"/>
  <c r="S6"/>
  <c r="S5"/>
  <c r="S3"/>
  <c r="S4"/>
  <c r="R17"/>
  <c r="R16"/>
  <c r="R15"/>
  <c r="R14"/>
  <c r="R13"/>
  <c r="R12"/>
  <c r="R11"/>
  <c r="R10"/>
  <c r="R9"/>
  <c r="R8"/>
  <c r="R7"/>
  <c r="R6"/>
  <c r="R5"/>
  <c r="R4"/>
  <c r="R3"/>
  <c r="Q17"/>
  <c r="Q16"/>
  <c r="Q15"/>
  <c r="Q14"/>
  <c r="Q13"/>
  <c r="Q12"/>
  <c r="Q11"/>
  <c r="Q10"/>
  <c r="Q9"/>
  <c r="Q8"/>
  <c r="Q7"/>
  <c r="Q6"/>
  <c r="Q5"/>
  <c r="Q4"/>
  <c r="Q3"/>
  <c r="P17"/>
  <c r="P16"/>
  <c r="P15"/>
  <c r="P14"/>
  <c r="P13"/>
  <c r="P12"/>
  <c r="P11"/>
  <c r="P10"/>
  <c r="P9"/>
  <c r="P8"/>
  <c r="P7"/>
  <c r="P6"/>
  <c r="P5"/>
  <c r="P4"/>
  <c r="P3"/>
  <c r="A42"/>
  <c r="A39"/>
  <c r="A34"/>
  <c r="C34" s="1"/>
  <c r="F34" s="1"/>
  <c r="G34" s="1"/>
  <c r="H34" s="1"/>
  <c r="A33"/>
  <c r="C33" s="1"/>
  <c r="F33" s="1"/>
  <c r="G33" s="1"/>
  <c r="H33" s="1"/>
  <c r="A32"/>
  <c r="C32" s="1"/>
  <c r="F32" s="1"/>
  <c r="G32" s="1"/>
  <c r="H32" s="1"/>
  <c r="A31"/>
  <c r="C31" s="1"/>
  <c r="F31" s="1"/>
  <c r="G31" s="1"/>
  <c r="H31" s="1"/>
  <c r="A30"/>
  <c r="C30" s="1"/>
  <c r="F30" s="1"/>
  <c r="G30" s="1"/>
  <c r="H30" s="1"/>
  <c r="A29"/>
  <c r="C29" s="1"/>
  <c r="F29" s="1"/>
  <c r="G29" s="1"/>
  <c r="H29" s="1"/>
  <c r="A28"/>
  <c r="C28" s="1"/>
  <c r="F28" s="1"/>
  <c r="G28" s="1"/>
  <c r="H28" s="1"/>
  <c r="A27"/>
  <c r="C27" s="1"/>
  <c r="F27" s="1"/>
  <c r="G27" s="1"/>
  <c r="H27" s="1"/>
  <c r="A26"/>
  <c r="C26" s="1"/>
  <c r="F26" s="1"/>
  <c r="G26" s="1"/>
  <c r="H26" s="1"/>
  <c r="A25"/>
  <c r="C25" s="1"/>
  <c r="F25" s="1"/>
  <c r="G25" s="1"/>
  <c r="H25" s="1"/>
  <c r="A24"/>
  <c r="C24" s="1"/>
  <c r="F24" s="1"/>
  <c r="G24" s="1"/>
  <c r="H24" s="1"/>
  <c r="A23"/>
  <c r="C23" s="1"/>
  <c r="F23" s="1"/>
  <c r="G23" s="1"/>
  <c r="H23" s="1"/>
  <c r="C22"/>
  <c r="F22" s="1"/>
  <c r="G22" s="1"/>
  <c r="H22" s="1"/>
  <c r="A22"/>
  <c r="A21"/>
  <c r="C21" s="1"/>
  <c r="F21" s="1"/>
  <c r="G21" s="1"/>
  <c r="H21" s="1"/>
  <c r="A20"/>
  <c r="C20" s="1"/>
  <c r="F20" s="1"/>
  <c r="G20" s="1"/>
  <c r="H20" s="1"/>
  <c r="C17"/>
  <c r="F17" s="1"/>
  <c r="G17" s="1"/>
  <c r="H17" s="1"/>
  <c r="J17" s="1"/>
  <c r="K17" s="1"/>
  <c r="C16"/>
  <c r="F16" s="1"/>
  <c r="G16" s="1"/>
  <c r="H16" s="1"/>
  <c r="J16" s="1"/>
  <c r="K16" s="1"/>
  <c r="C15"/>
  <c r="F15" s="1"/>
  <c r="G15" s="1"/>
  <c r="H15" s="1"/>
  <c r="J15" s="1"/>
  <c r="K15" s="1"/>
  <c r="C14"/>
  <c r="F14" s="1"/>
  <c r="G14" s="1"/>
  <c r="H14" s="1"/>
  <c r="J14" s="1"/>
  <c r="K14" s="1"/>
  <c r="C13"/>
  <c r="F13" s="1"/>
  <c r="G13" s="1"/>
  <c r="H13" s="1"/>
  <c r="J13" s="1"/>
  <c r="K13" s="1"/>
  <c r="C12"/>
  <c r="F12" s="1"/>
  <c r="G12" s="1"/>
  <c r="H12" s="1"/>
  <c r="J12" s="1"/>
  <c r="K12" s="1"/>
  <c r="C11"/>
  <c r="F11" s="1"/>
  <c r="G11" s="1"/>
  <c r="H11" s="1"/>
  <c r="J11" s="1"/>
  <c r="K11" s="1"/>
  <c r="C10"/>
  <c r="F10" s="1"/>
  <c r="G10" s="1"/>
  <c r="H10" s="1"/>
  <c r="J10" s="1"/>
  <c r="K10" s="1"/>
  <c r="C9"/>
  <c r="F9" s="1"/>
  <c r="G9" s="1"/>
  <c r="H9" s="1"/>
  <c r="J9" s="1"/>
  <c r="K9" s="1"/>
  <c r="C8"/>
  <c r="F8" s="1"/>
  <c r="G8" s="1"/>
  <c r="H8" s="1"/>
  <c r="J8" s="1"/>
  <c r="K8" s="1"/>
  <c r="F7"/>
  <c r="G7" s="1"/>
  <c r="H7" s="1"/>
  <c r="J7" s="1"/>
  <c r="K7" s="1"/>
  <c r="C7"/>
  <c r="C6"/>
  <c r="F6" s="1"/>
  <c r="G6" s="1"/>
  <c r="H6" s="1"/>
  <c r="J6" s="1"/>
  <c r="K6" s="1"/>
  <c r="C5"/>
  <c r="F5" s="1"/>
  <c r="G5" s="1"/>
  <c r="H5" s="1"/>
  <c r="C4"/>
  <c r="F4" s="1"/>
  <c r="G4" s="1"/>
  <c r="H4" s="1"/>
  <c r="C3"/>
  <c r="F3" s="1"/>
  <c r="G3" s="1"/>
  <c r="H3" s="1"/>
  <c r="AA5" l="1"/>
  <c r="AB5" s="1"/>
  <c r="AC5" s="1"/>
  <c r="AD5" s="1"/>
  <c r="AA9"/>
  <c r="AB9" s="1"/>
  <c r="AC9" s="1"/>
  <c r="AD9" s="1"/>
  <c r="AA13"/>
  <c r="AB13" s="1"/>
  <c r="AC13" s="1"/>
  <c r="AD13" s="1"/>
  <c r="AA3"/>
  <c r="AB3" s="1"/>
  <c r="AC3" s="1"/>
  <c r="AD3" s="1"/>
  <c r="Z3"/>
  <c r="J34"/>
  <c r="K34" s="1"/>
  <c r="I34"/>
  <c r="M34" s="1"/>
  <c r="N34" s="1"/>
  <c r="J33"/>
  <c r="K33" s="1"/>
  <c r="I33"/>
  <c r="M33" s="1"/>
  <c r="N33" s="1"/>
  <c r="J32"/>
  <c r="K32" s="1"/>
  <c r="I32"/>
  <c r="M32" s="1"/>
  <c r="N32" s="1"/>
  <c r="J31"/>
  <c r="K31" s="1"/>
  <c r="I31"/>
  <c r="M31" s="1"/>
  <c r="N31" s="1"/>
  <c r="J30"/>
  <c r="K30" s="1"/>
  <c r="I30"/>
  <c r="M30" s="1"/>
  <c r="N30" s="1"/>
  <c r="I29"/>
  <c r="M29" s="1"/>
  <c r="N29" s="1"/>
  <c r="J29"/>
  <c r="K29" s="1"/>
  <c r="J28"/>
  <c r="K28" s="1"/>
  <c r="I28"/>
  <c r="M28" s="1"/>
  <c r="N28" s="1"/>
  <c r="J27"/>
  <c r="K27" s="1"/>
  <c r="I27"/>
  <c r="M27" s="1"/>
  <c r="N27" s="1"/>
  <c r="J26"/>
  <c r="K26" s="1"/>
  <c r="I26"/>
  <c r="M26" s="1"/>
  <c r="N26" s="1"/>
  <c r="J25"/>
  <c r="K25" s="1"/>
  <c r="I25"/>
  <c r="M25" s="1"/>
  <c r="N25" s="1"/>
  <c r="J24"/>
  <c r="K24" s="1"/>
  <c r="I24"/>
  <c r="M24" s="1"/>
  <c r="N24" s="1"/>
  <c r="J23"/>
  <c r="K23" s="1"/>
  <c r="I23"/>
  <c r="M23" s="1"/>
  <c r="N23" s="1"/>
  <c r="J22"/>
  <c r="K22" s="1"/>
  <c r="I22"/>
  <c r="M22" s="1"/>
  <c r="N22" s="1"/>
  <c r="I21"/>
  <c r="M21" s="1"/>
  <c r="N21" s="1"/>
  <c r="J21"/>
  <c r="K21" s="1"/>
  <c r="J20"/>
  <c r="K20" s="1"/>
  <c r="I20"/>
  <c r="M20" s="1"/>
  <c r="N20" s="1"/>
  <c r="I16"/>
  <c r="M16" s="1"/>
  <c r="N16" s="1"/>
  <c r="I15"/>
  <c r="M15" s="1"/>
  <c r="N15" s="1"/>
  <c r="I14"/>
  <c r="M14" s="1"/>
  <c r="N14" s="1"/>
  <c r="I13"/>
  <c r="M13" s="1"/>
  <c r="N13" s="1"/>
  <c r="I12"/>
  <c r="M12" s="1"/>
  <c r="N12" s="1"/>
  <c r="I11"/>
  <c r="M11" s="1"/>
  <c r="N11" s="1"/>
  <c r="I10"/>
  <c r="M10" s="1"/>
  <c r="N10" s="1"/>
  <c r="I9"/>
  <c r="M9" s="1"/>
  <c r="N9" s="1"/>
  <c r="I8"/>
  <c r="M8" s="1"/>
  <c r="N8" s="1"/>
  <c r="I7"/>
  <c r="M7" s="1"/>
  <c r="N7" s="1"/>
  <c r="I6"/>
  <c r="M6" s="1"/>
  <c r="N6" s="1"/>
  <c r="J5"/>
  <c r="K5" s="1"/>
  <c r="I5"/>
  <c r="M5" s="1"/>
  <c r="N5" s="1"/>
  <c r="J4"/>
  <c r="K4" s="1"/>
  <c r="I4"/>
  <c r="M4" s="1"/>
  <c r="N4" s="1"/>
  <c r="I17"/>
  <c r="M17" s="1"/>
  <c r="N17" s="1"/>
  <c r="I3"/>
  <c r="M3" s="1"/>
  <c r="N3" s="1"/>
  <c r="J3"/>
  <c r="K3" s="1"/>
</calcChain>
</file>

<file path=xl/sharedStrings.xml><?xml version="1.0" encoding="utf-8"?>
<sst xmlns="http://schemas.openxmlformats.org/spreadsheetml/2006/main" count="20" uniqueCount="18">
  <si>
    <t>slots</t>
  </si>
  <si>
    <t>bytes per event</t>
  </si>
  <si>
    <t>memory</t>
  </si>
  <si>
    <t>Bytes per event</t>
  </si>
  <si>
    <t>Control page size</t>
  </si>
  <si>
    <t>avail mem</t>
  </si>
  <si>
    <t>Pages</t>
  </si>
  <si>
    <t>Wasted bytes</t>
  </si>
  <si>
    <t>Actual used memory</t>
  </si>
  <si>
    <t>Actual bytes per slot</t>
  </si>
  <si>
    <t>Actual events</t>
  </si>
  <si>
    <t>events/sec</t>
  </si>
  <si>
    <t>Secs/Slot</t>
  </si>
  <si>
    <t>Time/Slot</t>
  </si>
  <si>
    <t>2X Events</t>
  </si>
  <si>
    <t>Bank 0</t>
  </si>
  <si>
    <t>Bank 1</t>
  </si>
  <si>
    <t>Bank 2</t>
  </si>
</sst>
</file>

<file path=xl/styles.xml><?xml version="1.0" encoding="utf-8"?>
<styleSheet xmlns="http://schemas.openxmlformats.org/spreadsheetml/2006/main">
  <numFmts count="2">
    <numFmt numFmtId="164" formatCode="mm:ss.0;@"/>
    <numFmt numFmtId="166" formatCode="[h]:mm:ss;@"/>
  </numFmts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1"/>
    <xf numFmtId="0" fontId="2" fillId="2" borderId="0" xfId="2"/>
    <xf numFmtId="0" fontId="1" fillId="0" borderId="0" xfId="1" applyFill="1" applyBorder="1"/>
    <xf numFmtId="164" fontId="0" fillId="0" borderId="0" xfId="0" applyNumberFormat="1"/>
    <xf numFmtId="166" fontId="0" fillId="0" borderId="0" xfId="0" applyNumberFormat="1"/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42"/>
  <sheetViews>
    <sheetView tabSelected="1" topLeftCell="K1" workbookViewId="0">
      <selection activeCell="AC6" sqref="AC6"/>
    </sheetView>
  </sheetViews>
  <sheetFormatPr defaultRowHeight="15"/>
  <cols>
    <col min="1" max="1" width="14.42578125" customWidth="1"/>
    <col min="2" max="3" width="17.42578125" customWidth="1"/>
    <col min="4" max="4" width="14.7109375" customWidth="1"/>
    <col min="6" max="6" width="15.42578125" customWidth="1"/>
    <col min="7" max="7" width="9.7109375" customWidth="1"/>
    <col min="8" max="9" width="21.42578125" customWidth="1"/>
    <col min="10" max="10" width="19.7109375" customWidth="1"/>
    <col min="11" max="11" width="15.140625" customWidth="1"/>
    <col min="12" max="12" width="14" customWidth="1"/>
    <col min="13" max="13" width="12" customWidth="1"/>
    <col min="14" max="14" width="11.5703125" customWidth="1"/>
  </cols>
  <sheetData>
    <row r="2" spans="1:30" ht="15.75" thickBot="1">
      <c r="A2" s="1" t="s">
        <v>2</v>
      </c>
      <c r="B2" s="1" t="s">
        <v>4</v>
      </c>
      <c r="C2" s="1" t="s">
        <v>5</v>
      </c>
      <c r="D2" s="1" t="s">
        <v>1</v>
      </c>
      <c r="E2" s="1" t="s">
        <v>0</v>
      </c>
      <c r="F2" s="1" t="s">
        <v>3</v>
      </c>
      <c r="G2" s="1" t="s">
        <v>6</v>
      </c>
      <c r="H2" s="1" t="s">
        <v>9</v>
      </c>
      <c r="I2" s="1" t="s">
        <v>10</v>
      </c>
      <c r="J2" s="1" t="s">
        <v>8</v>
      </c>
      <c r="K2" s="1" t="s">
        <v>7</v>
      </c>
      <c r="L2" s="3" t="s">
        <v>11</v>
      </c>
      <c r="M2" s="3" t="s">
        <v>12</v>
      </c>
      <c r="N2" s="3" t="s">
        <v>13</v>
      </c>
      <c r="P2" s="3" t="s">
        <v>14</v>
      </c>
      <c r="Q2" s="3" t="s">
        <v>15</v>
      </c>
      <c r="R2" s="3" t="s">
        <v>16</v>
      </c>
      <c r="X2" t="s">
        <v>15</v>
      </c>
      <c r="Y2" t="s">
        <v>16</v>
      </c>
      <c r="Z2" t="s">
        <v>17</v>
      </c>
    </row>
    <row r="3" spans="1:30">
      <c r="A3">
        <v>32768</v>
      </c>
      <c r="B3">
        <v>128</v>
      </c>
      <c r="C3">
        <f t="shared" ref="C3:C17" si="0">A3-B3</f>
        <v>32640</v>
      </c>
      <c r="D3">
        <v>2</v>
      </c>
      <c r="E3">
        <v>15</v>
      </c>
      <c r="F3">
        <f t="shared" ref="F3:F17" si="1">INT(C3/E3)</f>
        <v>2176</v>
      </c>
      <c r="G3">
        <f t="shared" ref="G3:G17" si="2">INT(F3/64)</f>
        <v>34</v>
      </c>
      <c r="H3">
        <f t="shared" ref="H3:H17" si="3">G3*64</f>
        <v>2176</v>
      </c>
      <c r="I3" s="2">
        <f>H3/2</f>
        <v>1088</v>
      </c>
      <c r="J3">
        <f t="shared" ref="J3:J17" si="4">H3*E3</f>
        <v>32640</v>
      </c>
      <c r="K3">
        <f t="shared" ref="K3:K17" si="5">J3-C3</f>
        <v>0</v>
      </c>
      <c r="L3">
        <v>20</v>
      </c>
      <c r="M3">
        <f>I3/20</f>
        <v>54.4</v>
      </c>
      <c r="N3" s="4">
        <f>M3/60/1440</f>
        <v>6.2962962962962961E-4</v>
      </c>
      <c r="P3">
        <f>I3*2</f>
        <v>2176</v>
      </c>
      <c r="Q3">
        <f>INT(E3/2)</f>
        <v>7</v>
      </c>
      <c r="R3">
        <f>E3-Q3</f>
        <v>8</v>
      </c>
      <c r="S3">
        <f>INT(C3/MAX(Q3,R3))</f>
        <v>4080</v>
      </c>
      <c r="T3">
        <f>INT(S3/64)</f>
        <v>63</v>
      </c>
      <c r="U3">
        <f>(T3*64)/2</f>
        <v>2016</v>
      </c>
      <c r="V3" s="5">
        <f>(U3/L3)/60/1440</f>
        <v>1.1666666666666665E-3</v>
      </c>
      <c r="X3">
        <f>INT(E3/3)</f>
        <v>5</v>
      </c>
      <c r="Y3">
        <f>INT((E3-X3)/2)</f>
        <v>5</v>
      </c>
      <c r="Z3">
        <f>E3-(X3+Y3)</f>
        <v>5</v>
      </c>
      <c r="AA3">
        <f>INT(C3/MAX(X3,Y3,Z3))</f>
        <v>6528</v>
      </c>
      <c r="AB3">
        <f>INT(AA3/64)</f>
        <v>102</v>
      </c>
      <c r="AC3">
        <f>(AB3*64)/2</f>
        <v>3264</v>
      </c>
      <c r="AD3" s="5">
        <f t="shared" ref="AD3:AD17" si="6">AC3/L3/60/1440</f>
        <v>1.8888888888888887E-3</v>
      </c>
    </row>
    <row r="4" spans="1:30">
      <c r="A4">
        <v>32768</v>
      </c>
      <c r="B4">
        <v>128</v>
      </c>
      <c r="C4">
        <f t="shared" si="0"/>
        <v>32640</v>
      </c>
      <c r="D4">
        <v>2</v>
      </c>
      <c r="E4">
        <v>14</v>
      </c>
      <c r="F4">
        <f t="shared" si="1"/>
        <v>2331</v>
      </c>
      <c r="G4">
        <f t="shared" si="2"/>
        <v>36</v>
      </c>
      <c r="H4">
        <f t="shared" si="3"/>
        <v>2304</v>
      </c>
      <c r="I4" s="2">
        <f t="shared" ref="I4:I17" si="7">H4/2</f>
        <v>1152</v>
      </c>
      <c r="J4">
        <f t="shared" si="4"/>
        <v>32256</v>
      </c>
      <c r="K4">
        <f t="shared" si="5"/>
        <v>-384</v>
      </c>
      <c r="L4">
        <v>20</v>
      </c>
      <c r="M4">
        <f t="shared" ref="M4:M17" si="8">I4/20</f>
        <v>57.6</v>
      </c>
      <c r="N4" s="4">
        <f t="shared" ref="N4:N17" si="9">M4/60/1440</f>
        <v>6.6666666666666675E-4</v>
      </c>
      <c r="P4">
        <f t="shared" ref="P4:P17" si="10">I4*2</f>
        <v>2304</v>
      </c>
      <c r="Q4">
        <f t="shared" ref="Q4:Q17" si="11">INT(E4/2)</f>
        <v>7</v>
      </c>
      <c r="R4">
        <f t="shared" ref="R4:R17" si="12">E4-Q4</f>
        <v>7</v>
      </c>
      <c r="S4">
        <f>INT(C4/MAX(Q4,R4))</f>
        <v>4662</v>
      </c>
      <c r="T4">
        <f t="shared" ref="T4:T17" si="13">INT(S4/64)</f>
        <v>72</v>
      </c>
      <c r="U4">
        <f t="shared" ref="U4:U17" si="14">(T4*64)/2</f>
        <v>2304</v>
      </c>
      <c r="V4" s="5">
        <f t="shared" ref="V4:V17" si="15">(U4/L4)/60/1440</f>
        <v>1.3333333333333335E-3</v>
      </c>
      <c r="X4">
        <f>INT(E4/3)</f>
        <v>4</v>
      </c>
      <c r="Y4">
        <f t="shared" ref="Y4:Y17" si="16">INT((E4-X4)/2)</f>
        <v>5</v>
      </c>
      <c r="Z4">
        <f t="shared" ref="Z4:Z17" si="17">E4-(X4+Y4)</f>
        <v>5</v>
      </c>
      <c r="AA4">
        <f t="shared" ref="AA4:AA17" si="18">INT(C4/MAX(X4,Y4,Z4))</f>
        <v>6528</v>
      </c>
      <c r="AB4">
        <f t="shared" ref="AB4:AB17" si="19">INT(AA4/64)</f>
        <v>102</v>
      </c>
      <c r="AC4">
        <f t="shared" ref="AC4:AC17" si="20">(AB4*64)/2</f>
        <v>3264</v>
      </c>
      <c r="AD4" s="5">
        <f t="shared" si="6"/>
        <v>1.8888888888888887E-3</v>
      </c>
    </row>
    <row r="5" spans="1:30">
      <c r="A5">
        <v>32768</v>
      </c>
      <c r="B5">
        <v>128</v>
      </c>
      <c r="C5">
        <f t="shared" si="0"/>
        <v>32640</v>
      </c>
      <c r="D5">
        <v>2</v>
      </c>
      <c r="E5">
        <v>13</v>
      </c>
      <c r="F5">
        <f t="shared" si="1"/>
        <v>2510</v>
      </c>
      <c r="G5">
        <f t="shared" si="2"/>
        <v>39</v>
      </c>
      <c r="H5">
        <f t="shared" si="3"/>
        <v>2496</v>
      </c>
      <c r="I5" s="2">
        <f t="shared" si="7"/>
        <v>1248</v>
      </c>
      <c r="J5">
        <f t="shared" si="4"/>
        <v>32448</v>
      </c>
      <c r="K5">
        <f t="shared" si="5"/>
        <v>-192</v>
      </c>
      <c r="L5">
        <v>20</v>
      </c>
      <c r="M5">
        <f t="shared" si="8"/>
        <v>62.4</v>
      </c>
      <c r="N5" s="4">
        <f t="shared" si="9"/>
        <v>7.222222222222223E-4</v>
      </c>
      <c r="P5">
        <f t="shared" si="10"/>
        <v>2496</v>
      </c>
      <c r="Q5">
        <f t="shared" si="11"/>
        <v>6</v>
      </c>
      <c r="R5">
        <f t="shared" si="12"/>
        <v>7</v>
      </c>
      <c r="S5">
        <f t="shared" ref="S5:S17" si="21">INT(C5/MAX(Q5,R5))</f>
        <v>4662</v>
      </c>
      <c r="T5">
        <f t="shared" si="13"/>
        <v>72</v>
      </c>
      <c r="U5">
        <f t="shared" si="14"/>
        <v>2304</v>
      </c>
      <c r="V5" s="5">
        <f t="shared" si="15"/>
        <v>1.3333333333333335E-3</v>
      </c>
      <c r="X5">
        <f t="shared" ref="X5:X17" si="22">INT(E5/3)</f>
        <v>4</v>
      </c>
      <c r="Y5">
        <f t="shared" si="16"/>
        <v>4</v>
      </c>
      <c r="Z5">
        <f t="shared" si="17"/>
        <v>5</v>
      </c>
      <c r="AA5">
        <f t="shared" si="18"/>
        <v>6528</v>
      </c>
      <c r="AB5">
        <f t="shared" si="19"/>
        <v>102</v>
      </c>
      <c r="AC5">
        <f t="shared" si="20"/>
        <v>3264</v>
      </c>
      <c r="AD5" s="5">
        <f t="shared" si="6"/>
        <v>1.8888888888888887E-3</v>
      </c>
    </row>
    <row r="6" spans="1:30">
      <c r="A6">
        <v>32768</v>
      </c>
      <c r="B6">
        <v>128</v>
      </c>
      <c r="C6">
        <f t="shared" si="0"/>
        <v>32640</v>
      </c>
      <c r="D6">
        <v>2</v>
      </c>
      <c r="E6">
        <v>12</v>
      </c>
      <c r="F6">
        <f t="shared" si="1"/>
        <v>2720</v>
      </c>
      <c r="G6">
        <f t="shared" si="2"/>
        <v>42</v>
      </c>
      <c r="H6">
        <f t="shared" si="3"/>
        <v>2688</v>
      </c>
      <c r="I6" s="2">
        <f t="shared" si="7"/>
        <v>1344</v>
      </c>
      <c r="J6">
        <f t="shared" si="4"/>
        <v>32256</v>
      </c>
      <c r="K6">
        <f t="shared" si="5"/>
        <v>-384</v>
      </c>
      <c r="L6">
        <v>20</v>
      </c>
      <c r="M6">
        <f t="shared" si="8"/>
        <v>67.2</v>
      </c>
      <c r="N6" s="4">
        <f t="shared" si="9"/>
        <v>7.7777777777777784E-4</v>
      </c>
      <c r="P6">
        <f t="shared" si="10"/>
        <v>2688</v>
      </c>
      <c r="Q6">
        <f t="shared" si="11"/>
        <v>6</v>
      </c>
      <c r="R6">
        <f t="shared" si="12"/>
        <v>6</v>
      </c>
      <c r="S6">
        <f t="shared" si="21"/>
        <v>5440</v>
      </c>
      <c r="T6">
        <f t="shared" si="13"/>
        <v>85</v>
      </c>
      <c r="U6">
        <f t="shared" si="14"/>
        <v>2720</v>
      </c>
      <c r="V6" s="5">
        <f t="shared" si="15"/>
        <v>1.5740740740740741E-3</v>
      </c>
      <c r="X6">
        <f t="shared" si="22"/>
        <v>4</v>
      </c>
      <c r="Y6">
        <f t="shared" si="16"/>
        <v>4</v>
      </c>
      <c r="Z6">
        <f t="shared" si="17"/>
        <v>4</v>
      </c>
      <c r="AA6">
        <f t="shared" si="18"/>
        <v>8160</v>
      </c>
      <c r="AB6">
        <f t="shared" si="19"/>
        <v>127</v>
      </c>
      <c r="AC6">
        <f t="shared" si="20"/>
        <v>4064</v>
      </c>
      <c r="AD6" s="5">
        <f t="shared" si="6"/>
        <v>2.3518518518518515E-3</v>
      </c>
    </row>
    <row r="7" spans="1:30">
      <c r="A7">
        <v>32768</v>
      </c>
      <c r="B7">
        <v>128</v>
      </c>
      <c r="C7">
        <f t="shared" si="0"/>
        <v>32640</v>
      </c>
      <c r="D7">
        <v>2</v>
      </c>
      <c r="E7">
        <v>11</v>
      </c>
      <c r="F7">
        <f t="shared" si="1"/>
        <v>2967</v>
      </c>
      <c r="G7">
        <f t="shared" si="2"/>
        <v>46</v>
      </c>
      <c r="H7">
        <f t="shared" si="3"/>
        <v>2944</v>
      </c>
      <c r="I7" s="2">
        <f t="shared" si="7"/>
        <v>1472</v>
      </c>
      <c r="J7">
        <f t="shared" si="4"/>
        <v>32384</v>
      </c>
      <c r="K7">
        <f t="shared" si="5"/>
        <v>-256</v>
      </c>
      <c r="L7">
        <v>20</v>
      </c>
      <c r="M7">
        <f t="shared" si="8"/>
        <v>73.599999999999994</v>
      </c>
      <c r="N7" s="4">
        <f t="shared" si="9"/>
        <v>8.5185185185185179E-4</v>
      </c>
      <c r="P7">
        <f t="shared" si="10"/>
        <v>2944</v>
      </c>
      <c r="Q7">
        <f t="shared" si="11"/>
        <v>5</v>
      </c>
      <c r="R7">
        <f t="shared" si="12"/>
        <v>6</v>
      </c>
      <c r="S7">
        <f t="shared" si="21"/>
        <v>5440</v>
      </c>
      <c r="T7">
        <f t="shared" si="13"/>
        <v>85</v>
      </c>
      <c r="U7">
        <f t="shared" si="14"/>
        <v>2720</v>
      </c>
      <c r="V7" s="5">
        <f t="shared" si="15"/>
        <v>1.5740740740740741E-3</v>
      </c>
      <c r="X7">
        <f t="shared" si="22"/>
        <v>3</v>
      </c>
      <c r="Y7">
        <f t="shared" si="16"/>
        <v>4</v>
      </c>
      <c r="Z7">
        <f t="shared" si="17"/>
        <v>4</v>
      </c>
      <c r="AA7">
        <f t="shared" si="18"/>
        <v>8160</v>
      </c>
      <c r="AB7">
        <f t="shared" si="19"/>
        <v>127</v>
      </c>
      <c r="AC7">
        <f t="shared" si="20"/>
        <v>4064</v>
      </c>
      <c r="AD7" s="5">
        <f t="shared" si="6"/>
        <v>2.3518518518518515E-3</v>
      </c>
    </row>
    <row r="8" spans="1:30">
      <c r="A8">
        <v>32768</v>
      </c>
      <c r="B8">
        <v>128</v>
      </c>
      <c r="C8">
        <f t="shared" si="0"/>
        <v>32640</v>
      </c>
      <c r="D8">
        <v>2</v>
      </c>
      <c r="E8">
        <v>10</v>
      </c>
      <c r="F8">
        <f t="shared" si="1"/>
        <v>3264</v>
      </c>
      <c r="G8">
        <f t="shared" si="2"/>
        <v>51</v>
      </c>
      <c r="H8">
        <f t="shared" si="3"/>
        <v>3264</v>
      </c>
      <c r="I8" s="2">
        <f t="shared" si="7"/>
        <v>1632</v>
      </c>
      <c r="J8">
        <f t="shared" si="4"/>
        <v>32640</v>
      </c>
      <c r="K8">
        <f t="shared" si="5"/>
        <v>0</v>
      </c>
      <c r="L8">
        <v>20</v>
      </c>
      <c r="M8">
        <f t="shared" si="8"/>
        <v>81.599999999999994</v>
      </c>
      <c r="N8" s="4">
        <f t="shared" si="9"/>
        <v>9.4444444444444437E-4</v>
      </c>
      <c r="P8">
        <f t="shared" si="10"/>
        <v>3264</v>
      </c>
      <c r="Q8">
        <f t="shared" si="11"/>
        <v>5</v>
      </c>
      <c r="R8">
        <f t="shared" si="12"/>
        <v>5</v>
      </c>
      <c r="S8">
        <f t="shared" si="21"/>
        <v>6528</v>
      </c>
      <c r="T8">
        <f t="shared" si="13"/>
        <v>102</v>
      </c>
      <c r="U8">
        <f t="shared" si="14"/>
        <v>3264</v>
      </c>
      <c r="V8" s="5">
        <f t="shared" si="15"/>
        <v>1.8888888888888887E-3</v>
      </c>
      <c r="X8">
        <f t="shared" si="22"/>
        <v>3</v>
      </c>
      <c r="Y8">
        <f t="shared" si="16"/>
        <v>3</v>
      </c>
      <c r="Z8">
        <f t="shared" si="17"/>
        <v>4</v>
      </c>
      <c r="AA8">
        <f t="shared" si="18"/>
        <v>8160</v>
      </c>
      <c r="AB8">
        <f t="shared" si="19"/>
        <v>127</v>
      </c>
      <c r="AC8">
        <f t="shared" si="20"/>
        <v>4064</v>
      </c>
      <c r="AD8" s="5">
        <f t="shared" si="6"/>
        <v>2.3518518518518515E-3</v>
      </c>
    </row>
    <row r="9" spans="1:30">
      <c r="A9">
        <v>32768</v>
      </c>
      <c r="B9">
        <v>128</v>
      </c>
      <c r="C9">
        <f t="shared" si="0"/>
        <v>32640</v>
      </c>
      <c r="D9">
        <v>2</v>
      </c>
      <c r="E9">
        <v>9</v>
      </c>
      <c r="F9">
        <f t="shared" si="1"/>
        <v>3626</v>
      </c>
      <c r="G9">
        <f t="shared" si="2"/>
        <v>56</v>
      </c>
      <c r="H9">
        <f t="shared" si="3"/>
        <v>3584</v>
      </c>
      <c r="I9" s="2">
        <f t="shared" si="7"/>
        <v>1792</v>
      </c>
      <c r="J9">
        <f t="shared" si="4"/>
        <v>32256</v>
      </c>
      <c r="K9">
        <f t="shared" si="5"/>
        <v>-384</v>
      </c>
      <c r="L9">
        <v>20</v>
      </c>
      <c r="M9">
        <f t="shared" si="8"/>
        <v>89.6</v>
      </c>
      <c r="N9" s="4">
        <f t="shared" si="9"/>
        <v>1.0370370370370368E-3</v>
      </c>
      <c r="P9">
        <f t="shared" si="10"/>
        <v>3584</v>
      </c>
      <c r="Q9">
        <f t="shared" si="11"/>
        <v>4</v>
      </c>
      <c r="R9">
        <f t="shared" si="12"/>
        <v>5</v>
      </c>
      <c r="S9">
        <f t="shared" si="21"/>
        <v>6528</v>
      </c>
      <c r="T9">
        <f t="shared" si="13"/>
        <v>102</v>
      </c>
      <c r="U9">
        <f t="shared" si="14"/>
        <v>3264</v>
      </c>
      <c r="V9" s="5">
        <f t="shared" si="15"/>
        <v>1.8888888888888887E-3</v>
      </c>
      <c r="X9">
        <f t="shared" si="22"/>
        <v>3</v>
      </c>
      <c r="Y9">
        <f t="shared" si="16"/>
        <v>3</v>
      </c>
      <c r="Z9">
        <f t="shared" si="17"/>
        <v>3</v>
      </c>
      <c r="AA9">
        <f t="shared" si="18"/>
        <v>10880</v>
      </c>
      <c r="AB9">
        <f t="shared" si="19"/>
        <v>170</v>
      </c>
      <c r="AC9">
        <f t="shared" si="20"/>
        <v>5440</v>
      </c>
      <c r="AD9" s="5">
        <f t="shared" si="6"/>
        <v>3.1481481481481482E-3</v>
      </c>
    </row>
    <row r="10" spans="1:30">
      <c r="A10">
        <v>32768</v>
      </c>
      <c r="B10">
        <v>128</v>
      </c>
      <c r="C10">
        <f t="shared" si="0"/>
        <v>32640</v>
      </c>
      <c r="D10">
        <v>2</v>
      </c>
      <c r="E10">
        <v>8</v>
      </c>
      <c r="F10">
        <f t="shared" si="1"/>
        <v>4080</v>
      </c>
      <c r="G10">
        <f t="shared" si="2"/>
        <v>63</v>
      </c>
      <c r="H10">
        <f t="shared" si="3"/>
        <v>4032</v>
      </c>
      <c r="I10" s="2">
        <f t="shared" si="7"/>
        <v>2016</v>
      </c>
      <c r="J10">
        <f t="shared" si="4"/>
        <v>32256</v>
      </c>
      <c r="K10">
        <f t="shared" si="5"/>
        <v>-384</v>
      </c>
      <c r="L10">
        <v>20</v>
      </c>
      <c r="M10">
        <f t="shared" si="8"/>
        <v>100.8</v>
      </c>
      <c r="N10" s="4">
        <f t="shared" si="9"/>
        <v>1.1666666666666665E-3</v>
      </c>
      <c r="P10">
        <f t="shared" si="10"/>
        <v>4032</v>
      </c>
      <c r="Q10">
        <f t="shared" si="11"/>
        <v>4</v>
      </c>
      <c r="R10">
        <f t="shared" si="12"/>
        <v>4</v>
      </c>
      <c r="S10">
        <f t="shared" si="21"/>
        <v>8160</v>
      </c>
      <c r="T10">
        <f t="shared" si="13"/>
        <v>127</v>
      </c>
      <c r="U10">
        <f t="shared" si="14"/>
        <v>4064</v>
      </c>
      <c r="V10" s="5">
        <f t="shared" si="15"/>
        <v>2.3518518518518515E-3</v>
      </c>
      <c r="X10">
        <f t="shared" si="22"/>
        <v>2</v>
      </c>
      <c r="Y10">
        <f t="shared" si="16"/>
        <v>3</v>
      </c>
      <c r="Z10">
        <f t="shared" si="17"/>
        <v>3</v>
      </c>
      <c r="AA10">
        <f t="shared" si="18"/>
        <v>10880</v>
      </c>
      <c r="AB10">
        <f t="shared" si="19"/>
        <v>170</v>
      </c>
      <c r="AC10">
        <f t="shared" si="20"/>
        <v>5440</v>
      </c>
      <c r="AD10" s="5">
        <f t="shared" si="6"/>
        <v>3.1481481481481482E-3</v>
      </c>
    </row>
    <row r="11" spans="1:30">
      <c r="A11">
        <v>32768</v>
      </c>
      <c r="B11">
        <v>128</v>
      </c>
      <c r="C11">
        <f t="shared" si="0"/>
        <v>32640</v>
      </c>
      <c r="D11">
        <v>2</v>
      </c>
      <c r="E11">
        <v>7</v>
      </c>
      <c r="F11">
        <f t="shared" si="1"/>
        <v>4662</v>
      </c>
      <c r="G11">
        <f t="shared" si="2"/>
        <v>72</v>
      </c>
      <c r="H11">
        <f t="shared" si="3"/>
        <v>4608</v>
      </c>
      <c r="I11" s="2">
        <f t="shared" si="7"/>
        <v>2304</v>
      </c>
      <c r="J11">
        <f t="shared" si="4"/>
        <v>32256</v>
      </c>
      <c r="K11">
        <f t="shared" si="5"/>
        <v>-384</v>
      </c>
      <c r="L11">
        <v>20</v>
      </c>
      <c r="M11">
        <f t="shared" si="8"/>
        <v>115.2</v>
      </c>
      <c r="N11" s="4">
        <f t="shared" si="9"/>
        <v>1.3333333333333335E-3</v>
      </c>
      <c r="P11">
        <f t="shared" si="10"/>
        <v>4608</v>
      </c>
      <c r="Q11">
        <f t="shared" si="11"/>
        <v>3</v>
      </c>
      <c r="R11">
        <f t="shared" si="12"/>
        <v>4</v>
      </c>
      <c r="S11">
        <f t="shared" si="21"/>
        <v>8160</v>
      </c>
      <c r="T11">
        <f t="shared" si="13"/>
        <v>127</v>
      </c>
      <c r="U11">
        <f t="shared" si="14"/>
        <v>4064</v>
      </c>
      <c r="V11" s="5">
        <f t="shared" si="15"/>
        <v>2.3518518518518515E-3</v>
      </c>
      <c r="X11">
        <f t="shared" si="22"/>
        <v>2</v>
      </c>
      <c r="Y11">
        <f t="shared" si="16"/>
        <v>2</v>
      </c>
      <c r="Z11">
        <f t="shared" si="17"/>
        <v>3</v>
      </c>
      <c r="AA11">
        <f t="shared" si="18"/>
        <v>10880</v>
      </c>
      <c r="AB11">
        <f t="shared" si="19"/>
        <v>170</v>
      </c>
      <c r="AC11">
        <f t="shared" si="20"/>
        <v>5440</v>
      </c>
      <c r="AD11" s="5">
        <f t="shared" si="6"/>
        <v>3.1481481481481482E-3</v>
      </c>
    </row>
    <row r="12" spans="1:30">
      <c r="A12">
        <v>32768</v>
      </c>
      <c r="B12">
        <v>128</v>
      </c>
      <c r="C12">
        <f t="shared" si="0"/>
        <v>32640</v>
      </c>
      <c r="D12">
        <v>2</v>
      </c>
      <c r="E12">
        <v>6</v>
      </c>
      <c r="F12">
        <f t="shared" si="1"/>
        <v>5440</v>
      </c>
      <c r="G12">
        <f t="shared" si="2"/>
        <v>85</v>
      </c>
      <c r="H12">
        <f t="shared" si="3"/>
        <v>5440</v>
      </c>
      <c r="I12" s="2">
        <f t="shared" si="7"/>
        <v>2720</v>
      </c>
      <c r="J12">
        <f t="shared" si="4"/>
        <v>32640</v>
      </c>
      <c r="K12">
        <f t="shared" si="5"/>
        <v>0</v>
      </c>
      <c r="L12">
        <v>20</v>
      </c>
      <c r="M12">
        <f t="shared" si="8"/>
        <v>136</v>
      </c>
      <c r="N12" s="4">
        <f t="shared" si="9"/>
        <v>1.5740740740740741E-3</v>
      </c>
      <c r="P12">
        <f t="shared" si="10"/>
        <v>5440</v>
      </c>
      <c r="Q12">
        <f t="shared" si="11"/>
        <v>3</v>
      </c>
      <c r="R12">
        <f t="shared" si="12"/>
        <v>3</v>
      </c>
      <c r="S12">
        <f t="shared" si="21"/>
        <v>10880</v>
      </c>
      <c r="T12">
        <f t="shared" si="13"/>
        <v>170</v>
      </c>
      <c r="U12">
        <f t="shared" si="14"/>
        <v>5440</v>
      </c>
      <c r="V12" s="5">
        <f t="shared" si="15"/>
        <v>3.1481481481481482E-3</v>
      </c>
      <c r="X12">
        <f t="shared" si="22"/>
        <v>2</v>
      </c>
      <c r="Y12">
        <f t="shared" si="16"/>
        <v>2</v>
      </c>
      <c r="Z12">
        <f t="shared" si="17"/>
        <v>2</v>
      </c>
      <c r="AA12">
        <f t="shared" si="18"/>
        <v>16320</v>
      </c>
      <c r="AB12">
        <f t="shared" si="19"/>
        <v>255</v>
      </c>
      <c r="AC12">
        <f t="shared" si="20"/>
        <v>8160</v>
      </c>
      <c r="AD12" s="5">
        <f t="shared" si="6"/>
        <v>4.7222222222222223E-3</v>
      </c>
    </row>
    <row r="13" spans="1:30">
      <c r="A13">
        <v>32768</v>
      </c>
      <c r="B13">
        <v>128</v>
      </c>
      <c r="C13">
        <f t="shared" si="0"/>
        <v>32640</v>
      </c>
      <c r="D13">
        <v>2</v>
      </c>
      <c r="E13">
        <v>5</v>
      </c>
      <c r="F13">
        <f t="shared" si="1"/>
        <v>6528</v>
      </c>
      <c r="G13">
        <f t="shared" si="2"/>
        <v>102</v>
      </c>
      <c r="H13">
        <f t="shared" si="3"/>
        <v>6528</v>
      </c>
      <c r="I13" s="2">
        <f t="shared" si="7"/>
        <v>3264</v>
      </c>
      <c r="J13">
        <f t="shared" si="4"/>
        <v>32640</v>
      </c>
      <c r="K13">
        <f t="shared" si="5"/>
        <v>0</v>
      </c>
      <c r="L13">
        <v>20</v>
      </c>
      <c r="M13">
        <f t="shared" si="8"/>
        <v>163.19999999999999</v>
      </c>
      <c r="N13" s="4">
        <f t="shared" si="9"/>
        <v>1.8888888888888887E-3</v>
      </c>
      <c r="P13">
        <f t="shared" si="10"/>
        <v>6528</v>
      </c>
      <c r="Q13">
        <f t="shared" si="11"/>
        <v>2</v>
      </c>
      <c r="R13">
        <f t="shared" si="12"/>
        <v>3</v>
      </c>
      <c r="S13">
        <f t="shared" si="21"/>
        <v>10880</v>
      </c>
      <c r="T13">
        <f t="shared" si="13"/>
        <v>170</v>
      </c>
      <c r="U13">
        <f t="shared" si="14"/>
        <v>5440</v>
      </c>
      <c r="V13" s="5">
        <f t="shared" si="15"/>
        <v>3.1481481481481482E-3</v>
      </c>
      <c r="X13">
        <f t="shared" si="22"/>
        <v>1</v>
      </c>
      <c r="Y13">
        <f t="shared" si="16"/>
        <v>2</v>
      </c>
      <c r="Z13">
        <f t="shared" si="17"/>
        <v>2</v>
      </c>
      <c r="AA13">
        <f t="shared" si="18"/>
        <v>16320</v>
      </c>
      <c r="AB13">
        <f t="shared" si="19"/>
        <v>255</v>
      </c>
      <c r="AC13">
        <f t="shared" si="20"/>
        <v>8160</v>
      </c>
      <c r="AD13" s="5">
        <f t="shared" si="6"/>
        <v>4.7222222222222223E-3</v>
      </c>
    </row>
    <row r="14" spans="1:30">
      <c r="A14">
        <v>32768</v>
      </c>
      <c r="B14">
        <v>128</v>
      </c>
      <c r="C14">
        <f t="shared" si="0"/>
        <v>32640</v>
      </c>
      <c r="D14">
        <v>2</v>
      </c>
      <c r="E14">
        <v>4</v>
      </c>
      <c r="F14">
        <f t="shared" si="1"/>
        <v>8160</v>
      </c>
      <c r="G14">
        <f t="shared" si="2"/>
        <v>127</v>
      </c>
      <c r="H14">
        <f t="shared" si="3"/>
        <v>8128</v>
      </c>
      <c r="I14" s="2">
        <f t="shared" si="7"/>
        <v>4064</v>
      </c>
      <c r="J14">
        <f t="shared" si="4"/>
        <v>32512</v>
      </c>
      <c r="K14">
        <f t="shared" si="5"/>
        <v>-128</v>
      </c>
      <c r="L14">
        <v>20</v>
      </c>
      <c r="M14">
        <f t="shared" si="8"/>
        <v>203.2</v>
      </c>
      <c r="N14" s="4">
        <f t="shared" si="9"/>
        <v>2.3518518518518515E-3</v>
      </c>
      <c r="P14">
        <f t="shared" si="10"/>
        <v>8128</v>
      </c>
      <c r="Q14">
        <f t="shared" si="11"/>
        <v>2</v>
      </c>
      <c r="R14">
        <f t="shared" si="12"/>
        <v>2</v>
      </c>
      <c r="S14">
        <f t="shared" si="21"/>
        <v>16320</v>
      </c>
      <c r="T14">
        <f t="shared" si="13"/>
        <v>255</v>
      </c>
      <c r="U14">
        <f t="shared" si="14"/>
        <v>8160</v>
      </c>
      <c r="V14" s="5">
        <f t="shared" si="15"/>
        <v>4.7222222222222223E-3</v>
      </c>
      <c r="X14">
        <f t="shared" si="22"/>
        <v>1</v>
      </c>
      <c r="Y14">
        <f t="shared" si="16"/>
        <v>1</v>
      </c>
      <c r="Z14">
        <f t="shared" si="17"/>
        <v>2</v>
      </c>
      <c r="AA14">
        <f t="shared" si="18"/>
        <v>16320</v>
      </c>
      <c r="AB14">
        <f t="shared" si="19"/>
        <v>255</v>
      </c>
      <c r="AC14">
        <f t="shared" si="20"/>
        <v>8160</v>
      </c>
      <c r="AD14" s="5">
        <f t="shared" si="6"/>
        <v>4.7222222222222223E-3</v>
      </c>
    </row>
    <row r="15" spans="1:30">
      <c r="A15">
        <v>32768</v>
      </c>
      <c r="B15">
        <v>128</v>
      </c>
      <c r="C15">
        <f t="shared" si="0"/>
        <v>32640</v>
      </c>
      <c r="D15">
        <v>2</v>
      </c>
      <c r="E15">
        <v>3</v>
      </c>
      <c r="F15">
        <f t="shared" si="1"/>
        <v>10880</v>
      </c>
      <c r="G15">
        <f t="shared" si="2"/>
        <v>170</v>
      </c>
      <c r="H15">
        <f t="shared" si="3"/>
        <v>10880</v>
      </c>
      <c r="I15" s="2">
        <f t="shared" si="7"/>
        <v>5440</v>
      </c>
      <c r="J15">
        <f t="shared" si="4"/>
        <v>32640</v>
      </c>
      <c r="K15">
        <f t="shared" si="5"/>
        <v>0</v>
      </c>
      <c r="L15">
        <v>20</v>
      </c>
      <c r="M15">
        <f t="shared" si="8"/>
        <v>272</v>
      </c>
      <c r="N15" s="4">
        <f t="shared" si="9"/>
        <v>3.1481481481481482E-3</v>
      </c>
      <c r="P15">
        <f t="shared" si="10"/>
        <v>10880</v>
      </c>
      <c r="Q15">
        <f t="shared" si="11"/>
        <v>1</v>
      </c>
      <c r="R15">
        <f t="shared" si="12"/>
        <v>2</v>
      </c>
      <c r="S15">
        <f t="shared" si="21"/>
        <v>16320</v>
      </c>
      <c r="T15">
        <f t="shared" si="13"/>
        <v>255</v>
      </c>
      <c r="U15">
        <f t="shared" si="14"/>
        <v>8160</v>
      </c>
      <c r="V15" s="5">
        <f t="shared" si="15"/>
        <v>4.7222222222222223E-3</v>
      </c>
      <c r="X15">
        <f t="shared" si="22"/>
        <v>1</v>
      </c>
      <c r="Y15">
        <f t="shared" si="16"/>
        <v>1</v>
      </c>
      <c r="Z15">
        <f t="shared" si="17"/>
        <v>1</v>
      </c>
      <c r="AA15">
        <f t="shared" si="18"/>
        <v>32640</v>
      </c>
      <c r="AB15">
        <f t="shared" si="19"/>
        <v>510</v>
      </c>
      <c r="AC15">
        <f t="shared" si="20"/>
        <v>16320</v>
      </c>
      <c r="AD15" s="5">
        <f t="shared" si="6"/>
        <v>9.4444444444444445E-3</v>
      </c>
    </row>
    <row r="16" spans="1:30">
      <c r="A16">
        <v>32768</v>
      </c>
      <c r="B16">
        <v>128</v>
      </c>
      <c r="C16">
        <f t="shared" si="0"/>
        <v>32640</v>
      </c>
      <c r="D16">
        <v>2</v>
      </c>
      <c r="E16">
        <v>2</v>
      </c>
      <c r="F16">
        <f t="shared" si="1"/>
        <v>16320</v>
      </c>
      <c r="G16">
        <f t="shared" si="2"/>
        <v>255</v>
      </c>
      <c r="H16">
        <f t="shared" si="3"/>
        <v>16320</v>
      </c>
      <c r="I16" s="2">
        <f t="shared" si="7"/>
        <v>8160</v>
      </c>
      <c r="J16">
        <f t="shared" si="4"/>
        <v>32640</v>
      </c>
      <c r="K16">
        <f t="shared" si="5"/>
        <v>0</v>
      </c>
      <c r="L16">
        <v>20</v>
      </c>
      <c r="M16">
        <f t="shared" si="8"/>
        <v>408</v>
      </c>
      <c r="N16" s="4">
        <f t="shared" si="9"/>
        <v>4.7222222222222223E-3</v>
      </c>
      <c r="P16">
        <f t="shared" si="10"/>
        <v>16320</v>
      </c>
      <c r="Q16">
        <f t="shared" si="11"/>
        <v>1</v>
      </c>
      <c r="R16">
        <f t="shared" si="12"/>
        <v>1</v>
      </c>
      <c r="S16">
        <f t="shared" si="21"/>
        <v>32640</v>
      </c>
      <c r="T16">
        <f t="shared" si="13"/>
        <v>510</v>
      </c>
      <c r="U16">
        <f t="shared" si="14"/>
        <v>16320</v>
      </c>
      <c r="V16" s="5">
        <f t="shared" si="15"/>
        <v>9.4444444444444445E-3</v>
      </c>
      <c r="X16">
        <f t="shared" si="22"/>
        <v>0</v>
      </c>
      <c r="Y16">
        <f t="shared" si="16"/>
        <v>1</v>
      </c>
      <c r="Z16">
        <f t="shared" si="17"/>
        <v>1</v>
      </c>
      <c r="AA16">
        <f t="shared" si="18"/>
        <v>32640</v>
      </c>
      <c r="AB16">
        <f t="shared" si="19"/>
        <v>510</v>
      </c>
      <c r="AC16">
        <f t="shared" si="20"/>
        <v>16320</v>
      </c>
      <c r="AD16" s="5">
        <f t="shared" si="6"/>
        <v>9.4444444444444445E-3</v>
      </c>
    </row>
    <row r="17" spans="1:30">
      <c r="A17">
        <v>32768</v>
      </c>
      <c r="B17">
        <v>128</v>
      </c>
      <c r="C17">
        <f t="shared" si="0"/>
        <v>32640</v>
      </c>
      <c r="D17">
        <v>2</v>
      </c>
      <c r="E17">
        <v>1</v>
      </c>
      <c r="F17">
        <f t="shared" si="1"/>
        <v>32640</v>
      </c>
      <c r="G17">
        <f t="shared" si="2"/>
        <v>510</v>
      </c>
      <c r="H17">
        <f t="shared" si="3"/>
        <v>32640</v>
      </c>
      <c r="I17" s="2">
        <f t="shared" si="7"/>
        <v>16320</v>
      </c>
      <c r="J17">
        <f t="shared" si="4"/>
        <v>32640</v>
      </c>
      <c r="K17">
        <f t="shared" si="5"/>
        <v>0</v>
      </c>
      <c r="L17">
        <v>20</v>
      </c>
      <c r="M17">
        <f t="shared" si="8"/>
        <v>816</v>
      </c>
      <c r="N17" s="4">
        <f t="shared" si="9"/>
        <v>9.4444444444444445E-3</v>
      </c>
      <c r="P17">
        <f t="shared" si="10"/>
        <v>32640</v>
      </c>
      <c r="Q17">
        <f t="shared" si="11"/>
        <v>0</v>
      </c>
      <c r="R17">
        <f t="shared" si="12"/>
        <v>1</v>
      </c>
      <c r="S17">
        <f t="shared" si="21"/>
        <v>32640</v>
      </c>
      <c r="T17">
        <f t="shared" si="13"/>
        <v>510</v>
      </c>
      <c r="U17">
        <f t="shared" si="14"/>
        <v>16320</v>
      </c>
      <c r="V17" s="5">
        <f t="shared" si="15"/>
        <v>9.4444444444444445E-3</v>
      </c>
      <c r="X17">
        <f t="shared" si="22"/>
        <v>0</v>
      </c>
      <c r="Y17">
        <f t="shared" si="16"/>
        <v>0</v>
      </c>
      <c r="Z17">
        <f t="shared" si="17"/>
        <v>1</v>
      </c>
      <c r="AA17">
        <f t="shared" si="18"/>
        <v>32640</v>
      </c>
      <c r="AB17">
        <f t="shared" si="19"/>
        <v>510</v>
      </c>
      <c r="AC17">
        <f t="shared" si="20"/>
        <v>16320</v>
      </c>
      <c r="AD17" s="5">
        <f t="shared" si="6"/>
        <v>9.4444444444444445E-3</v>
      </c>
    </row>
    <row r="20" spans="1:30">
      <c r="A20">
        <f t="shared" ref="A20:A34" si="23">32768*4</f>
        <v>131072</v>
      </c>
      <c r="B20">
        <v>128</v>
      </c>
      <c r="C20">
        <f t="shared" ref="C20:C34" si="24">A20-B20</f>
        <v>130944</v>
      </c>
      <c r="D20">
        <v>2</v>
      </c>
      <c r="E20">
        <v>15</v>
      </c>
      <c r="F20">
        <f t="shared" ref="F20:F34" si="25">INT(C20/E20)</f>
        <v>8729</v>
      </c>
      <c r="G20">
        <f t="shared" ref="G20:G34" si="26">INT(F20/64)</f>
        <v>136</v>
      </c>
      <c r="H20">
        <f t="shared" ref="H20:H34" si="27">G20*64</f>
        <v>8704</v>
      </c>
      <c r="I20" s="2">
        <f t="shared" ref="I20:I34" si="28">H20/2</f>
        <v>4352</v>
      </c>
      <c r="J20">
        <f t="shared" ref="J20:J34" si="29">H20*E20</f>
        <v>130560</v>
      </c>
      <c r="K20">
        <f t="shared" ref="K20:K34" si="30">J20-C20</f>
        <v>-384</v>
      </c>
      <c r="L20">
        <v>20</v>
      </c>
      <c r="M20">
        <f t="shared" ref="M20" si="31">I20/20</f>
        <v>217.6</v>
      </c>
      <c r="N20" s="4">
        <f t="shared" ref="N20:N34" si="32">M20/60/1440</f>
        <v>2.5185185185185185E-3</v>
      </c>
    </row>
    <row r="21" spans="1:30">
      <c r="A21">
        <f t="shared" si="23"/>
        <v>131072</v>
      </c>
      <c r="B21">
        <v>128</v>
      </c>
      <c r="C21">
        <f t="shared" si="24"/>
        <v>130944</v>
      </c>
      <c r="D21">
        <v>2</v>
      </c>
      <c r="E21">
        <v>14</v>
      </c>
      <c r="F21">
        <f t="shared" si="25"/>
        <v>9353</v>
      </c>
      <c r="G21">
        <f t="shared" si="26"/>
        <v>146</v>
      </c>
      <c r="H21">
        <f t="shared" si="27"/>
        <v>9344</v>
      </c>
      <c r="I21" s="2">
        <f t="shared" si="28"/>
        <v>4672</v>
      </c>
      <c r="J21">
        <f t="shared" si="29"/>
        <v>130816</v>
      </c>
      <c r="K21">
        <f t="shared" si="30"/>
        <v>-128</v>
      </c>
      <c r="L21">
        <v>20</v>
      </c>
      <c r="M21">
        <f t="shared" ref="M21:M33" si="33">I21/20</f>
        <v>233.6</v>
      </c>
      <c r="N21" s="4">
        <f t="shared" si="32"/>
        <v>2.7037037037037034E-3</v>
      </c>
    </row>
    <row r="22" spans="1:30">
      <c r="A22">
        <f t="shared" si="23"/>
        <v>131072</v>
      </c>
      <c r="B22">
        <v>128</v>
      </c>
      <c r="C22">
        <f t="shared" si="24"/>
        <v>130944</v>
      </c>
      <c r="D22">
        <v>2</v>
      </c>
      <c r="E22">
        <v>13</v>
      </c>
      <c r="F22">
        <f t="shared" si="25"/>
        <v>10072</v>
      </c>
      <c r="G22">
        <f t="shared" si="26"/>
        <v>157</v>
      </c>
      <c r="H22">
        <f t="shared" si="27"/>
        <v>10048</v>
      </c>
      <c r="I22" s="2">
        <f t="shared" si="28"/>
        <v>5024</v>
      </c>
      <c r="J22">
        <f t="shared" si="29"/>
        <v>130624</v>
      </c>
      <c r="K22">
        <f t="shared" si="30"/>
        <v>-320</v>
      </c>
      <c r="L22">
        <v>20</v>
      </c>
      <c r="M22">
        <f t="shared" si="33"/>
        <v>251.2</v>
      </c>
      <c r="N22" s="4">
        <f t="shared" si="32"/>
        <v>2.9074074074074072E-3</v>
      </c>
    </row>
    <row r="23" spans="1:30">
      <c r="A23">
        <f t="shared" si="23"/>
        <v>131072</v>
      </c>
      <c r="B23">
        <v>128</v>
      </c>
      <c r="C23">
        <f t="shared" si="24"/>
        <v>130944</v>
      </c>
      <c r="D23">
        <v>2</v>
      </c>
      <c r="E23">
        <v>12</v>
      </c>
      <c r="F23">
        <f t="shared" si="25"/>
        <v>10912</v>
      </c>
      <c r="G23">
        <f t="shared" si="26"/>
        <v>170</v>
      </c>
      <c r="H23">
        <f t="shared" si="27"/>
        <v>10880</v>
      </c>
      <c r="I23" s="2">
        <f t="shared" si="28"/>
        <v>5440</v>
      </c>
      <c r="J23">
        <f t="shared" si="29"/>
        <v>130560</v>
      </c>
      <c r="K23">
        <f t="shared" si="30"/>
        <v>-384</v>
      </c>
      <c r="L23">
        <v>20</v>
      </c>
      <c r="M23">
        <f t="shared" si="33"/>
        <v>272</v>
      </c>
      <c r="N23" s="4">
        <f t="shared" si="32"/>
        <v>3.1481481481481482E-3</v>
      </c>
    </row>
    <row r="24" spans="1:30">
      <c r="A24">
        <f t="shared" si="23"/>
        <v>131072</v>
      </c>
      <c r="B24">
        <v>128</v>
      </c>
      <c r="C24">
        <f t="shared" si="24"/>
        <v>130944</v>
      </c>
      <c r="D24">
        <v>2</v>
      </c>
      <c r="E24">
        <v>11</v>
      </c>
      <c r="F24">
        <f t="shared" si="25"/>
        <v>11904</v>
      </c>
      <c r="G24">
        <f t="shared" si="26"/>
        <v>186</v>
      </c>
      <c r="H24">
        <f t="shared" si="27"/>
        <v>11904</v>
      </c>
      <c r="I24" s="2">
        <f t="shared" si="28"/>
        <v>5952</v>
      </c>
      <c r="J24">
        <f t="shared" si="29"/>
        <v>130944</v>
      </c>
      <c r="K24">
        <f t="shared" si="30"/>
        <v>0</v>
      </c>
      <c r="L24">
        <v>20</v>
      </c>
      <c r="M24">
        <f t="shared" si="33"/>
        <v>297.60000000000002</v>
      </c>
      <c r="N24" s="4">
        <f t="shared" si="32"/>
        <v>3.4444444444444444E-3</v>
      </c>
    </row>
    <row r="25" spans="1:30">
      <c r="A25">
        <f t="shared" si="23"/>
        <v>131072</v>
      </c>
      <c r="B25">
        <v>128</v>
      </c>
      <c r="C25">
        <f t="shared" si="24"/>
        <v>130944</v>
      </c>
      <c r="D25">
        <v>2</v>
      </c>
      <c r="E25">
        <v>10</v>
      </c>
      <c r="F25">
        <f t="shared" si="25"/>
        <v>13094</v>
      </c>
      <c r="G25">
        <f t="shared" si="26"/>
        <v>204</v>
      </c>
      <c r="H25">
        <f t="shared" si="27"/>
        <v>13056</v>
      </c>
      <c r="I25" s="2">
        <f t="shared" si="28"/>
        <v>6528</v>
      </c>
      <c r="J25">
        <f t="shared" si="29"/>
        <v>130560</v>
      </c>
      <c r="K25">
        <f t="shared" si="30"/>
        <v>-384</v>
      </c>
      <c r="L25">
        <v>20</v>
      </c>
      <c r="M25">
        <f t="shared" si="33"/>
        <v>326.39999999999998</v>
      </c>
      <c r="N25" s="4">
        <f t="shared" si="32"/>
        <v>3.7777777777777775E-3</v>
      </c>
    </row>
    <row r="26" spans="1:30">
      <c r="A26">
        <f t="shared" si="23"/>
        <v>131072</v>
      </c>
      <c r="B26">
        <v>128</v>
      </c>
      <c r="C26">
        <f t="shared" si="24"/>
        <v>130944</v>
      </c>
      <c r="D26">
        <v>2</v>
      </c>
      <c r="E26">
        <v>9</v>
      </c>
      <c r="F26">
        <f t="shared" si="25"/>
        <v>14549</v>
      </c>
      <c r="G26">
        <f t="shared" si="26"/>
        <v>227</v>
      </c>
      <c r="H26">
        <f t="shared" si="27"/>
        <v>14528</v>
      </c>
      <c r="I26" s="2">
        <f t="shared" si="28"/>
        <v>7264</v>
      </c>
      <c r="J26">
        <f t="shared" si="29"/>
        <v>130752</v>
      </c>
      <c r="K26">
        <f t="shared" si="30"/>
        <v>-192</v>
      </c>
      <c r="L26">
        <v>20</v>
      </c>
      <c r="M26">
        <f t="shared" si="33"/>
        <v>363.2</v>
      </c>
      <c r="N26" s="4">
        <f t="shared" si="32"/>
        <v>4.2037037037037034E-3</v>
      </c>
    </row>
    <row r="27" spans="1:30">
      <c r="A27">
        <f t="shared" si="23"/>
        <v>131072</v>
      </c>
      <c r="B27">
        <v>128</v>
      </c>
      <c r="C27">
        <f t="shared" si="24"/>
        <v>130944</v>
      </c>
      <c r="D27">
        <v>2</v>
      </c>
      <c r="E27">
        <v>8</v>
      </c>
      <c r="F27">
        <f t="shared" si="25"/>
        <v>16368</v>
      </c>
      <c r="G27">
        <f t="shared" si="26"/>
        <v>255</v>
      </c>
      <c r="H27">
        <f t="shared" si="27"/>
        <v>16320</v>
      </c>
      <c r="I27" s="2">
        <f t="shared" si="28"/>
        <v>8160</v>
      </c>
      <c r="J27">
        <f t="shared" si="29"/>
        <v>130560</v>
      </c>
      <c r="K27">
        <f t="shared" si="30"/>
        <v>-384</v>
      </c>
      <c r="L27">
        <v>20</v>
      </c>
      <c r="M27">
        <f t="shared" si="33"/>
        <v>408</v>
      </c>
      <c r="N27" s="4">
        <f t="shared" si="32"/>
        <v>4.7222222222222223E-3</v>
      </c>
    </row>
    <row r="28" spans="1:30">
      <c r="A28">
        <f t="shared" si="23"/>
        <v>131072</v>
      </c>
      <c r="B28">
        <v>128</v>
      </c>
      <c r="C28">
        <f t="shared" si="24"/>
        <v>130944</v>
      </c>
      <c r="D28">
        <v>2</v>
      </c>
      <c r="E28">
        <v>7</v>
      </c>
      <c r="F28">
        <f t="shared" si="25"/>
        <v>18706</v>
      </c>
      <c r="G28">
        <f t="shared" si="26"/>
        <v>292</v>
      </c>
      <c r="H28">
        <f t="shared" si="27"/>
        <v>18688</v>
      </c>
      <c r="I28" s="2">
        <f t="shared" si="28"/>
        <v>9344</v>
      </c>
      <c r="J28">
        <f t="shared" si="29"/>
        <v>130816</v>
      </c>
      <c r="K28">
        <f t="shared" si="30"/>
        <v>-128</v>
      </c>
      <c r="L28">
        <v>20</v>
      </c>
      <c r="M28">
        <f t="shared" si="33"/>
        <v>467.2</v>
      </c>
      <c r="N28" s="4">
        <f t="shared" si="32"/>
        <v>5.4074074074074068E-3</v>
      </c>
    </row>
    <row r="29" spans="1:30">
      <c r="A29">
        <f t="shared" si="23"/>
        <v>131072</v>
      </c>
      <c r="B29">
        <v>128</v>
      </c>
      <c r="C29">
        <f t="shared" si="24"/>
        <v>130944</v>
      </c>
      <c r="D29">
        <v>2</v>
      </c>
      <c r="E29">
        <v>6</v>
      </c>
      <c r="F29">
        <f t="shared" si="25"/>
        <v>21824</v>
      </c>
      <c r="G29">
        <f t="shared" si="26"/>
        <v>341</v>
      </c>
      <c r="H29">
        <f t="shared" si="27"/>
        <v>21824</v>
      </c>
      <c r="I29" s="2">
        <f t="shared" si="28"/>
        <v>10912</v>
      </c>
      <c r="J29">
        <f t="shared" si="29"/>
        <v>130944</v>
      </c>
      <c r="K29">
        <f t="shared" si="30"/>
        <v>0</v>
      </c>
      <c r="L29">
        <v>20</v>
      </c>
      <c r="M29">
        <f t="shared" si="33"/>
        <v>545.6</v>
      </c>
      <c r="N29" s="4">
        <f t="shared" si="32"/>
        <v>6.3148148148148148E-3</v>
      </c>
    </row>
    <row r="30" spans="1:30">
      <c r="A30">
        <f t="shared" si="23"/>
        <v>131072</v>
      </c>
      <c r="B30">
        <v>128</v>
      </c>
      <c r="C30">
        <f t="shared" si="24"/>
        <v>130944</v>
      </c>
      <c r="D30">
        <v>2</v>
      </c>
      <c r="E30">
        <v>5</v>
      </c>
      <c r="F30">
        <f t="shared" si="25"/>
        <v>26188</v>
      </c>
      <c r="G30">
        <f t="shared" si="26"/>
        <v>409</v>
      </c>
      <c r="H30">
        <f t="shared" si="27"/>
        <v>26176</v>
      </c>
      <c r="I30" s="2">
        <f t="shared" si="28"/>
        <v>13088</v>
      </c>
      <c r="J30">
        <f t="shared" si="29"/>
        <v>130880</v>
      </c>
      <c r="K30">
        <f t="shared" si="30"/>
        <v>-64</v>
      </c>
      <c r="L30">
        <v>20</v>
      </c>
      <c r="M30">
        <f t="shared" si="33"/>
        <v>654.4</v>
      </c>
      <c r="N30" s="4">
        <f t="shared" si="32"/>
        <v>7.5740740740740742E-3</v>
      </c>
    </row>
    <row r="31" spans="1:30">
      <c r="A31">
        <f t="shared" si="23"/>
        <v>131072</v>
      </c>
      <c r="B31">
        <v>128</v>
      </c>
      <c r="C31">
        <f t="shared" si="24"/>
        <v>130944</v>
      </c>
      <c r="D31">
        <v>2</v>
      </c>
      <c r="E31">
        <v>4</v>
      </c>
      <c r="F31">
        <f t="shared" si="25"/>
        <v>32736</v>
      </c>
      <c r="G31">
        <f t="shared" si="26"/>
        <v>511</v>
      </c>
      <c r="H31">
        <f t="shared" si="27"/>
        <v>32704</v>
      </c>
      <c r="I31" s="2">
        <f t="shared" si="28"/>
        <v>16352</v>
      </c>
      <c r="J31">
        <f t="shared" si="29"/>
        <v>130816</v>
      </c>
      <c r="K31">
        <f t="shared" si="30"/>
        <v>-128</v>
      </c>
      <c r="L31">
        <v>20</v>
      </c>
      <c r="M31">
        <f t="shared" si="33"/>
        <v>817.6</v>
      </c>
      <c r="N31" s="4">
        <f t="shared" si="32"/>
        <v>9.462962962962963E-3</v>
      </c>
    </row>
    <row r="32" spans="1:30">
      <c r="A32">
        <f t="shared" si="23"/>
        <v>131072</v>
      </c>
      <c r="B32">
        <v>128</v>
      </c>
      <c r="C32">
        <f t="shared" si="24"/>
        <v>130944</v>
      </c>
      <c r="D32">
        <v>2</v>
      </c>
      <c r="E32">
        <v>3</v>
      </c>
      <c r="F32">
        <f t="shared" si="25"/>
        <v>43648</v>
      </c>
      <c r="G32">
        <f t="shared" si="26"/>
        <v>682</v>
      </c>
      <c r="H32">
        <f t="shared" si="27"/>
        <v>43648</v>
      </c>
      <c r="I32" s="2">
        <f t="shared" si="28"/>
        <v>21824</v>
      </c>
      <c r="J32">
        <f t="shared" si="29"/>
        <v>130944</v>
      </c>
      <c r="K32">
        <f t="shared" si="30"/>
        <v>0</v>
      </c>
      <c r="L32">
        <v>20</v>
      </c>
      <c r="M32">
        <f t="shared" si="33"/>
        <v>1091.2</v>
      </c>
      <c r="N32" s="4">
        <f t="shared" si="32"/>
        <v>1.262962962962963E-2</v>
      </c>
    </row>
    <row r="33" spans="1:14">
      <c r="A33">
        <f t="shared" si="23"/>
        <v>131072</v>
      </c>
      <c r="B33">
        <v>128</v>
      </c>
      <c r="C33">
        <f t="shared" si="24"/>
        <v>130944</v>
      </c>
      <c r="D33">
        <v>2</v>
      </c>
      <c r="E33">
        <v>2</v>
      </c>
      <c r="F33">
        <f t="shared" si="25"/>
        <v>65472</v>
      </c>
      <c r="G33">
        <f t="shared" si="26"/>
        <v>1023</v>
      </c>
      <c r="H33">
        <f t="shared" si="27"/>
        <v>65472</v>
      </c>
      <c r="I33" s="2">
        <f t="shared" si="28"/>
        <v>32736</v>
      </c>
      <c r="J33">
        <f t="shared" si="29"/>
        <v>130944</v>
      </c>
      <c r="K33">
        <f t="shared" si="30"/>
        <v>0</v>
      </c>
      <c r="L33">
        <v>20</v>
      </c>
      <c r="M33">
        <f t="shared" si="33"/>
        <v>1636.8</v>
      </c>
      <c r="N33" s="4">
        <f t="shared" si="32"/>
        <v>1.8944444444444444E-2</v>
      </c>
    </row>
    <row r="34" spans="1:14">
      <c r="A34">
        <f t="shared" si="23"/>
        <v>131072</v>
      </c>
      <c r="B34">
        <v>128</v>
      </c>
      <c r="C34">
        <f t="shared" si="24"/>
        <v>130944</v>
      </c>
      <c r="D34">
        <v>2</v>
      </c>
      <c r="E34">
        <v>1</v>
      </c>
      <c r="F34">
        <f t="shared" si="25"/>
        <v>130944</v>
      </c>
      <c r="G34">
        <f t="shared" si="26"/>
        <v>2046</v>
      </c>
      <c r="H34">
        <f t="shared" si="27"/>
        <v>130944</v>
      </c>
      <c r="I34" s="2">
        <f t="shared" si="28"/>
        <v>65472</v>
      </c>
      <c r="J34">
        <f t="shared" si="29"/>
        <v>130944</v>
      </c>
      <c r="K34">
        <f t="shared" si="30"/>
        <v>0</v>
      </c>
      <c r="L34">
        <v>20</v>
      </c>
      <c r="M34">
        <f t="shared" ref="M34" si="34">I34/20</f>
        <v>3273.6</v>
      </c>
      <c r="N34" s="4">
        <f t="shared" si="32"/>
        <v>3.7888888888888889E-2</v>
      </c>
    </row>
    <row r="39" spans="1:14">
      <c r="A39">
        <f>131072/64</f>
        <v>2048</v>
      </c>
    </row>
    <row r="42" spans="1:14">
      <c r="A42">
        <f>2048*64</f>
        <v>131072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2013-07-14T20:28:00Z</dcterms:created>
  <dcterms:modified xsi:type="dcterms:W3CDTF">2013-07-20T05:04:25Z</dcterms:modified>
</cp:coreProperties>
</file>