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erluee/Library/Mobile Documents/com~apple~CloudDocs/FAU Docs/Lessons/Big Data Seminar/"/>
    </mc:Choice>
  </mc:AlternateContent>
  <xr:revisionPtr revIDLastSave="0" documentId="13_ncr:1_{8C279A19-0BBC-4A4A-AA6B-95876E9FACBF}" xr6:coauthVersionLast="47" xr6:coauthVersionMax="47" xr10:uidLastSave="{00000000-0000-0000-0000-000000000000}"/>
  <bookViews>
    <workbookView xWindow="21080" yWindow="15480" windowWidth="3046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N105" i="1"/>
  <c r="M109" i="1"/>
  <c r="M106" i="1"/>
  <c r="M105" i="1"/>
  <c r="I104" i="1"/>
  <c r="H105" i="1"/>
  <c r="H106" i="1"/>
  <c r="M111" i="1" s="1"/>
  <c r="I105" i="1"/>
  <c r="I106" i="1"/>
  <c r="N111" i="1" s="1"/>
  <c r="H104" i="1"/>
  <c r="I112" i="1"/>
  <c r="I111" i="1"/>
  <c r="I59" i="1"/>
  <c r="N106" i="1" s="1"/>
  <c r="I54" i="1"/>
  <c r="I55" i="1"/>
  <c r="I56" i="1"/>
  <c r="N109" i="1" s="1"/>
  <c r="I57" i="1"/>
  <c r="H57" i="1"/>
  <c r="M104" i="1" s="1"/>
  <c r="I58" i="1"/>
  <c r="H58" i="1"/>
  <c r="H55" i="1"/>
  <c r="H54" i="1"/>
  <c r="M112" i="1" s="1"/>
  <c r="H53" i="1"/>
  <c r="I53" i="1"/>
  <c r="H5" i="1"/>
  <c r="I5" i="1"/>
  <c r="I4" i="1"/>
  <c r="N104" i="1" l="1"/>
  <c r="M108" i="1"/>
  <c r="N108" i="1"/>
  <c r="M107" i="1"/>
  <c r="N112" i="1"/>
  <c r="M110" i="1"/>
  <c r="N110" i="1"/>
  <c r="N107" i="1"/>
</calcChain>
</file>

<file path=xl/sharedStrings.xml><?xml version="1.0" encoding="utf-8"?>
<sst xmlns="http://schemas.openxmlformats.org/spreadsheetml/2006/main" count="730" uniqueCount="187">
  <si>
    <t>Competition URL</t>
  </si>
  <si>
    <t>Competition Slug</t>
  </si>
  <si>
    <t>Total Notebooks</t>
  </si>
  <si>
    <t>Notebook Link</t>
  </si>
  <si>
    <t>https://www.kaggle.com/competitions/dmassign1</t>
  </si>
  <si>
    <t>dmassign1</t>
  </si>
  <si>
    <t>https://www.kaggle.com/peaceagent/dm-assignment-1-2017a7ps0137g</t>
  </si>
  <si>
    <t>https://www.kaggle.com/sarthakag12/2016b4a70511g</t>
  </si>
  <si>
    <t>https://www.kaggle.com/nravishankar/2016b3a70184</t>
  </si>
  <si>
    <t>https://www.kaggle.com/ishaanm1010/2017a7ps0966g-sub</t>
  </si>
  <si>
    <t>https://www.kaggle.com/f20170051/2017a7ps0051g-dma1</t>
  </si>
  <si>
    <t>https://www.kaggle.com/f20170092/2017a7ps0092g</t>
  </si>
  <si>
    <t>https://www.kaggle.com/f20160489/2016b3a70489g-dm1</t>
  </si>
  <si>
    <t>https://www.kaggle.com/f20160439/2016b3a70439g-dm1</t>
  </si>
  <si>
    <t>https://www.kaggle.com/f20160419/2016b3a70419g</t>
  </si>
  <si>
    <t>https://www.kaggle.com/ashutoshadhikari/2017a7ps0096g-dm</t>
  </si>
  <si>
    <t>https://www.kaggle.com/f20160077/2016a7ps0077g-dm1</t>
  </si>
  <si>
    <t>https://www.kaggle.com/jain98/2016b5a70471g-dm1</t>
  </si>
  <si>
    <t>https://www.kaggle.com/f20170087g/2017a7ps0087g</t>
  </si>
  <si>
    <t>https://www.kaggle.com/mehulmpt/2017a7ps0935</t>
  </si>
  <si>
    <t>https://www.kaggle.com/f20170939/2017a7ps0939g</t>
  </si>
  <si>
    <t>https://www.kaggle.com/f2017a7ps0118g/kernel308cc0b01a</t>
  </si>
  <si>
    <t>https://www.kaggle.com/f2016b4a70375/id-2016b4a70375g-psc</t>
  </si>
  <si>
    <t>https://www.kaggle.com/aggarwalvinayak/2017a7ps0008g</t>
  </si>
  <si>
    <t>https://www.kaggle.com/vedusharma/2016a7ps0055g-dm</t>
  </si>
  <si>
    <t>https://www.kaggle.com/aggarwalvinayak/tsne-150</t>
  </si>
  <si>
    <t>https://www.kaggle.com/f20160275/2016b4a70275g-fsc</t>
  </si>
  <si>
    <t>https://www.kaggle.com/architasukhwani/2016b4a70741g</t>
  </si>
  <si>
    <t>https://www.kaggle.com/f20170117/2017a7ps0117g-dm1</t>
  </si>
  <si>
    <t>https://www.kaggle.com/sarthakgoel23/2016b3a70334g-dm</t>
  </si>
  <si>
    <t>https://www.kaggle.com/dgupta99/2017a7ps0959g-dm-1</t>
  </si>
  <si>
    <t>https://www.kaggle.com/parthpadia/2016b5a70404g-fsc</t>
  </si>
  <si>
    <t>https://www.kaggle.com/fitzchivalry509/2017a7ps0033g</t>
  </si>
  <si>
    <t>https://www.kaggle.com/sachitanishal/2016a7ts0719g-fsc</t>
  </si>
  <si>
    <t>https://www.kaggle.com/f20170941/2017a7ps0941g-fsc</t>
  </si>
  <si>
    <t>https://www.kaggle.com/bhubhanshugurjar/2017a7ps0951g</t>
  </si>
  <si>
    <t>https://www.kaggle.com/janamejayvinayjoshi/2016b4a70486g-dm</t>
  </si>
  <si>
    <t>https://www.kaggle.com/f20170168/2017a7ps0168g-sub</t>
  </si>
  <si>
    <t>https://www.kaggle.com/f20170110/2017a7ps0110g</t>
  </si>
  <si>
    <t>https://www.kaggle.com/bhargavprakash/2017a7ps0157g-lab1</t>
  </si>
  <si>
    <t>https://www.kaggle.com/f20170083/2017a7ps0083g</t>
  </si>
  <si>
    <t>https://www.kaggle.com/f20170135/2017a7ps0135g-dm1</t>
  </si>
  <si>
    <t>https://www.kaggle.com/gopalgopakumar99/kernel15f372e56f</t>
  </si>
  <si>
    <t>https://www.kaggle.com/puravparikh/2016b4a70245g</t>
  </si>
  <si>
    <t>https://www.kaggle.com/f20170130/2017a7ps0130g</t>
  </si>
  <si>
    <t>https://www.kaggle.com/vaibhavm00/2017a7ps0947g</t>
  </si>
  <si>
    <t>https://www.kaggle.com/teritaal/2017a7ps1919g</t>
  </si>
  <si>
    <t>https://www.kaggle.com/f20160298/2016b3a70298g</t>
  </si>
  <si>
    <t>https://www.kaggle.com/harshraj0942/2017a7ps0942g</t>
  </si>
  <si>
    <t>https://www.kaggle.com/adityagurjar10/2016b4a70351g</t>
  </si>
  <si>
    <t>https://www.kaggle.com/prkhrsrvstv1/2016b5a70438g-dm1</t>
  </si>
  <si>
    <t>https://www.kaggle.com/sammuelbrown/2017a7ps0971g</t>
  </si>
  <si>
    <t>https://www.kaggle.com/amoeba99/2017a7ps0952g</t>
  </si>
  <si>
    <t>https://www.kaggle.com/suryavatsalya/2017a7ps0032g-assn1</t>
  </si>
  <si>
    <t>https://www.kaggle.com/rishabh29b/2017a7ps0121g-assign1</t>
  </si>
  <si>
    <t>https://www.kaggle.com/apoorvjha/2016b4a70548g</t>
  </si>
  <si>
    <t>https://www.kaggle.com/competitions/bigdata-and-datamining-2nd-ex</t>
  </si>
  <si>
    <t>bigdata-and-datamining-2nd-ex</t>
  </si>
  <si>
    <t>https://www.kaggle.com/luchunbo/notebook7c8d89b713</t>
  </si>
  <si>
    <t>https://www.kaggle.com/shaoxiaolong20190316/notebook9549c90bd2</t>
  </si>
  <si>
    <t>https://www.kaggle.com/xirui24190219/notebook22ee67a9b4</t>
  </si>
  <si>
    <t>https://www.kaggle.com/qiaodingkang20190506/20190506</t>
  </si>
  <si>
    <t>https://www.kaggle.com/s20190530/notebook6a0a9406d8</t>
  </si>
  <si>
    <t>https://www.kaggle.com/liangbin20190307/notebook9d14cc7bc8</t>
  </si>
  <si>
    <t>https://www.kaggle.com/ytc20190109/notebookc67d9d2ff8</t>
  </si>
  <si>
    <t>https://www.kaggle.com/kato7287/notebookbab035f014</t>
  </si>
  <si>
    <t>https://www.kaggle.com/gongmengyu/notebook6ff3be39b9</t>
  </si>
  <si>
    <t>https://www.kaggle.com/sulinhao20190406/20190406sulinhao</t>
  </si>
  <si>
    <t>https://www.kaggle.com/waq18190101/notebook8cf37a088f</t>
  </si>
  <si>
    <t>https://www.kaggle.com/jinyang6/20190428yangjin</t>
  </si>
  <si>
    <t>https://www.kaggle.com/jiangtz/notebook7498e70a65</t>
  </si>
  <si>
    <t>https://www.kaggle.com/lihc20190420/notebook24bdc12990</t>
  </si>
  <si>
    <t>https://www.kaggle.com/zzy20190309/notebook081bc8a89a</t>
  </si>
  <si>
    <t>https://www.kaggle.com/ruiyizhu/homework2</t>
  </si>
  <si>
    <t>https://www.kaggle.com/yuansheng13/notebook5962110c90</t>
  </si>
  <si>
    <t>https://www.kaggle.com/zhoujiaxu14190406/notebook768e8d823f</t>
  </si>
  <si>
    <t>https://www.kaggle.com/wangjunjie20190414/notebookb4f374eb5e</t>
  </si>
  <si>
    <t>https://www.kaggle.com/wyh20190214/notebookb39dfef97e</t>
  </si>
  <si>
    <t>https://www.kaggle.com/yc20190323/notebook7d792897d8</t>
  </si>
  <si>
    <t>https://www.kaggle.com/shiyuanzhang15191514/notebook6ba45e85a2</t>
  </si>
  <si>
    <t>https://www.kaggle.com/difuqiang20190408/notebook4e39a6ec39</t>
  </si>
  <si>
    <t>https://www.kaggle.com/chenfujia17190516/notebookd6dfc33032</t>
  </si>
  <si>
    <t>https://www.kaggle.com/qiaoby/notebook79b1838340</t>
  </si>
  <si>
    <t>https://www.kaggle.com/wangqian20190104/notebookda3a47c981</t>
  </si>
  <si>
    <t>https://www.kaggle.com/liuaoyun20190125/notebook854c86ed42</t>
  </si>
  <si>
    <t>https://www.kaggle.com/xwl20190113/notebookbcbf000929</t>
  </si>
  <si>
    <t>https://www.kaggle.com/tanghe2019/feature132134</t>
  </si>
  <si>
    <t>https://www.kaggle.com/henrychoo/notebooka6f89cc215</t>
  </si>
  <si>
    <t>https://www.kaggle.com/shaoqy20190122/notebook3ad049d9b8</t>
  </si>
  <si>
    <t>https://www.kaggle.com/zhangziyao1/notebookcb98f12f17</t>
  </si>
  <si>
    <t>https://www.kaggle.com/hyh20190226/notebookb6b87f1bf9</t>
  </si>
  <si>
    <t>https://www.kaggle.com/shaoxiaolong20190316/notebookdf12cf9366</t>
  </si>
  <si>
    <t>https://www.kaggle.com/dazhongji/20190311jdz-kaggle2nd</t>
  </si>
  <si>
    <t>https://www.kaggle.com/fireball447/notebook09f99beb2e</t>
  </si>
  <si>
    <t>https://www.kaggle.com/zhousiyuan20190209/notebookc434e6263b</t>
  </si>
  <si>
    <t>https://www.kaggle.com/yinxy09190101/notebookdfde3a0ae2</t>
  </si>
  <si>
    <t>https://www.kaggle.com/yangchuang/bigdata2-cluster-analysis</t>
  </si>
  <si>
    <t>https://www.kaggle.com/smumumu/fork-of-birch-clustering</t>
  </si>
  <si>
    <t>https://www.kaggle.com/zjy20190525/notebookfe145b55b0</t>
  </si>
  <si>
    <t>https://www.kaggle.com/yangheqi/notebookaeac0a410e</t>
  </si>
  <si>
    <t>https://www.kaggle.com/zhangchong20190515/notebook20ce00dab0</t>
  </si>
  <si>
    <t>https://www.kaggle.com/xingaocheng20190421/notebook0a7db5af71</t>
  </si>
  <si>
    <t>https://www.kaggle.com/gengziya20190201/notebookb5a8e7a383</t>
  </si>
  <si>
    <t>https://www.kaggle.com/qiaodingkang20190506/new-test</t>
  </si>
  <si>
    <t>https://www.kaggle.com/taojinxv/notebookc803211196</t>
  </si>
  <si>
    <t>https://www.kaggle.com/sunbo2019/notebook28f235bd75</t>
  </si>
  <si>
    <t>https://www.kaggle.com/alayao/notebook8d6a122222</t>
  </si>
  <si>
    <t>https://www.kaggle.com/s20190304/notebook670576c68d</t>
  </si>
  <si>
    <t>https://www.kaggle.com/competitions/tabular-playground-series-jul-2022</t>
  </si>
  <si>
    <t>tabular-playground-series-jul-2022</t>
  </si>
  <si>
    <t>https://www.kaggle.com/makotouchiyama/tps-202207-robustscaler-code</t>
  </si>
  <si>
    <t>https://www.kaggle.com/mustafakeser4/tps-july-eda-k-means-pca</t>
  </si>
  <si>
    <t>https://www.kaggle.com/naiborhujosua/validate-the-clusters-using-silhouette-score</t>
  </si>
  <si>
    <t>https://www.kaggle.com/dulei0201/notebookb085005936</t>
  </si>
  <si>
    <t>https://www.kaggle.com/cv13j0/tps-jun22-iterative-clustering</t>
  </si>
  <si>
    <t>https://www.kaggle.com/abdulaziz04/powertransformer-bgm</t>
  </si>
  <si>
    <t>https://www.kaggle.com/nknarendra7/gmm-clustering-for-july-tps</t>
  </si>
  <si>
    <t>https://www.kaggle.com/cabaxiom/tps-jul-22-bgmm-semi-supervised</t>
  </si>
  <si>
    <t>https://www.kaggle.com/tookiprotvic/kiptoo-pca</t>
  </si>
  <si>
    <t>https://www.kaggle.com/ohba0321/tps2207-eda-standardscaler-k-means-clusters-6</t>
  </si>
  <si>
    <t>https://www.kaggle.com/michaelmortenson/help-first-time-pca-here</t>
  </si>
  <si>
    <t>https://www.kaggle.com/santosh1974/play-ground-second</t>
  </si>
  <si>
    <t>https://www.kaggle.com/ymatioun/tps-722-integer-model</t>
  </si>
  <si>
    <t>https://www.kaggle.com/prashantpathak244/july-playground</t>
  </si>
  <si>
    <t>https://www.kaggle.com/bannourchaker/auto-eda-part1</t>
  </si>
  <si>
    <t>https://www.kaggle.com/firuzjuraev/tps-july-2022-clear-clustering-roadmap</t>
  </si>
  <si>
    <t>https://www.kaggle.com/javigallego/outliers-eda-clustering-tutorial</t>
  </si>
  <si>
    <t>https://www.kaggle.com/thedevastator/how-to-ensemble-clustering-algorithms-updated</t>
  </si>
  <si>
    <t>https://www.kaggle.com/scchuy/tab202207-cluster-soft-vote</t>
  </si>
  <si>
    <t>https://www.kaggle.com/abdulravoofshaik/clustering-using-denoising-autoencoder-tutorial</t>
  </si>
  <si>
    <t>https://www.kaggle.com/eduus710/tps-jul-22-metrics-vs-lb</t>
  </si>
  <si>
    <t>https://www.kaggle.com/waldemar/gm-4-7-sequential-feature-selector</t>
  </si>
  <si>
    <t>https://www.kaggle.com/melonpasta/tps-jul-2022-pca-eda-trying</t>
  </si>
  <si>
    <t>https://www.kaggle.com/tapendrakumar09/baysian-mixture-and-classifier</t>
  </si>
  <si>
    <t>https://www.kaggle.com/sfktrkl/tps-july-2022</t>
  </si>
  <si>
    <t>https://www.kaggle.com/paulomarquies/tps-jul-22-pca-and-bgm</t>
  </si>
  <si>
    <t>https://www.kaggle.com/nourhadrich/tab-play-with-k-means-pca-t-sne-beginner</t>
  </si>
  <si>
    <t>https://www.kaggle.com/nisrinazzam/clustering</t>
  </si>
  <si>
    <t>https://www.kaggle.com/shiyunlong07/gmm-classification</t>
  </si>
  <si>
    <t>https://www.kaggle.com/tracyporter/jul-22-unsupervised-kmeans</t>
  </si>
  <si>
    <t>https://www.kaggle.com/wasshoiwasshoi/tps-2022-july-gmm-clustering-with-lightgbm</t>
  </si>
  <si>
    <t>https://www.kaggle.com/trevorfrench/tabular-playground-series-july-2022</t>
  </si>
  <si>
    <t>https://www.kaggle.com/tracyporter/jul-22-unsupervised-minibatch-kmeans-elbow</t>
  </si>
  <si>
    <t>https://www.kaggle.com/grandlee/machine-learning-introduction</t>
  </si>
  <si>
    <t>https://www.kaggle.com/evalieskovsk/tps-jul-22-clustering</t>
  </si>
  <si>
    <t>https://www.kaggle.com/roshanbhaipatel/notebook82eec1cb63</t>
  </si>
  <si>
    <t>https://www.kaggle.com/mehrankazeminia/1-3-tps22jul-pseudo-supervised-clustering</t>
  </si>
  <si>
    <t>https://www.kaggle.com/pourchot/optimization-unsupervised-and-supervised-learning</t>
  </si>
  <si>
    <t>https://www.kaggle.com/karnarajrathod10/karnaraj-rathod-067</t>
  </si>
  <si>
    <t>https://www.kaggle.com/ehekatlact/tps2207-remove-thin-density-points</t>
  </si>
  <si>
    <t>https://www.kaggle.com/jewerly94/clustering-challenge</t>
  </si>
  <si>
    <t>https://www.kaggle.com/bogdandoicin/brute-force-clustering-improved</t>
  </si>
  <si>
    <t>https://www.kaggle.com/josmyrose/football-series</t>
  </si>
  <si>
    <t>https://www.kaggle.com/ayushv322/tabular-playground-july-eda-gmm-pca</t>
  </si>
  <si>
    <t>https://www.kaggle.com/makotouchiyama/english-tps-202207-rs-bgm-kmeans</t>
  </si>
  <si>
    <t>https://www.kaggle.com/srivatsanse0320054/notebookdff489addc</t>
  </si>
  <si>
    <t>https://www.kaggle.com/grandlee/basic-data-manipulation</t>
  </si>
  <si>
    <t>https://www.kaggle.com/lucifergd192/clustering-is-all-you-need-kmeans-gauss-mix</t>
  </si>
  <si>
    <t>https://www.kaggle.com/santosh1974/play-ground-july-first</t>
  </si>
  <si>
    <t>Score</t>
  </si>
  <si>
    <t>Algo</t>
  </si>
  <si>
    <t>K-Means</t>
  </si>
  <si>
    <t>BayesianGaussianMixture</t>
  </si>
  <si>
    <t>-</t>
  </si>
  <si>
    <t>EDA</t>
  </si>
  <si>
    <t>KMeans</t>
  </si>
  <si>
    <t>KMeans, DBSCAN, GGM</t>
  </si>
  <si>
    <t>https://www.kaggle.com/code/cinciadedadoscomr/kmeans-with-cuda-ml-rapids?scriptVersionId=100368334</t>
  </si>
  <si>
    <t>Bayesian Gaussian Mixture</t>
  </si>
  <si>
    <t>GaussianMixture,BayesianGaussianMixture, K-Means</t>
  </si>
  <si>
    <t>KMeans-MiniBatch</t>
  </si>
  <si>
    <t>GaussianMixture</t>
  </si>
  <si>
    <t>KMeans, GaussianMixture</t>
  </si>
  <si>
    <t>BayesianGaussianMixture, K-Means</t>
  </si>
  <si>
    <t>BayesianGaussianMixture, K-Means, GaussianMixture, OPTICS, DBSCAN</t>
  </si>
  <si>
    <r>
      <t>GaussianMixture,</t>
    </r>
    <r>
      <rPr>
        <sz val="14"/>
        <color rgb="FF3C4043"/>
        <rFont val="Roboto Mono"/>
        <family val="3"/>
      </rPr>
      <t xml:space="preserve"> </t>
    </r>
    <r>
      <rPr>
        <sz val="14"/>
        <color rgb="FF3C4043"/>
        <rFont val="Inherit"/>
      </rPr>
      <t>BayesianGaussianMixture</t>
    </r>
  </si>
  <si>
    <r>
      <t>GaussianMixture,</t>
    </r>
    <r>
      <rPr>
        <sz val="14"/>
        <color rgb="FF3C4043"/>
        <rFont val="Roboto Mono"/>
        <family val="3"/>
      </rPr>
      <t xml:space="preserve"> </t>
    </r>
    <r>
      <rPr>
        <sz val="14"/>
        <color rgb="FF3C4043"/>
        <rFont val="Inherit"/>
      </rPr>
      <t>BayesianGaussianMixture, DBSCAN, AgglomerativeClustering, KMeans</t>
    </r>
  </si>
  <si>
    <t>AgglomerativeClustering</t>
  </si>
  <si>
    <t>DBSCAN</t>
  </si>
  <si>
    <t>GaussianMixture , K-Means (Mix)</t>
  </si>
  <si>
    <t>SpectralClustering</t>
  </si>
  <si>
    <t>Birch</t>
  </si>
  <si>
    <t>MiniBatchKMeans</t>
  </si>
  <si>
    <t>DBSCAN, KMeans, AgglomerativeClustering</t>
  </si>
  <si>
    <t>Model</t>
  </si>
  <si>
    <t>Anzahl</t>
  </si>
  <si>
    <t>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</si>
</sst>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3C4043"/>
      <name val="Roboto Mono"/>
      <family val="3"/>
    </font>
    <font>
      <sz val="14"/>
      <color rgb="FF3C4043"/>
      <name val="Inherit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202124"/>
      <name val="Arial"/>
      <family val="2"/>
    </font>
    <font>
      <sz val="14"/>
      <color rgb="FF202124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applyFont="1" applyBorder="1"/>
    <xf numFmtId="0" fontId="0" fillId="2" borderId="0" xfId="0" applyFill="1" applyAlignment="1">
      <alignment horizontal="left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3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Sheet1!$H$103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Sheet1!$G$104:$G$112</c:f>
              <c:strCache>
                <c:ptCount val="9"/>
                <c:pt idx="0">
                  <c:v>KMeans</c:v>
                </c:pt>
                <c:pt idx="1">
                  <c:v>GaussianMixture</c:v>
                </c:pt>
                <c:pt idx="2">
                  <c:v>BayesianGaussianMixture</c:v>
                </c:pt>
                <c:pt idx="3">
                  <c:v>DBSCAN</c:v>
                </c:pt>
                <c:pt idx="4">
                  <c:v>AgglomerativeClustering</c:v>
                </c:pt>
                <c:pt idx="5">
                  <c:v>MiniBatchKMeans</c:v>
                </c:pt>
                <c:pt idx="6">
                  <c:v>OPTICS</c:v>
                </c:pt>
                <c:pt idx="7">
                  <c:v>Birch</c:v>
                </c:pt>
                <c:pt idx="8">
                  <c:v>SpectralClustering</c:v>
                </c:pt>
              </c:strCache>
            </c:strRef>
          </c:cat>
          <c:val>
            <c:numRef>
              <c:f>Sheet1!$H$104:$H$112</c:f>
              <c:numCache>
                <c:formatCode>General</c:formatCode>
                <c:ptCount val="9"/>
                <c:pt idx="0">
                  <c:v>0.29858099999999999</c:v>
                </c:pt>
                <c:pt idx="1">
                  <c:v>0.40300599999999998</c:v>
                </c:pt>
                <c:pt idx="2">
                  <c:v>0.49033909090909089</c:v>
                </c:pt>
                <c:pt idx="3">
                  <c:v>0</c:v>
                </c:pt>
                <c:pt idx="4">
                  <c:v>0</c:v>
                </c:pt>
                <c:pt idx="5">
                  <c:v>0.20008999999999999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B84F-8899-E7F04024E6DB}"/>
            </c:ext>
          </c:extLst>
        </c:ser>
        <c:ser>
          <c:idx val="1"/>
          <c:order val="1"/>
          <c:tx>
            <c:strRef>
              <c:f>Sheet1!$I$103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Sheet1!$G$104:$G$112</c:f>
              <c:strCache>
                <c:ptCount val="9"/>
                <c:pt idx="0">
                  <c:v>KMeans</c:v>
                </c:pt>
                <c:pt idx="1">
                  <c:v>GaussianMixture</c:v>
                </c:pt>
                <c:pt idx="2">
                  <c:v>BayesianGaussianMixture</c:v>
                </c:pt>
                <c:pt idx="3">
                  <c:v>DBSCAN</c:v>
                </c:pt>
                <c:pt idx="4">
                  <c:v>AgglomerativeClustering</c:v>
                </c:pt>
                <c:pt idx="5">
                  <c:v>MiniBatchKMeans</c:v>
                </c:pt>
                <c:pt idx="6">
                  <c:v>OPTICS</c:v>
                </c:pt>
                <c:pt idx="7">
                  <c:v>Birch</c:v>
                </c:pt>
                <c:pt idx="8">
                  <c:v>SpectralClustering</c:v>
                </c:pt>
              </c:strCache>
            </c:strRef>
          </c:cat>
          <c:val>
            <c:numRef>
              <c:f>Sheet1!$I$104:$I$112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4-B84F-8899-E7F04024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440848"/>
        <c:axId val="1091442576"/>
      </c:barChart>
      <c:catAx>
        <c:axId val="109144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42576"/>
        <c:crosses val="autoZero"/>
        <c:auto val="1"/>
        <c:lblAlgn val="ctr"/>
        <c:lblOffset val="100"/>
        <c:noMultiLvlLbl val="0"/>
      </c:catAx>
      <c:valAx>
        <c:axId val="10914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Sheet1!$N$103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Sheet1!$L$104:$L$112</c:f>
              <c:strCache>
                <c:ptCount val="9"/>
                <c:pt idx="0">
                  <c:v>SpectralClustering</c:v>
                </c:pt>
                <c:pt idx="1">
                  <c:v>OPTICS</c:v>
                </c:pt>
                <c:pt idx="2">
                  <c:v>MiniBatchKMeans</c:v>
                </c:pt>
                <c:pt idx="3">
                  <c:v>KMeans</c:v>
                </c:pt>
                <c:pt idx="4">
                  <c:v>GaussianMixture</c:v>
                </c:pt>
                <c:pt idx="5">
                  <c:v>DBSCAN</c:v>
                </c:pt>
                <c:pt idx="6">
                  <c:v>Birch</c:v>
                </c:pt>
                <c:pt idx="7">
                  <c:v>BayesianGaussianMixture</c:v>
                </c:pt>
                <c:pt idx="8">
                  <c:v>AgglomerativeClustering</c:v>
                </c:pt>
              </c:strCache>
            </c:strRef>
          </c:cat>
          <c:val>
            <c:numRef>
              <c:f>Sheet1!$N$104:$N$112</c:f>
              <c:numCache>
                <c:formatCode>General</c:formatCode>
                <c:ptCount val="9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64</c:v>
                </c:pt>
                <c:pt idx="4">
                  <c:v>16</c:v>
                </c:pt>
                <c:pt idx="5">
                  <c:v>3</c:v>
                </c:pt>
                <c:pt idx="6">
                  <c:v>6</c:v>
                </c:pt>
                <c:pt idx="7">
                  <c:v>14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B-6D4C-91F6-9F4B97D1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043903"/>
        <c:axId val="194399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Sheet1!$M$103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Sheet1!$L$104:$L$112</c15:sqref>
                        </c15:formulaRef>
                      </c:ext>
                    </c:extLst>
                    <c:strCache>
                      <c:ptCount val="9"/>
                      <c:pt idx="0">
                        <c:v>SpectralClustering</c:v>
                      </c:pt>
                      <c:pt idx="1">
                        <c:v>OPTICS</c:v>
                      </c:pt>
                      <c:pt idx="2">
                        <c:v>MiniBatchKMeans</c:v>
                      </c:pt>
                      <c:pt idx="3">
                        <c:v>KMeans</c:v>
                      </c:pt>
                      <c:pt idx="4">
                        <c:v>GaussianMixture</c:v>
                      </c:pt>
                      <c:pt idx="5">
                        <c:v>DBSCAN</c:v>
                      </c:pt>
                      <c:pt idx="6">
                        <c:v>Birch</c:v>
                      </c:pt>
                      <c:pt idx="7">
                        <c:v>BayesianGaussianMixture</c:v>
                      </c:pt>
                      <c:pt idx="8">
                        <c:v>AgglomerativeClustering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Sheet1!$M$104:$M$112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0.29609458333333338</c:v>
                      </c:pt>
                      <c:pt idx="1">
                        <c:v>0</c:v>
                      </c:pt>
                      <c:pt idx="2">
                        <c:v>0.34722333333333327</c:v>
                      </c:pt>
                      <c:pt idx="3">
                        <c:v>0.52494676190476186</c:v>
                      </c:pt>
                      <c:pt idx="4">
                        <c:v>0.29026533333333332</c:v>
                      </c:pt>
                      <c:pt idx="5">
                        <c:v>0</c:v>
                      </c:pt>
                      <c:pt idx="6">
                        <c:v>0.43324611111111117</c:v>
                      </c:pt>
                      <c:pt idx="7">
                        <c:v>0.16344636363636364</c:v>
                      </c:pt>
                      <c:pt idx="8">
                        <c:v>0.31715222222222222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BB-6D4C-91F6-9F4B97D1C1D3}"/>
                  </c:ext>
                </c:extLst>
              </c15:ser>
            </c15:filteredBarSeries>
          </c:ext>
        </c:extLst>
      </c:barChart>
      <c:catAx>
        <c:axId val="194304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91071"/>
        <c:crosses val="autoZero"/>
        <c:auto val="1"/>
        <c:lblAlgn val="ctr"/>
        <c:lblOffset val="100"/>
        <c:noMultiLvlLbl val="0"/>
      </c:catAx>
      <c:valAx>
        <c:axId val="194399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114</xdr:row>
      <xdr:rowOff>19050</xdr:rowOff>
    </xdr:from>
    <xdr:to>
      <xdr:col>18</xdr:col>
      <xdr:colOff>635000</xdr:colOff>
      <xdr:row>140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CB555-A938-2313-3BB4-90EF956C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603250</xdr:colOff>
      <xdr:row>92</xdr:row>
      <xdr:rowOff>139700</xdr:rowOff>
    </xdr:from>
    <xdr:to>
      <xdr:col>24</xdr:col>
      <xdr:colOff>317500</xdr:colOff>
      <xdr:row>112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C0243-3778-8975-698C-4CA80E6A9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80172-6655-D443-9C46-01B79CD9E51B}" name="Table1" displayName="Table1" ref="G52:I61" totalsRowShown="0">
  <autoFilter ref="G52:I61" xr:uid="{95C80172-6655-D443-9C46-01B79CD9E51B}"/>
  <tableColumns count="3">
    <tableColumn id="1" xr3:uid="{31593785-0193-F44E-BCDC-6926FC3A9450}" name="Model" dataDxfId="12"/>
    <tableColumn id="2" xr3:uid="{A3388DA7-3D8D-A74C-970B-77DF08BD1E98}" name="Score"/>
    <tableColumn id="3" xr3:uid="{B6044209-6AB5-B944-B6CF-67D3D04D2ADA}" name="Anzah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74CFA1-732C-9247-9AD1-F97FDE3B44AF}" name="Table2" displayName="Table2" ref="G2:I11" totalsRowShown="0" headerRowDxfId="11" headerRowBorderDxfId="10" tableBorderDxfId="9">
  <autoFilter ref="G2:I11" xr:uid="{7374CFA1-732C-9247-9AD1-F97FDE3B44AF}"/>
  <tableColumns count="3">
    <tableColumn id="1" xr3:uid="{20E15D3A-3B10-1649-930A-D78639B1EE23}" name="Model"/>
    <tableColumn id="2" xr3:uid="{AAE3AE67-56CB-6C4E-9172-D7BEFF11AF09}" name="Score"/>
    <tableColumn id="3" xr3:uid="{2720D542-9FF5-934F-94A7-3F8DF34966EF}" name="Anzah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E0B24D-AF8E-A343-8707-92572C0A9CD6}" name="Table14" displayName="Table14" ref="G103:I112" totalsRowShown="0">
  <autoFilter ref="G103:I112" xr:uid="{C2E0B24D-AF8E-A343-8707-92572C0A9CD6}"/>
  <sortState xmlns:xlrd2="http://schemas.microsoft.com/office/spreadsheetml/2017/richdata2" ref="G104:I112">
    <sortCondition descending="1" ref="I103:I112"/>
  </sortState>
  <tableColumns count="3">
    <tableColumn id="1" xr3:uid="{6D179022-096A-F845-B9BC-17300359E415}" name="Model" dataDxfId="8"/>
    <tableColumn id="2" xr3:uid="{BF95B503-139E-1746-89B8-6F6D1CFC7109}" name="Score" dataDxfId="7">
      <calculatedColumnFormula>AVERAGE(E105:E106,E112:E113,E119,E121,E130,E133,E135,E137,E142,E144:E145,E149,E150,)</calculatedColumnFormula>
    </tableColumn>
    <tableColumn id="3" xr3:uid="{8097E0D9-32C9-324E-AB61-088F817B9A2D}" name="Anzah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89551A-5109-F046-9902-2197AB1C2E4F}" name="Table145" displayName="Table145" ref="L103:N112" totalsRowShown="0">
  <autoFilter ref="L103:N112" xr:uid="{6189551A-5109-F046-9902-2197AB1C2E4F}"/>
  <sortState xmlns:xlrd2="http://schemas.microsoft.com/office/spreadsheetml/2017/richdata2" ref="L104:N112">
    <sortCondition descending="1" ref="L103:L112"/>
  </sortState>
  <tableColumns count="3">
    <tableColumn id="1" xr3:uid="{1EFE01BA-6C15-AB4E-B74E-ADC0673A91B8}" name="Model" dataDxfId="6"/>
    <tableColumn id="2" xr3:uid="{4C2C5AF8-E186-CE49-9A65-C9A6BB4A9BC4}" name="Score" dataDxfId="5">
      <calculatedColumnFormula>AVERAGE(Table14[[#This Row],[Score]],H53,H3)</calculatedColumnFormula>
    </tableColumn>
    <tableColumn id="3" xr3:uid="{ABC722BB-FB39-CE45-9C4A-EDD37C370936}" name="Anzahl" dataDxfId="4">
      <calculatedColumnFormula>SUM(I112,I57,I7)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2F942C-0D30-B247-A4E4-1D76572E63D7}" name="Table5" displayName="Table5" ref="B1:F153" totalsRowShown="0" headerRowDxfId="3">
  <autoFilter ref="B1:F153" xr:uid="{D62F942C-0D30-B247-A4E4-1D76572E63D7}"/>
  <tableColumns count="5">
    <tableColumn id="1" xr3:uid="{1DECC9B0-C4C8-4144-AF9E-1BF48E9AF5F3}" name="Competition Slug"/>
    <tableColumn id="2" xr3:uid="{28708F60-BB80-0245-8F64-4A162E4B7C2E}" name="Total Notebooks" dataDxfId="2"/>
    <tableColumn id="3" xr3:uid="{60DA2E35-C5F9-AE49-A443-47050CDB3DAA}" name="Notebook Link" dataCellStyle="Hyperlink"/>
    <tableColumn id="4" xr3:uid="{8E89B282-8962-8248-BBA1-3F66F7F7F151}" name="Score" dataDxfId="1"/>
    <tableColumn id="5" xr3:uid="{61DD8E29-460F-974C-9D87-49AE80CEAE0F}" name="Alg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aggle.com/bhargavprakash/2017a7ps0157g-lab1" TargetMode="External"/><Relationship Id="rId21" Type="http://schemas.openxmlformats.org/officeDocument/2006/relationships/hyperlink" Target="https://www.kaggle.com/tracyporter/jul-22-unsupervised-kmeans" TargetMode="External"/><Relationship Id="rId42" Type="http://schemas.openxmlformats.org/officeDocument/2006/relationships/hyperlink" Target="https://www.kaggle.com/tookiprotvic/kiptoo-pca" TargetMode="External"/><Relationship Id="rId63" Type="http://schemas.openxmlformats.org/officeDocument/2006/relationships/hyperlink" Target="https://www.kaggle.com/yinxy09190101/notebookdfde3a0ae2" TargetMode="External"/><Relationship Id="rId84" Type="http://schemas.openxmlformats.org/officeDocument/2006/relationships/hyperlink" Target="https://www.kaggle.com/yuansheng13/notebook5962110c90" TargetMode="External"/><Relationship Id="rId138" Type="http://schemas.openxmlformats.org/officeDocument/2006/relationships/hyperlink" Target="https://www.kaggle.com/f20170087g/2017a7ps0087g" TargetMode="External"/><Relationship Id="rId107" Type="http://schemas.openxmlformats.org/officeDocument/2006/relationships/hyperlink" Target="https://www.kaggle.com/adityagurjar10/2016b4a70351g" TargetMode="External"/><Relationship Id="rId11" Type="http://schemas.openxmlformats.org/officeDocument/2006/relationships/hyperlink" Target="https://www.kaggle.com/santosh1974/play-ground-july-first" TargetMode="External"/><Relationship Id="rId32" Type="http://schemas.openxmlformats.org/officeDocument/2006/relationships/hyperlink" Target="https://www.kaggle.com/scchuy/tab202207-cluster-soft-vote" TargetMode="External"/><Relationship Id="rId53" Type="http://schemas.openxmlformats.org/officeDocument/2006/relationships/hyperlink" Target="https://www.kaggle.com/sunbo2019/notebook28f235bd75" TargetMode="External"/><Relationship Id="rId74" Type="http://schemas.openxmlformats.org/officeDocument/2006/relationships/hyperlink" Target="https://www.kaggle.com/liuaoyun20190125/notebook854c86ed42" TargetMode="External"/><Relationship Id="rId128" Type="http://schemas.openxmlformats.org/officeDocument/2006/relationships/hyperlink" Target="https://www.kaggle.com/f20170117/2017a7ps0117g-dm1" TargetMode="External"/><Relationship Id="rId149" Type="http://schemas.openxmlformats.org/officeDocument/2006/relationships/hyperlink" Target="https://www.kaggle.com/peaceagent/dm-assignment-1-2017a7ps0137g" TargetMode="External"/><Relationship Id="rId5" Type="http://schemas.openxmlformats.org/officeDocument/2006/relationships/hyperlink" Target="https://www.kaggle.com/jewerly94/clustering-challenge" TargetMode="External"/><Relationship Id="rId95" Type="http://schemas.openxmlformats.org/officeDocument/2006/relationships/hyperlink" Target="https://www.kaggle.com/liangbin20190307/notebook9d14cc7bc8" TargetMode="External"/><Relationship Id="rId22" Type="http://schemas.openxmlformats.org/officeDocument/2006/relationships/hyperlink" Target="https://www.kaggle.com/shiyunlong07/gmm-classification" TargetMode="External"/><Relationship Id="rId27" Type="http://schemas.openxmlformats.org/officeDocument/2006/relationships/hyperlink" Target="https://www.kaggle.com/tapendrakumar09/baysian-mixture-and-classifier" TargetMode="External"/><Relationship Id="rId43" Type="http://schemas.openxmlformats.org/officeDocument/2006/relationships/hyperlink" Target="https://www.kaggle.com/cabaxiom/tps-jul-22-bgmm-semi-supervised" TargetMode="External"/><Relationship Id="rId48" Type="http://schemas.openxmlformats.org/officeDocument/2006/relationships/hyperlink" Target="https://www.kaggle.com/naiborhujosua/validate-the-clusters-using-silhouette-score" TargetMode="External"/><Relationship Id="rId64" Type="http://schemas.openxmlformats.org/officeDocument/2006/relationships/hyperlink" Target="https://www.kaggle.com/zhousiyuan20190209/notebookc434e6263b" TargetMode="External"/><Relationship Id="rId69" Type="http://schemas.openxmlformats.org/officeDocument/2006/relationships/hyperlink" Target="https://www.kaggle.com/zhangziyao1/notebookcb98f12f17" TargetMode="External"/><Relationship Id="rId113" Type="http://schemas.openxmlformats.org/officeDocument/2006/relationships/hyperlink" Target="https://www.kaggle.com/puravparikh/2016b4a70245g" TargetMode="External"/><Relationship Id="rId118" Type="http://schemas.openxmlformats.org/officeDocument/2006/relationships/hyperlink" Target="https://www.kaggle.com/f20170110/2017a7ps0110g" TargetMode="External"/><Relationship Id="rId134" Type="http://schemas.openxmlformats.org/officeDocument/2006/relationships/hyperlink" Target="https://www.kaggle.com/f2016b4a70375/id-2016b4a70375g-psc" TargetMode="External"/><Relationship Id="rId139" Type="http://schemas.openxmlformats.org/officeDocument/2006/relationships/hyperlink" Target="https://www.kaggle.com/jain98/2016b5a70471g-dm1" TargetMode="External"/><Relationship Id="rId80" Type="http://schemas.openxmlformats.org/officeDocument/2006/relationships/hyperlink" Target="https://www.kaggle.com/yc20190323/notebook7d792897d8" TargetMode="External"/><Relationship Id="rId85" Type="http://schemas.openxmlformats.org/officeDocument/2006/relationships/hyperlink" Target="https://www.kaggle.com/ruiyizhu/homework2" TargetMode="External"/><Relationship Id="rId150" Type="http://schemas.openxmlformats.org/officeDocument/2006/relationships/hyperlink" Target="https://www.kaggle.com/sarthakag12/2016b4a70511g" TargetMode="External"/><Relationship Id="rId155" Type="http://schemas.openxmlformats.org/officeDocument/2006/relationships/table" Target="../tables/table4.xml"/><Relationship Id="rId12" Type="http://schemas.openxmlformats.org/officeDocument/2006/relationships/hyperlink" Target="https://www.kaggle.com/code/cinciadedadoscomr/kmeans-with-cuda-ml-rapids?scriptVersionId=100368334" TargetMode="External"/><Relationship Id="rId17" Type="http://schemas.openxmlformats.org/officeDocument/2006/relationships/hyperlink" Target="https://www.kaggle.com/grandlee/machine-learning-introduction" TargetMode="External"/><Relationship Id="rId33" Type="http://schemas.openxmlformats.org/officeDocument/2006/relationships/hyperlink" Target="https://www.kaggle.com/thedevastator/how-to-ensemble-clustering-algorithms-updated" TargetMode="External"/><Relationship Id="rId38" Type="http://schemas.openxmlformats.org/officeDocument/2006/relationships/hyperlink" Target="https://www.kaggle.com/ymatioun/tps-722-integer-model" TargetMode="External"/><Relationship Id="rId59" Type="http://schemas.openxmlformats.org/officeDocument/2006/relationships/hyperlink" Target="https://www.kaggle.com/yangheqi/notebookaeac0a410e" TargetMode="External"/><Relationship Id="rId103" Type="http://schemas.openxmlformats.org/officeDocument/2006/relationships/hyperlink" Target="https://www.kaggle.com/suryavatsalya/2017a7ps0032g-assn1" TargetMode="External"/><Relationship Id="rId108" Type="http://schemas.openxmlformats.org/officeDocument/2006/relationships/hyperlink" Target="https://www.kaggle.com/harshraj0942/2017a7ps0942g" TargetMode="External"/><Relationship Id="rId124" Type="http://schemas.openxmlformats.org/officeDocument/2006/relationships/hyperlink" Target="https://www.kaggle.com/fitzchivalry509/2017a7ps0033g" TargetMode="External"/><Relationship Id="rId129" Type="http://schemas.openxmlformats.org/officeDocument/2006/relationships/hyperlink" Target="https://www.kaggle.com/architasukhwani/2016b4a70741g" TargetMode="External"/><Relationship Id="rId54" Type="http://schemas.openxmlformats.org/officeDocument/2006/relationships/hyperlink" Target="https://www.kaggle.com/taojinxv/notebookc803211196" TargetMode="External"/><Relationship Id="rId70" Type="http://schemas.openxmlformats.org/officeDocument/2006/relationships/hyperlink" Target="https://www.kaggle.com/shaoqy20190122/notebook3ad049d9b8" TargetMode="External"/><Relationship Id="rId75" Type="http://schemas.openxmlformats.org/officeDocument/2006/relationships/hyperlink" Target="https://www.kaggle.com/wangqian20190104/notebookda3a47c981" TargetMode="External"/><Relationship Id="rId91" Type="http://schemas.openxmlformats.org/officeDocument/2006/relationships/hyperlink" Target="https://www.kaggle.com/gongmengyu/notebook6ff3be39b9" TargetMode="External"/><Relationship Id="rId96" Type="http://schemas.openxmlformats.org/officeDocument/2006/relationships/hyperlink" Target="https://www.kaggle.com/s20190530/notebook6a0a9406d8" TargetMode="External"/><Relationship Id="rId140" Type="http://schemas.openxmlformats.org/officeDocument/2006/relationships/hyperlink" Target="https://www.kaggle.com/f20160077/2016a7ps0077g-dm1" TargetMode="External"/><Relationship Id="rId145" Type="http://schemas.openxmlformats.org/officeDocument/2006/relationships/hyperlink" Target="https://www.kaggle.com/f20170092/2017a7ps0092g" TargetMode="External"/><Relationship Id="rId1" Type="http://schemas.openxmlformats.org/officeDocument/2006/relationships/hyperlink" Target="https://www.kaggle.com/lucifergd192/clustering-is-all-you-need-kmeans-gauss-mix" TargetMode="External"/><Relationship Id="rId6" Type="http://schemas.openxmlformats.org/officeDocument/2006/relationships/hyperlink" Target="https://www.kaggle.com/bogdandoicin/brute-force-clustering-improved" TargetMode="External"/><Relationship Id="rId23" Type="http://schemas.openxmlformats.org/officeDocument/2006/relationships/hyperlink" Target="https://www.kaggle.com/nisrinazzam/clustering" TargetMode="External"/><Relationship Id="rId28" Type="http://schemas.openxmlformats.org/officeDocument/2006/relationships/hyperlink" Target="https://www.kaggle.com/melonpasta/tps-jul-2022-pca-eda-trying" TargetMode="External"/><Relationship Id="rId49" Type="http://schemas.openxmlformats.org/officeDocument/2006/relationships/hyperlink" Target="https://www.kaggle.com/mustafakeser4/tps-july-eda-k-means-pca" TargetMode="External"/><Relationship Id="rId114" Type="http://schemas.openxmlformats.org/officeDocument/2006/relationships/hyperlink" Target="https://www.kaggle.com/gopalgopakumar99/kernel15f372e56f" TargetMode="External"/><Relationship Id="rId119" Type="http://schemas.openxmlformats.org/officeDocument/2006/relationships/hyperlink" Target="https://www.kaggle.com/f20170168/2017a7ps0168g-sub" TargetMode="External"/><Relationship Id="rId44" Type="http://schemas.openxmlformats.org/officeDocument/2006/relationships/hyperlink" Target="https://www.kaggle.com/nknarendra7/gmm-clustering-for-july-tps" TargetMode="External"/><Relationship Id="rId60" Type="http://schemas.openxmlformats.org/officeDocument/2006/relationships/hyperlink" Target="https://www.kaggle.com/zjy20190525/notebookfe145b55b0" TargetMode="External"/><Relationship Id="rId65" Type="http://schemas.openxmlformats.org/officeDocument/2006/relationships/hyperlink" Target="https://www.kaggle.com/fireball447/notebook09f99beb2e" TargetMode="External"/><Relationship Id="rId81" Type="http://schemas.openxmlformats.org/officeDocument/2006/relationships/hyperlink" Target="https://www.kaggle.com/wyh20190214/notebookb39dfef97e" TargetMode="External"/><Relationship Id="rId86" Type="http://schemas.openxmlformats.org/officeDocument/2006/relationships/hyperlink" Target="https://www.kaggle.com/zzy20190309/notebook081bc8a89a" TargetMode="External"/><Relationship Id="rId130" Type="http://schemas.openxmlformats.org/officeDocument/2006/relationships/hyperlink" Target="https://www.kaggle.com/f20160275/2016b4a70275g-fsc" TargetMode="External"/><Relationship Id="rId135" Type="http://schemas.openxmlformats.org/officeDocument/2006/relationships/hyperlink" Target="https://www.kaggle.com/f2017a7ps0118g/kernel308cc0b01a" TargetMode="External"/><Relationship Id="rId151" Type="http://schemas.openxmlformats.org/officeDocument/2006/relationships/drawing" Target="../drawings/drawing1.xml"/><Relationship Id="rId156" Type="http://schemas.openxmlformats.org/officeDocument/2006/relationships/table" Target="../tables/table5.xml"/><Relationship Id="rId13" Type="http://schemas.openxmlformats.org/officeDocument/2006/relationships/hyperlink" Target="https://www.kaggle.com/pourchot/optimization-unsupervised-and-supervised-learning" TargetMode="External"/><Relationship Id="rId18" Type="http://schemas.openxmlformats.org/officeDocument/2006/relationships/hyperlink" Target="https://www.kaggle.com/tracyporter/jul-22-unsupervised-minibatch-kmeans-elbow" TargetMode="External"/><Relationship Id="rId39" Type="http://schemas.openxmlformats.org/officeDocument/2006/relationships/hyperlink" Target="https://www.kaggle.com/santosh1974/play-ground-second" TargetMode="External"/><Relationship Id="rId109" Type="http://schemas.openxmlformats.org/officeDocument/2006/relationships/hyperlink" Target="https://www.kaggle.com/f20160298/2016b3a70298g" TargetMode="External"/><Relationship Id="rId34" Type="http://schemas.openxmlformats.org/officeDocument/2006/relationships/hyperlink" Target="https://www.kaggle.com/firuzjuraev/tps-july-2022-clear-clustering-roadmap" TargetMode="External"/><Relationship Id="rId50" Type="http://schemas.openxmlformats.org/officeDocument/2006/relationships/hyperlink" Target="https://www.kaggle.com/makotouchiyama/tps-202207-robustscaler-code" TargetMode="External"/><Relationship Id="rId55" Type="http://schemas.openxmlformats.org/officeDocument/2006/relationships/hyperlink" Target="https://www.kaggle.com/qiaodingkang20190506/new-test" TargetMode="External"/><Relationship Id="rId76" Type="http://schemas.openxmlformats.org/officeDocument/2006/relationships/hyperlink" Target="https://www.kaggle.com/qiaoby/notebook79b1838340" TargetMode="External"/><Relationship Id="rId97" Type="http://schemas.openxmlformats.org/officeDocument/2006/relationships/hyperlink" Target="https://www.kaggle.com/qiaodingkang20190506/20190506" TargetMode="External"/><Relationship Id="rId104" Type="http://schemas.openxmlformats.org/officeDocument/2006/relationships/hyperlink" Target="https://www.kaggle.com/amoeba99/2017a7ps0952g" TargetMode="External"/><Relationship Id="rId120" Type="http://schemas.openxmlformats.org/officeDocument/2006/relationships/hyperlink" Target="https://www.kaggle.com/janamejayvinayjoshi/2016b4a70486g-dm" TargetMode="External"/><Relationship Id="rId125" Type="http://schemas.openxmlformats.org/officeDocument/2006/relationships/hyperlink" Target="https://www.kaggle.com/parthpadia/2016b5a70404g-fsc" TargetMode="External"/><Relationship Id="rId141" Type="http://schemas.openxmlformats.org/officeDocument/2006/relationships/hyperlink" Target="https://www.kaggle.com/f20160419/2016b3a70419g" TargetMode="External"/><Relationship Id="rId146" Type="http://schemas.openxmlformats.org/officeDocument/2006/relationships/hyperlink" Target="https://www.kaggle.com/ishaanm1010/2017a7ps0966g-sub" TargetMode="External"/><Relationship Id="rId7" Type="http://schemas.openxmlformats.org/officeDocument/2006/relationships/hyperlink" Target="https://www.kaggle.com/josmyrose/football-series" TargetMode="External"/><Relationship Id="rId71" Type="http://schemas.openxmlformats.org/officeDocument/2006/relationships/hyperlink" Target="https://www.kaggle.com/henrychoo/notebooka6f89cc215" TargetMode="External"/><Relationship Id="rId92" Type="http://schemas.openxmlformats.org/officeDocument/2006/relationships/hyperlink" Target="https://www.kaggle.com/sulinhao20190406/20190406sulinhao" TargetMode="External"/><Relationship Id="rId2" Type="http://schemas.openxmlformats.org/officeDocument/2006/relationships/hyperlink" Target="https://www.kaggle.com/grandlee/basic-data-manipulation" TargetMode="External"/><Relationship Id="rId29" Type="http://schemas.openxmlformats.org/officeDocument/2006/relationships/hyperlink" Target="https://www.kaggle.com/waldemar/gm-4-7-sequential-feature-selector" TargetMode="External"/><Relationship Id="rId24" Type="http://schemas.openxmlformats.org/officeDocument/2006/relationships/hyperlink" Target="https://www.kaggle.com/nourhadrich/tab-play-with-k-means-pca-t-sne-beginner" TargetMode="External"/><Relationship Id="rId40" Type="http://schemas.openxmlformats.org/officeDocument/2006/relationships/hyperlink" Target="https://www.kaggle.com/michaelmortenson/help-first-time-pca-here" TargetMode="External"/><Relationship Id="rId45" Type="http://schemas.openxmlformats.org/officeDocument/2006/relationships/hyperlink" Target="https://www.kaggle.com/abdulaziz04/powertransformer-bgm" TargetMode="External"/><Relationship Id="rId66" Type="http://schemas.openxmlformats.org/officeDocument/2006/relationships/hyperlink" Target="https://www.kaggle.com/dazhongji/20190311jdz-kaggle2nd" TargetMode="External"/><Relationship Id="rId87" Type="http://schemas.openxmlformats.org/officeDocument/2006/relationships/hyperlink" Target="https://www.kaggle.com/lihc20190420/notebook24bdc12990" TargetMode="External"/><Relationship Id="rId110" Type="http://schemas.openxmlformats.org/officeDocument/2006/relationships/hyperlink" Target="https://www.kaggle.com/teritaal/2017a7ps1919g" TargetMode="External"/><Relationship Id="rId115" Type="http://schemas.openxmlformats.org/officeDocument/2006/relationships/hyperlink" Target="https://www.kaggle.com/f20170135/2017a7ps0135g-dm1" TargetMode="External"/><Relationship Id="rId131" Type="http://schemas.openxmlformats.org/officeDocument/2006/relationships/hyperlink" Target="https://www.kaggle.com/aggarwalvinayak/tsne-150" TargetMode="External"/><Relationship Id="rId136" Type="http://schemas.openxmlformats.org/officeDocument/2006/relationships/hyperlink" Target="https://www.kaggle.com/f20170939/2017a7ps0939g" TargetMode="External"/><Relationship Id="rId61" Type="http://schemas.openxmlformats.org/officeDocument/2006/relationships/hyperlink" Target="https://www.kaggle.com/smumumu/fork-of-birch-clustering" TargetMode="External"/><Relationship Id="rId82" Type="http://schemas.openxmlformats.org/officeDocument/2006/relationships/hyperlink" Target="https://www.kaggle.com/wangjunjie20190414/notebookb4f374eb5e" TargetMode="External"/><Relationship Id="rId152" Type="http://schemas.openxmlformats.org/officeDocument/2006/relationships/table" Target="../tables/table1.xml"/><Relationship Id="rId19" Type="http://schemas.openxmlformats.org/officeDocument/2006/relationships/hyperlink" Target="https://www.kaggle.com/trevorfrench/tabular-playground-series-july-2022" TargetMode="External"/><Relationship Id="rId14" Type="http://schemas.openxmlformats.org/officeDocument/2006/relationships/hyperlink" Target="https://www.kaggle.com/mehrankazeminia/1-3-tps22jul-pseudo-supervised-clustering" TargetMode="External"/><Relationship Id="rId30" Type="http://schemas.openxmlformats.org/officeDocument/2006/relationships/hyperlink" Target="https://www.kaggle.com/eduus710/tps-jul-22-metrics-vs-lb" TargetMode="External"/><Relationship Id="rId35" Type="http://schemas.openxmlformats.org/officeDocument/2006/relationships/hyperlink" Target="https://www.kaggle.com/bannourchaker/auto-eda-part1" TargetMode="External"/><Relationship Id="rId56" Type="http://schemas.openxmlformats.org/officeDocument/2006/relationships/hyperlink" Target="https://www.kaggle.com/gengziya20190201/notebookb5a8e7a383" TargetMode="External"/><Relationship Id="rId77" Type="http://schemas.openxmlformats.org/officeDocument/2006/relationships/hyperlink" Target="https://www.kaggle.com/chenfujia17190516/notebookd6dfc33032" TargetMode="External"/><Relationship Id="rId100" Type="http://schemas.openxmlformats.org/officeDocument/2006/relationships/hyperlink" Target="https://www.kaggle.com/luchunbo/notebook7c8d89b713" TargetMode="External"/><Relationship Id="rId105" Type="http://schemas.openxmlformats.org/officeDocument/2006/relationships/hyperlink" Target="https://www.kaggle.com/sammuelbrown/2017a7ps0971g" TargetMode="External"/><Relationship Id="rId126" Type="http://schemas.openxmlformats.org/officeDocument/2006/relationships/hyperlink" Target="https://www.kaggle.com/dgupta99/2017a7ps0959g-dm-1" TargetMode="External"/><Relationship Id="rId147" Type="http://schemas.openxmlformats.org/officeDocument/2006/relationships/hyperlink" Target="https://www.kaggle.com/f20170051/2017a7ps0051g-dma1" TargetMode="External"/><Relationship Id="rId8" Type="http://schemas.openxmlformats.org/officeDocument/2006/relationships/hyperlink" Target="https://www.kaggle.com/ayushv322/tabular-playground-july-eda-gmm-pca" TargetMode="External"/><Relationship Id="rId51" Type="http://schemas.openxmlformats.org/officeDocument/2006/relationships/hyperlink" Target="https://www.kaggle.com/s20190304/notebook670576c68d" TargetMode="External"/><Relationship Id="rId72" Type="http://schemas.openxmlformats.org/officeDocument/2006/relationships/hyperlink" Target="https://www.kaggle.com/tanghe2019/feature132134" TargetMode="External"/><Relationship Id="rId93" Type="http://schemas.openxmlformats.org/officeDocument/2006/relationships/hyperlink" Target="https://www.kaggle.com/kato7287/notebookbab035f014" TargetMode="External"/><Relationship Id="rId98" Type="http://schemas.openxmlformats.org/officeDocument/2006/relationships/hyperlink" Target="https://www.kaggle.com/xirui24190219/notebook22ee67a9b4" TargetMode="External"/><Relationship Id="rId121" Type="http://schemas.openxmlformats.org/officeDocument/2006/relationships/hyperlink" Target="https://www.kaggle.com/bhubhanshugurjar/2017a7ps0951g" TargetMode="External"/><Relationship Id="rId142" Type="http://schemas.openxmlformats.org/officeDocument/2006/relationships/hyperlink" Target="https://www.kaggle.com/ashutoshadhikari/2017a7ps0096g-dm" TargetMode="External"/><Relationship Id="rId3" Type="http://schemas.openxmlformats.org/officeDocument/2006/relationships/hyperlink" Target="https://www.kaggle.com/ehekatlact/tps2207-remove-thin-density-points" TargetMode="External"/><Relationship Id="rId25" Type="http://schemas.openxmlformats.org/officeDocument/2006/relationships/hyperlink" Target="https://www.kaggle.com/paulomarquies/tps-jul-22-pca-and-bgm" TargetMode="External"/><Relationship Id="rId46" Type="http://schemas.openxmlformats.org/officeDocument/2006/relationships/hyperlink" Target="https://www.kaggle.com/cv13j0/tps-jun22-iterative-clustering" TargetMode="External"/><Relationship Id="rId67" Type="http://schemas.openxmlformats.org/officeDocument/2006/relationships/hyperlink" Target="https://www.kaggle.com/shaoxiaolong20190316/notebookdf12cf9366" TargetMode="External"/><Relationship Id="rId116" Type="http://schemas.openxmlformats.org/officeDocument/2006/relationships/hyperlink" Target="https://www.kaggle.com/f20170083/2017a7ps0083g" TargetMode="External"/><Relationship Id="rId137" Type="http://schemas.openxmlformats.org/officeDocument/2006/relationships/hyperlink" Target="https://www.kaggle.com/mehulmpt/2017a7ps0935" TargetMode="External"/><Relationship Id="rId20" Type="http://schemas.openxmlformats.org/officeDocument/2006/relationships/hyperlink" Target="https://www.kaggle.com/wasshoiwasshoi/tps-2022-july-gmm-clustering-with-lightgbm" TargetMode="External"/><Relationship Id="rId41" Type="http://schemas.openxmlformats.org/officeDocument/2006/relationships/hyperlink" Target="https://www.kaggle.com/ohba0321/tps2207-eda-standardscaler-k-means-clusters-6" TargetMode="External"/><Relationship Id="rId62" Type="http://schemas.openxmlformats.org/officeDocument/2006/relationships/hyperlink" Target="https://www.kaggle.com/yangchuang/bigdata2-cluster-analysis" TargetMode="External"/><Relationship Id="rId83" Type="http://schemas.openxmlformats.org/officeDocument/2006/relationships/hyperlink" Target="https://www.kaggle.com/zhoujiaxu14190406/notebook768e8d823f" TargetMode="External"/><Relationship Id="rId88" Type="http://schemas.openxmlformats.org/officeDocument/2006/relationships/hyperlink" Target="https://www.kaggle.com/jiangtz/notebook7498e70a65" TargetMode="External"/><Relationship Id="rId111" Type="http://schemas.openxmlformats.org/officeDocument/2006/relationships/hyperlink" Target="https://www.kaggle.com/vaibhavm00/2017a7ps0947g" TargetMode="External"/><Relationship Id="rId132" Type="http://schemas.openxmlformats.org/officeDocument/2006/relationships/hyperlink" Target="https://www.kaggle.com/vedusharma/2016a7ps0055g-dm" TargetMode="External"/><Relationship Id="rId153" Type="http://schemas.openxmlformats.org/officeDocument/2006/relationships/table" Target="../tables/table2.xml"/><Relationship Id="rId15" Type="http://schemas.openxmlformats.org/officeDocument/2006/relationships/hyperlink" Target="https://www.kaggle.com/roshanbhaipatel/notebook82eec1cb63" TargetMode="External"/><Relationship Id="rId36" Type="http://schemas.openxmlformats.org/officeDocument/2006/relationships/hyperlink" Target="https://www.kaggle.com/javigallego/outliers-eda-clustering-tutorial" TargetMode="External"/><Relationship Id="rId57" Type="http://schemas.openxmlformats.org/officeDocument/2006/relationships/hyperlink" Target="https://www.kaggle.com/xingaocheng20190421/notebook0a7db5af71" TargetMode="External"/><Relationship Id="rId106" Type="http://schemas.openxmlformats.org/officeDocument/2006/relationships/hyperlink" Target="https://www.kaggle.com/prkhrsrvstv1/2016b5a70438g-dm1" TargetMode="External"/><Relationship Id="rId127" Type="http://schemas.openxmlformats.org/officeDocument/2006/relationships/hyperlink" Target="https://www.kaggle.com/sarthakgoel23/2016b3a70334g-dm" TargetMode="External"/><Relationship Id="rId10" Type="http://schemas.openxmlformats.org/officeDocument/2006/relationships/hyperlink" Target="https://www.kaggle.com/srivatsanse0320054/notebookdff489addc" TargetMode="External"/><Relationship Id="rId31" Type="http://schemas.openxmlformats.org/officeDocument/2006/relationships/hyperlink" Target="https://www.kaggle.com/abdulravoofshaik/clustering-using-denoising-autoencoder-tutorial" TargetMode="External"/><Relationship Id="rId52" Type="http://schemas.openxmlformats.org/officeDocument/2006/relationships/hyperlink" Target="https://www.kaggle.com/alayao/notebook8d6a122222" TargetMode="External"/><Relationship Id="rId73" Type="http://schemas.openxmlformats.org/officeDocument/2006/relationships/hyperlink" Target="https://www.kaggle.com/xwl20190113/notebookbcbf000929" TargetMode="External"/><Relationship Id="rId78" Type="http://schemas.openxmlformats.org/officeDocument/2006/relationships/hyperlink" Target="https://www.kaggle.com/difuqiang20190408/notebook4e39a6ec39" TargetMode="External"/><Relationship Id="rId94" Type="http://schemas.openxmlformats.org/officeDocument/2006/relationships/hyperlink" Target="https://www.kaggle.com/ytc20190109/notebookc67d9d2ff8" TargetMode="External"/><Relationship Id="rId99" Type="http://schemas.openxmlformats.org/officeDocument/2006/relationships/hyperlink" Target="https://www.kaggle.com/shaoxiaolong20190316/notebook9549c90bd2" TargetMode="External"/><Relationship Id="rId101" Type="http://schemas.openxmlformats.org/officeDocument/2006/relationships/hyperlink" Target="https://www.kaggle.com/apoorvjha/2016b4a70548g" TargetMode="External"/><Relationship Id="rId122" Type="http://schemas.openxmlformats.org/officeDocument/2006/relationships/hyperlink" Target="https://www.kaggle.com/f20170941/2017a7ps0941g-fsc" TargetMode="External"/><Relationship Id="rId143" Type="http://schemas.openxmlformats.org/officeDocument/2006/relationships/hyperlink" Target="https://www.kaggle.com/f20160439/2016b3a70439g-dm1" TargetMode="External"/><Relationship Id="rId148" Type="http://schemas.openxmlformats.org/officeDocument/2006/relationships/hyperlink" Target="https://www.kaggle.com/nravishankar/2016b3a70184" TargetMode="External"/><Relationship Id="rId4" Type="http://schemas.openxmlformats.org/officeDocument/2006/relationships/hyperlink" Target="https://www.kaggle.com/karnarajrathod10/karnaraj-rathod-067" TargetMode="External"/><Relationship Id="rId9" Type="http://schemas.openxmlformats.org/officeDocument/2006/relationships/hyperlink" Target="https://www.kaggle.com/makotouchiyama/english-tps-202207-rs-bgm-kmeans" TargetMode="External"/><Relationship Id="rId26" Type="http://schemas.openxmlformats.org/officeDocument/2006/relationships/hyperlink" Target="https://www.kaggle.com/sfktrkl/tps-july-2022" TargetMode="External"/><Relationship Id="rId47" Type="http://schemas.openxmlformats.org/officeDocument/2006/relationships/hyperlink" Target="https://www.kaggle.com/dulei0201/notebookb085005936" TargetMode="External"/><Relationship Id="rId68" Type="http://schemas.openxmlformats.org/officeDocument/2006/relationships/hyperlink" Target="https://www.kaggle.com/hyh20190226/notebookb6b87f1bf9" TargetMode="External"/><Relationship Id="rId89" Type="http://schemas.openxmlformats.org/officeDocument/2006/relationships/hyperlink" Target="https://www.kaggle.com/waq18190101/notebook8cf37a088f" TargetMode="External"/><Relationship Id="rId112" Type="http://schemas.openxmlformats.org/officeDocument/2006/relationships/hyperlink" Target="https://www.kaggle.com/f20170130/2017a7ps0130g" TargetMode="External"/><Relationship Id="rId133" Type="http://schemas.openxmlformats.org/officeDocument/2006/relationships/hyperlink" Target="https://www.kaggle.com/aggarwalvinayak/2017a7ps0008g" TargetMode="External"/><Relationship Id="rId154" Type="http://schemas.openxmlformats.org/officeDocument/2006/relationships/table" Target="../tables/table3.xml"/><Relationship Id="rId16" Type="http://schemas.openxmlformats.org/officeDocument/2006/relationships/hyperlink" Target="https://www.kaggle.com/evalieskovsk/tps-jul-22-clustering" TargetMode="External"/><Relationship Id="rId37" Type="http://schemas.openxmlformats.org/officeDocument/2006/relationships/hyperlink" Target="https://www.kaggle.com/prashantpathak244/july-playground" TargetMode="External"/><Relationship Id="rId58" Type="http://schemas.openxmlformats.org/officeDocument/2006/relationships/hyperlink" Target="https://www.kaggle.com/zhangchong20190515/notebook20ce00dab0" TargetMode="External"/><Relationship Id="rId79" Type="http://schemas.openxmlformats.org/officeDocument/2006/relationships/hyperlink" Target="https://www.kaggle.com/shiyuanzhang15191514/notebook6ba45e85a2" TargetMode="External"/><Relationship Id="rId102" Type="http://schemas.openxmlformats.org/officeDocument/2006/relationships/hyperlink" Target="https://www.kaggle.com/rishabh29b/2017a7ps0121g-assign1" TargetMode="External"/><Relationship Id="rId123" Type="http://schemas.openxmlformats.org/officeDocument/2006/relationships/hyperlink" Target="https://www.kaggle.com/sachitanishal/2016a7ts0719g-fsc" TargetMode="External"/><Relationship Id="rId144" Type="http://schemas.openxmlformats.org/officeDocument/2006/relationships/hyperlink" Target="https://www.kaggle.com/f20160489/2016b3a70489g-dm1" TargetMode="External"/><Relationship Id="rId90" Type="http://schemas.openxmlformats.org/officeDocument/2006/relationships/hyperlink" Target="https://www.kaggle.com/jinyang6/20190428yangj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tabSelected="1" topLeftCell="F112" zoomScale="222" workbookViewId="0">
      <selection activeCell="I143" sqref="I143"/>
    </sheetView>
  </sheetViews>
  <sheetFormatPr baseColWidth="10" defaultColWidth="8.83203125" defaultRowHeight="15"/>
  <cols>
    <col min="1" max="1" width="4.33203125" hidden="1" customWidth="1"/>
    <col min="2" max="2" width="28" bestFit="1" customWidth="1"/>
    <col min="3" max="3" width="11.1640625" style="3" customWidth="1"/>
    <col min="4" max="4" width="43.83203125" customWidth="1"/>
    <col min="5" max="5" width="8.83203125" style="3"/>
    <col min="6" max="6" width="86.83203125" style="5" bestFit="1" customWidth="1"/>
    <col min="7" max="7" width="19.83203125" bestFit="1" customWidth="1"/>
    <col min="8" max="8" width="9.1640625" bestFit="1" customWidth="1"/>
    <col min="12" max="12" width="20.5" bestFit="1" customWidth="1"/>
  </cols>
  <sheetData>
    <row r="1" spans="1:9">
      <c r="A1" s="5" t="s">
        <v>0</v>
      </c>
      <c r="B1" s="5" t="s">
        <v>1</v>
      </c>
      <c r="C1" s="3" t="s">
        <v>2</v>
      </c>
      <c r="D1" s="5" t="s">
        <v>3</v>
      </c>
      <c r="E1" s="5" t="s">
        <v>159</v>
      </c>
      <c r="F1" s="5" t="s">
        <v>160</v>
      </c>
    </row>
    <row r="2" spans="1:9">
      <c r="A2" s="5" t="s">
        <v>4</v>
      </c>
      <c r="B2" s="5" t="s">
        <v>5</v>
      </c>
      <c r="C2" s="3">
        <v>64</v>
      </c>
      <c r="D2" s="5" t="s">
        <v>6</v>
      </c>
      <c r="E2" s="5">
        <v>0.40427000000000002</v>
      </c>
      <c r="F2" s="5" t="s">
        <v>165</v>
      </c>
      <c r="G2" s="7" t="s">
        <v>184</v>
      </c>
      <c r="H2" s="7" t="s">
        <v>159</v>
      </c>
      <c r="I2" s="7" t="s">
        <v>185</v>
      </c>
    </row>
    <row r="3" spans="1:9">
      <c r="A3" s="5" t="s">
        <v>4</v>
      </c>
      <c r="B3" s="5" t="s">
        <v>5</v>
      </c>
      <c r="C3" s="3">
        <v>64</v>
      </c>
      <c r="D3" s="5" t="s">
        <v>7</v>
      </c>
      <c r="E3" s="5" t="s">
        <v>163</v>
      </c>
      <c r="F3" s="5" t="s">
        <v>177</v>
      </c>
      <c r="G3" t="s">
        <v>165</v>
      </c>
      <c r="H3">
        <f>AVERAGE(E2,E6)</f>
        <v>0.40452500000000002</v>
      </c>
      <c r="I3">
        <f>COUNTIF(B2:F51, "KMeans")</f>
        <v>23</v>
      </c>
    </row>
    <row r="4" spans="1:9">
      <c r="A4" s="5" t="s">
        <v>4</v>
      </c>
      <c r="B4" s="5" t="s">
        <v>5</v>
      </c>
      <c r="C4" s="3">
        <v>64</v>
      </c>
      <c r="D4" s="5" t="s">
        <v>8</v>
      </c>
      <c r="E4" s="5" t="s">
        <v>163</v>
      </c>
      <c r="F4" s="5" t="s">
        <v>177</v>
      </c>
      <c r="G4" s="5" t="s">
        <v>177</v>
      </c>
      <c r="H4">
        <v>0</v>
      </c>
      <c r="I4">
        <f>COUNTIF(B2:F51, "AgglomerativeClustering")</f>
        <v>16</v>
      </c>
    </row>
    <row r="5" spans="1:9">
      <c r="A5" s="5" t="s">
        <v>4</v>
      </c>
      <c r="B5" s="5" t="s">
        <v>5</v>
      </c>
      <c r="C5" s="3">
        <v>64</v>
      </c>
      <c r="D5" s="5" t="s">
        <v>9</v>
      </c>
      <c r="E5" s="5" t="s">
        <v>163</v>
      </c>
      <c r="F5" s="5" t="s">
        <v>163</v>
      </c>
      <c r="G5" s="5" t="s">
        <v>181</v>
      </c>
      <c r="H5">
        <f>AVERAGE(E24,E46)</f>
        <v>0.33375500000000002</v>
      </c>
      <c r="I5">
        <f>COUNTIF(B3:F51, "Birch")</f>
        <v>3</v>
      </c>
    </row>
    <row r="6" spans="1:9">
      <c r="A6" s="5" t="s">
        <v>4</v>
      </c>
      <c r="B6" s="5" t="s">
        <v>5</v>
      </c>
      <c r="C6" s="3">
        <v>64</v>
      </c>
      <c r="D6" s="5" t="s">
        <v>10</v>
      </c>
      <c r="E6" s="5">
        <v>0.40477999999999997</v>
      </c>
      <c r="F6" s="5" t="s">
        <v>165</v>
      </c>
      <c r="G6" t="s">
        <v>178</v>
      </c>
      <c r="H6">
        <v>0</v>
      </c>
      <c r="I6">
        <v>1</v>
      </c>
    </row>
    <row r="7" spans="1:9">
      <c r="A7" s="5" t="s">
        <v>4</v>
      </c>
      <c r="B7" s="5" t="s">
        <v>5</v>
      </c>
      <c r="C7" s="3">
        <v>64</v>
      </c>
      <c r="D7" s="5" t="s">
        <v>11</v>
      </c>
      <c r="E7" s="5" t="s">
        <v>163</v>
      </c>
      <c r="F7" s="5" t="s">
        <v>163</v>
      </c>
      <c r="G7" s="8" t="s">
        <v>180</v>
      </c>
      <c r="H7">
        <v>0</v>
      </c>
      <c r="I7">
        <v>0</v>
      </c>
    </row>
    <row r="8" spans="1:9">
      <c r="A8" s="5" t="s">
        <v>4</v>
      </c>
      <c r="B8" s="5" t="s">
        <v>5</v>
      </c>
      <c r="C8" s="3">
        <v>64</v>
      </c>
      <c r="D8" s="5" t="s">
        <v>12</v>
      </c>
      <c r="E8" s="5" t="s">
        <v>163</v>
      </c>
      <c r="F8" s="5" t="s">
        <v>165</v>
      </c>
      <c r="G8" s="5" t="s">
        <v>171</v>
      </c>
      <c r="H8">
        <v>0</v>
      </c>
      <c r="I8">
        <v>0</v>
      </c>
    </row>
    <row r="9" spans="1:9">
      <c r="A9" s="5" t="s">
        <v>4</v>
      </c>
      <c r="B9" s="5" t="s">
        <v>5</v>
      </c>
      <c r="C9" s="3">
        <v>64</v>
      </c>
      <c r="D9" s="5" t="s">
        <v>13</v>
      </c>
      <c r="E9" s="5" t="s">
        <v>163</v>
      </c>
      <c r="F9" s="5" t="s">
        <v>177</v>
      </c>
      <c r="G9" s="8" t="s">
        <v>182</v>
      </c>
      <c r="H9">
        <v>0</v>
      </c>
      <c r="I9">
        <v>0</v>
      </c>
    </row>
    <row r="10" spans="1:9">
      <c r="A10" s="5" t="s">
        <v>4</v>
      </c>
      <c r="B10" s="5" t="s">
        <v>5</v>
      </c>
      <c r="C10" s="3">
        <v>64</v>
      </c>
      <c r="D10" s="5" t="s">
        <v>14</v>
      </c>
      <c r="E10" s="5" t="s">
        <v>163</v>
      </c>
      <c r="F10" s="5" t="s">
        <v>165</v>
      </c>
      <c r="G10" t="s">
        <v>186</v>
      </c>
      <c r="H10">
        <v>0</v>
      </c>
      <c r="I10">
        <v>0</v>
      </c>
    </row>
    <row r="11" spans="1:9">
      <c r="A11" s="5" t="s">
        <v>4</v>
      </c>
      <c r="B11" s="5" t="s">
        <v>5</v>
      </c>
      <c r="C11" s="3">
        <v>64</v>
      </c>
      <c r="D11" s="5" t="s">
        <v>15</v>
      </c>
      <c r="E11" s="5" t="s">
        <v>163</v>
      </c>
      <c r="F11" s="5" t="s">
        <v>177</v>
      </c>
      <c r="G11" s="8" t="s">
        <v>162</v>
      </c>
      <c r="H11">
        <v>0</v>
      </c>
      <c r="I11">
        <v>0</v>
      </c>
    </row>
    <row r="12" spans="1:9">
      <c r="A12" s="5" t="s">
        <v>4</v>
      </c>
      <c r="B12" s="5" t="s">
        <v>5</v>
      </c>
      <c r="C12" s="3">
        <v>64</v>
      </c>
      <c r="D12" s="5" t="s">
        <v>16</v>
      </c>
      <c r="E12" s="5" t="s">
        <v>163</v>
      </c>
      <c r="F12" s="5" t="s">
        <v>165</v>
      </c>
    </row>
    <row r="13" spans="1:9">
      <c r="A13" s="5" t="s">
        <v>4</v>
      </c>
      <c r="B13" s="5" t="s">
        <v>5</v>
      </c>
      <c r="C13" s="3">
        <v>64</v>
      </c>
      <c r="D13" s="5" t="s">
        <v>17</v>
      </c>
      <c r="E13" s="5" t="s">
        <v>163</v>
      </c>
      <c r="F13" s="5" t="s">
        <v>177</v>
      </c>
    </row>
    <row r="14" spans="1:9">
      <c r="A14" s="5" t="s">
        <v>4</v>
      </c>
      <c r="B14" s="5" t="s">
        <v>5</v>
      </c>
      <c r="C14" s="3">
        <v>64</v>
      </c>
      <c r="D14" s="5" t="s">
        <v>18</v>
      </c>
      <c r="E14" s="5" t="s">
        <v>163</v>
      </c>
      <c r="F14" s="5" t="s">
        <v>177</v>
      </c>
    </row>
    <row r="15" spans="1:9">
      <c r="A15" s="5" t="s">
        <v>4</v>
      </c>
      <c r="B15" s="5" t="s">
        <v>5</v>
      </c>
      <c r="C15" s="3">
        <v>64</v>
      </c>
      <c r="D15" s="5" t="s">
        <v>19</v>
      </c>
      <c r="E15" s="5" t="s">
        <v>163</v>
      </c>
      <c r="F15" s="5" t="s">
        <v>165</v>
      </c>
    </row>
    <row r="16" spans="1:9">
      <c r="A16" s="5" t="s">
        <v>4</v>
      </c>
      <c r="B16" s="5" t="s">
        <v>5</v>
      </c>
      <c r="C16" s="3">
        <v>64</v>
      </c>
      <c r="D16" s="5" t="s">
        <v>20</v>
      </c>
      <c r="E16" s="5" t="s">
        <v>163</v>
      </c>
      <c r="F16" s="5" t="s">
        <v>177</v>
      </c>
    </row>
    <row r="17" spans="1:6">
      <c r="A17" s="5" t="s">
        <v>4</v>
      </c>
      <c r="B17" s="5" t="s">
        <v>5</v>
      </c>
      <c r="C17" s="3">
        <v>64</v>
      </c>
      <c r="D17" s="5" t="s">
        <v>21</v>
      </c>
      <c r="E17" s="5" t="s">
        <v>163</v>
      </c>
      <c r="F17" s="5" t="s">
        <v>177</v>
      </c>
    </row>
    <row r="18" spans="1:6">
      <c r="A18" s="5" t="s">
        <v>4</v>
      </c>
      <c r="B18" s="5" t="s">
        <v>5</v>
      </c>
      <c r="C18" s="3">
        <v>64</v>
      </c>
      <c r="D18" s="5" t="s">
        <v>22</v>
      </c>
      <c r="E18" s="5" t="s">
        <v>163</v>
      </c>
      <c r="F18" s="5" t="s">
        <v>177</v>
      </c>
    </row>
    <row r="19" spans="1:6">
      <c r="A19" s="5" t="s">
        <v>4</v>
      </c>
      <c r="B19" s="5" t="s">
        <v>5</v>
      </c>
      <c r="C19" s="3">
        <v>64</v>
      </c>
      <c r="D19" s="5" t="s">
        <v>23</v>
      </c>
      <c r="E19" s="5" t="s">
        <v>163</v>
      </c>
      <c r="F19" s="5" t="s">
        <v>177</v>
      </c>
    </row>
    <row r="20" spans="1:6">
      <c r="A20" s="5" t="s">
        <v>4</v>
      </c>
      <c r="B20" s="5" t="s">
        <v>5</v>
      </c>
      <c r="C20" s="3">
        <v>64</v>
      </c>
      <c r="D20" s="5" t="s">
        <v>24</v>
      </c>
      <c r="E20" s="5" t="s">
        <v>163</v>
      </c>
      <c r="F20" s="5" t="s">
        <v>165</v>
      </c>
    </row>
    <row r="21" spans="1:6">
      <c r="A21" s="5" t="s">
        <v>4</v>
      </c>
      <c r="B21" s="5" t="s">
        <v>5</v>
      </c>
      <c r="C21" s="3">
        <v>64</v>
      </c>
      <c r="D21" s="5" t="s">
        <v>25</v>
      </c>
      <c r="E21" s="5" t="s">
        <v>163</v>
      </c>
      <c r="F21" s="5" t="s">
        <v>183</v>
      </c>
    </row>
    <row r="22" spans="1:6">
      <c r="A22" s="5" t="s">
        <v>4</v>
      </c>
      <c r="B22" s="5" t="s">
        <v>5</v>
      </c>
      <c r="C22" s="3">
        <v>64</v>
      </c>
      <c r="D22" s="5" t="s">
        <v>26</v>
      </c>
      <c r="E22" s="5" t="s">
        <v>163</v>
      </c>
      <c r="F22" s="5" t="s">
        <v>177</v>
      </c>
    </row>
    <row r="23" spans="1:6">
      <c r="A23" s="5" t="s">
        <v>4</v>
      </c>
      <c r="B23" s="5" t="s">
        <v>5</v>
      </c>
      <c r="C23" s="3">
        <v>64</v>
      </c>
      <c r="D23" s="5" t="s">
        <v>27</v>
      </c>
      <c r="E23" s="5" t="s">
        <v>163</v>
      </c>
      <c r="F23" s="5" t="s">
        <v>165</v>
      </c>
    </row>
    <row r="24" spans="1:6">
      <c r="A24" s="5" t="s">
        <v>4</v>
      </c>
      <c r="B24" s="5" t="s">
        <v>5</v>
      </c>
      <c r="C24" s="3">
        <v>64</v>
      </c>
      <c r="D24" s="5" t="s">
        <v>28</v>
      </c>
      <c r="E24" s="5">
        <v>0.27914</v>
      </c>
      <c r="F24" s="5" t="s">
        <v>181</v>
      </c>
    </row>
    <row r="25" spans="1:6">
      <c r="A25" s="5" t="s">
        <v>4</v>
      </c>
      <c r="B25" s="5" t="s">
        <v>5</v>
      </c>
      <c r="C25" s="3">
        <v>64</v>
      </c>
      <c r="D25" s="5" t="s">
        <v>29</v>
      </c>
      <c r="E25" s="5" t="s">
        <v>163</v>
      </c>
      <c r="F25" s="5" t="s">
        <v>165</v>
      </c>
    </row>
    <row r="26" spans="1:6">
      <c r="A26" s="5" t="s">
        <v>4</v>
      </c>
      <c r="B26" s="5" t="s">
        <v>5</v>
      </c>
      <c r="C26" s="3">
        <v>64</v>
      </c>
      <c r="D26" s="5" t="s">
        <v>30</v>
      </c>
      <c r="E26" s="5" t="s">
        <v>163</v>
      </c>
      <c r="F26" s="5" t="s">
        <v>165</v>
      </c>
    </row>
    <row r="27" spans="1:6" ht="18">
      <c r="A27" t="s">
        <v>4</v>
      </c>
      <c r="B27" t="s">
        <v>5</v>
      </c>
      <c r="C27" s="3">
        <v>64</v>
      </c>
      <c r="D27" s="1" t="s">
        <v>31</v>
      </c>
      <c r="E27" s="10" t="s">
        <v>163</v>
      </c>
      <c r="F27" s="5" t="s">
        <v>165</v>
      </c>
    </row>
    <row r="28" spans="1:6" ht="18">
      <c r="A28" t="s">
        <v>4</v>
      </c>
      <c r="B28" t="s">
        <v>5</v>
      </c>
      <c r="C28" s="3">
        <v>64</v>
      </c>
      <c r="D28" s="1" t="s">
        <v>32</v>
      </c>
      <c r="E28" s="10" t="s">
        <v>163</v>
      </c>
      <c r="F28" s="5" t="s">
        <v>177</v>
      </c>
    </row>
    <row r="29" spans="1:6">
      <c r="A29" t="s">
        <v>4</v>
      </c>
      <c r="B29" t="s">
        <v>5</v>
      </c>
      <c r="C29" s="3">
        <v>64</v>
      </c>
      <c r="D29" s="1" t="s">
        <v>33</v>
      </c>
      <c r="E29" s="3" t="s">
        <v>163</v>
      </c>
      <c r="F29" s="5" t="s">
        <v>177</v>
      </c>
    </row>
    <row r="30" spans="1:6">
      <c r="A30" t="s">
        <v>4</v>
      </c>
      <c r="B30" t="s">
        <v>5</v>
      </c>
      <c r="C30" s="3">
        <v>64</v>
      </c>
      <c r="D30" s="1" t="s">
        <v>34</v>
      </c>
      <c r="E30" s="3" t="s">
        <v>163</v>
      </c>
      <c r="F30" s="5" t="s">
        <v>177</v>
      </c>
    </row>
    <row r="31" spans="1:6">
      <c r="A31" t="s">
        <v>4</v>
      </c>
      <c r="B31" t="s">
        <v>5</v>
      </c>
      <c r="C31" s="3">
        <v>64</v>
      </c>
      <c r="D31" s="1" t="s">
        <v>35</v>
      </c>
      <c r="E31" s="3" t="s">
        <v>163</v>
      </c>
      <c r="F31" s="5" t="s">
        <v>163</v>
      </c>
    </row>
    <row r="32" spans="1:6" ht="18">
      <c r="A32" t="s">
        <v>4</v>
      </c>
      <c r="B32" t="s">
        <v>5</v>
      </c>
      <c r="C32" s="3">
        <v>64</v>
      </c>
      <c r="D32" s="1" t="s">
        <v>36</v>
      </c>
      <c r="E32" s="10" t="s">
        <v>163</v>
      </c>
      <c r="F32" s="5" t="s">
        <v>177</v>
      </c>
    </row>
    <row r="33" spans="1:6" ht="18">
      <c r="A33" t="s">
        <v>4</v>
      </c>
      <c r="B33" t="s">
        <v>5</v>
      </c>
      <c r="C33" s="3">
        <v>64</v>
      </c>
      <c r="D33" s="1" t="s">
        <v>37</v>
      </c>
      <c r="E33" s="11" t="s">
        <v>163</v>
      </c>
      <c r="F33" s="5" t="s">
        <v>165</v>
      </c>
    </row>
    <row r="34" spans="1:6">
      <c r="A34" t="s">
        <v>4</v>
      </c>
      <c r="B34" t="s">
        <v>5</v>
      </c>
      <c r="C34" s="3">
        <v>64</v>
      </c>
      <c r="D34" s="1" t="s">
        <v>38</v>
      </c>
      <c r="E34" s="3" t="s">
        <v>163</v>
      </c>
      <c r="F34" s="5" t="s">
        <v>165</v>
      </c>
    </row>
    <row r="35" spans="1:6" ht="18">
      <c r="A35" t="s">
        <v>4</v>
      </c>
      <c r="B35" t="s">
        <v>5</v>
      </c>
      <c r="C35" s="3">
        <v>64</v>
      </c>
      <c r="D35" s="1" t="s">
        <v>39</v>
      </c>
      <c r="E35" s="10" t="s">
        <v>163</v>
      </c>
      <c r="F35" s="5" t="s">
        <v>165</v>
      </c>
    </row>
    <row r="36" spans="1:6">
      <c r="A36" t="s">
        <v>4</v>
      </c>
      <c r="B36" t="s">
        <v>5</v>
      </c>
      <c r="C36" s="3">
        <v>64</v>
      </c>
      <c r="D36" s="1" t="s">
        <v>40</v>
      </c>
      <c r="E36" s="3">
        <v>0.43058999999999997</v>
      </c>
      <c r="F36" s="5" t="s">
        <v>165</v>
      </c>
    </row>
    <row r="37" spans="1:6" ht="18">
      <c r="A37" t="s">
        <v>4</v>
      </c>
      <c r="B37" t="s">
        <v>5</v>
      </c>
      <c r="C37" s="3">
        <v>64</v>
      </c>
      <c r="D37" s="1" t="s">
        <v>41</v>
      </c>
      <c r="E37" s="10" t="s">
        <v>163</v>
      </c>
      <c r="F37" s="5" t="s">
        <v>163</v>
      </c>
    </row>
    <row r="38" spans="1:6">
      <c r="A38" t="s">
        <v>4</v>
      </c>
      <c r="B38" t="s">
        <v>5</v>
      </c>
      <c r="C38" s="3">
        <v>64</v>
      </c>
      <c r="D38" s="1" t="s">
        <v>42</v>
      </c>
      <c r="E38" s="3" t="s">
        <v>163</v>
      </c>
      <c r="F38" s="5" t="s">
        <v>165</v>
      </c>
    </row>
    <row r="39" spans="1:6">
      <c r="A39" t="s">
        <v>4</v>
      </c>
      <c r="B39" t="s">
        <v>5</v>
      </c>
      <c r="C39" s="3">
        <v>64</v>
      </c>
      <c r="D39" s="1" t="s">
        <v>43</v>
      </c>
      <c r="E39" s="3" t="s">
        <v>163</v>
      </c>
      <c r="F39" s="5" t="s">
        <v>165</v>
      </c>
    </row>
    <row r="40" spans="1:6">
      <c r="A40" t="s">
        <v>4</v>
      </c>
      <c r="B40" t="s">
        <v>5</v>
      </c>
      <c r="C40" s="3">
        <v>64</v>
      </c>
      <c r="D40" s="1" t="s">
        <v>44</v>
      </c>
      <c r="E40" s="3" t="s">
        <v>163</v>
      </c>
      <c r="F40" s="5" t="s">
        <v>163</v>
      </c>
    </row>
    <row r="41" spans="1:6">
      <c r="A41" t="s">
        <v>4</v>
      </c>
      <c r="B41" t="s">
        <v>5</v>
      </c>
      <c r="C41" s="3">
        <v>64</v>
      </c>
      <c r="D41" s="1" t="s">
        <v>45</v>
      </c>
      <c r="E41" s="3" t="s">
        <v>163</v>
      </c>
      <c r="F41" s="5" t="s">
        <v>165</v>
      </c>
    </row>
    <row r="42" spans="1:6" ht="18">
      <c r="A42" t="s">
        <v>4</v>
      </c>
      <c r="B42" t="s">
        <v>5</v>
      </c>
      <c r="C42" s="3">
        <v>64</v>
      </c>
      <c r="D42" s="1" t="s">
        <v>46</v>
      </c>
      <c r="E42" s="3" t="s">
        <v>163</v>
      </c>
      <c r="F42" s="4" t="s">
        <v>181</v>
      </c>
    </row>
    <row r="43" spans="1:6">
      <c r="A43" t="s">
        <v>4</v>
      </c>
      <c r="B43" t="s">
        <v>5</v>
      </c>
      <c r="C43" s="3">
        <v>64</v>
      </c>
      <c r="D43" s="1" t="s">
        <v>47</v>
      </c>
      <c r="E43" s="3" t="s">
        <v>163</v>
      </c>
      <c r="F43" s="5" t="s">
        <v>165</v>
      </c>
    </row>
    <row r="44" spans="1:6">
      <c r="A44" t="s">
        <v>4</v>
      </c>
      <c r="B44" t="s">
        <v>5</v>
      </c>
      <c r="C44" s="3">
        <v>64</v>
      </c>
      <c r="D44" s="1" t="s">
        <v>48</v>
      </c>
      <c r="E44" s="3" t="s">
        <v>163</v>
      </c>
      <c r="F44" s="5" t="s">
        <v>163</v>
      </c>
    </row>
    <row r="45" spans="1:6">
      <c r="A45" t="s">
        <v>4</v>
      </c>
      <c r="B45" t="s">
        <v>5</v>
      </c>
      <c r="C45" s="3">
        <v>64</v>
      </c>
      <c r="D45" s="1" t="s">
        <v>49</v>
      </c>
      <c r="E45" s="3" t="s">
        <v>163</v>
      </c>
      <c r="F45" s="5" t="s">
        <v>177</v>
      </c>
    </row>
    <row r="46" spans="1:6">
      <c r="A46" t="s">
        <v>4</v>
      </c>
      <c r="B46" t="s">
        <v>5</v>
      </c>
      <c r="C46" s="3">
        <v>64</v>
      </c>
      <c r="D46" s="1" t="s">
        <v>50</v>
      </c>
      <c r="E46" s="3">
        <v>0.38836999999999999</v>
      </c>
      <c r="F46" s="5" t="s">
        <v>181</v>
      </c>
    </row>
    <row r="47" spans="1:6">
      <c r="A47" t="s">
        <v>4</v>
      </c>
      <c r="B47" t="s">
        <v>5</v>
      </c>
      <c r="C47" s="3">
        <v>64</v>
      </c>
      <c r="D47" s="1" t="s">
        <v>51</v>
      </c>
      <c r="E47" s="3" t="s">
        <v>163</v>
      </c>
      <c r="F47" s="5" t="s">
        <v>165</v>
      </c>
    </row>
    <row r="48" spans="1:6">
      <c r="A48" t="s">
        <v>4</v>
      </c>
      <c r="B48" t="s">
        <v>5</v>
      </c>
      <c r="C48" s="3">
        <v>64</v>
      </c>
      <c r="D48" s="1" t="s">
        <v>52</v>
      </c>
      <c r="E48" s="3" t="s">
        <v>163</v>
      </c>
      <c r="F48" s="5" t="s">
        <v>163</v>
      </c>
    </row>
    <row r="49" spans="1:9">
      <c r="A49" t="s">
        <v>4</v>
      </c>
      <c r="B49" t="s">
        <v>5</v>
      </c>
      <c r="C49" s="3">
        <v>64</v>
      </c>
      <c r="D49" s="1" t="s">
        <v>53</v>
      </c>
      <c r="E49" s="3" t="s">
        <v>163</v>
      </c>
      <c r="F49" s="5" t="s">
        <v>165</v>
      </c>
    </row>
    <row r="50" spans="1:9">
      <c r="A50" t="s">
        <v>4</v>
      </c>
      <c r="B50" t="s">
        <v>5</v>
      </c>
      <c r="C50" s="3">
        <v>64</v>
      </c>
      <c r="D50" s="1" t="s">
        <v>54</v>
      </c>
      <c r="E50" s="3" t="s">
        <v>163</v>
      </c>
      <c r="F50" s="5" t="s">
        <v>165</v>
      </c>
    </row>
    <row r="51" spans="1:9">
      <c r="A51" t="s">
        <v>4</v>
      </c>
      <c r="B51" t="s">
        <v>5</v>
      </c>
      <c r="C51" s="3">
        <v>64</v>
      </c>
      <c r="D51" s="1" t="s">
        <v>55</v>
      </c>
      <c r="E51" s="3" t="s">
        <v>163</v>
      </c>
      <c r="F51" s="5" t="s">
        <v>165</v>
      </c>
    </row>
    <row r="52" spans="1:9">
      <c r="B52" s="9"/>
      <c r="C52" s="12"/>
      <c r="D52" s="9"/>
      <c r="E52" s="9"/>
      <c r="F52" s="9"/>
      <c r="G52" t="s">
        <v>184</v>
      </c>
      <c r="H52" t="s">
        <v>159</v>
      </c>
      <c r="I52" t="s">
        <v>185</v>
      </c>
    </row>
    <row r="53" spans="1:9">
      <c r="A53" t="s">
        <v>56</v>
      </c>
      <c r="B53" t="s">
        <v>57</v>
      </c>
      <c r="C53" s="3">
        <v>147</v>
      </c>
      <c r="D53" s="1" t="s">
        <v>58</v>
      </c>
      <c r="E53" s="5">
        <v>0.84440999999999999</v>
      </c>
      <c r="F53" s="5" t="s">
        <v>165</v>
      </c>
      <c r="G53" t="s">
        <v>165</v>
      </c>
      <c r="H53">
        <f>AVERAGE(E55:E57,E53,E59,E61,E67,E75,E80:E86,E88:E89,E93:E94,E97,E100:E101)</f>
        <v>0.87173428571428568</v>
      </c>
      <c r="I53">
        <f>COUNTIF(B52:F102, "KMeans")</f>
        <v>22</v>
      </c>
    </row>
    <row r="54" spans="1:9">
      <c r="A54" t="s">
        <v>56</v>
      </c>
      <c r="B54" t="s">
        <v>57</v>
      </c>
      <c r="C54" s="3">
        <v>147</v>
      </c>
      <c r="D54" s="1" t="s">
        <v>59</v>
      </c>
      <c r="E54" s="5" t="s">
        <v>163</v>
      </c>
      <c r="F54" s="5" t="s">
        <v>177</v>
      </c>
      <c r="G54" s="5" t="s">
        <v>177</v>
      </c>
      <c r="H54">
        <f>AVERAGE(E54,E77,E90,E102)</f>
        <v>0.95145666666666662</v>
      </c>
      <c r="I54">
        <f>COUNTIF(B52:F102, "AgglomerativeClustering")</f>
        <v>4</v>
      </c>
    </row>
    <row r="55" spans="1:9">
      <c r="A55" t="s">
        <v>56</v>
      </c>
      <c r="B55" t="s">
        <v>57</v>
      </c>
      <c r="C55" s="3">
        <v>147</v>
      </c>
      <c r="D55" s="1" t="s">
        <v>60</v>
      </c>
      <c r="E55" s="5">
        <v>0.94189000000000001</v>
      </c>
      <c r="F55" s="5" t="s">
        <v>165</v>
      </c>
      <c r="G55" s="5" t="s">
        <v>181</v>
      </c>
      <c r="H55">
        <f>AVERAGE(E70,E78,E92)</f>
        <v>0.9659833333333333</v>
      </c>
      <c r="I55">
        <f>COUNTIF(B52:F102, "Birch")</f>
        <v>3</v>
      </c>
    </row>
    <row r="56" spans="1:9">
      <c r="A56" t="s">
        <v>56</v>
      </c>
      <c r="B56" t="s">
        <v>57</v>
      </c>
      <c r="C56" s="3">
        <v>147</v>
      </c>
      <c r="D56" s="1" t="s">
        <v>61</v>
      </c>
      <c r="E56" s="5">
        <v>0.89363000000000004</v>
      </c>
      <c r="F56" s="5" t="s">
        <v>165</v>
      </c>
      <c r="G56" t="s">
        <v>178</v>
      </c>
      <c r="H56">
        <v>0</v>
      </c>
      <c r="I56">
        <f>COUNTIF(B53:F102, "DBSCAN")</f>
        <v>0</v>
      </c>
    </row>
    <row r="57" spans="1:9">
      <c r="A57" t="s">
        <v>56</v>
      </c>
      <c r="B57" t="s">
        <v>57</v>
      </c>
      <c r="C57" s="3">
        <v>147</v>
      </c>
      <c r="D57" s="1" t="s">
        <v>62</v>
      </c>
      <c r="E57" s="5">
        <v>0.85965999999999998</v>
      </c>
      <c r="F57" s="5" t="s">
        <v>165</v>
      </c>
      <c r="G57" s="5" t="s">
        <v>180</v>
      </c>
      <c r="H57">
        <f>AVERAGE(E58,E60,E62,E63,E65:E66,E68,E72:E74,E76,E79,E87,E91,E95,E98:E99,)</f>
        <v>0.88828375000000015</v>
      </c>
      <c r="I57">
        <f>COUNTIF(B53:F102, "SpectralClustering")</f>
        <v>17</v>
      </c>
    </row>
    <row r="58" spans="1:9">
      <c r="A58" t="s">
        <v>56</v>
      </c>
      <c r="B58" t="s">
        <v>57</v>
      </c>
      <c r="C58" s="3">
        <v>147</v>
      </c>
      <c r="D58" s="1" t="s">
        <v>63</v>
      </c>
      <c r="E58" s="5">
        <v>0.96877000000000002</v>
      </c>
      <c r="F58" s="5" t="s">
        <v>180</v>
      </c>
      <c r="G58" s="5" t="s">
        <v>171</v>
      </c>
      <c r="H58">
        <f>AVERAGE(E96, )</f>
        <v>0.46778999999999998</v>
      </c>
      <c r="I58">
        <f>COUNTIF(B53:F102, "GaussianMixture")</f>
        <v>1</v>
      </c>
    </row>
    <row r="59" spans="1:9">
      <c r="A59" t="s">
        <v>56</v>
      </c>
      <c r="B59" t="s">
        <v>57</v>
      </c>
      <c r="C59" s="3">
        <v>147</v>
      </c>
      <c r="D59" s="1" t="s">
        <v>64</v>
      </c>
      <c r="E59" s="5">
        <v>0.94189000000000001</v>
      </c>
      <c r="F59" s="5" t="s">
        <v>165</v>
      </c>
      <c r="G59" s="5" t="s">
        <v>182</v>
      </c>
      <c r="H59" s="3">
        <v>0.84157999999999999</v>
      </c>
      <c r="I59">
        <f>COUNTIF(B53:F102, "MiniBatchKMeans")</f>
        <v>1</v>
      </c>
    </row>
    <row r="60" spans="1:9">
      <c r="A60" t="s">
        <v>56</v>
      </c>
      <c r="B60" t="s">
        <v>57</v>
      </c>
      <c r="C60" s="3">
        <v>147</v>
      </c>
      <c r="D60" s="1" t="s">
        <v>65</v>
      </c>
      <c r="E60" s="5" t="s">
        <v>163</v>
      </c>
      <c r="F60" s="5" t="s">
        <v>180</v>
      </c>
      <c r="G60" t="s">
        <v>186</v>
      </c>
      <c r="H60">
        <v>0</v>
      </c>
      <c r="I60">
        <v>0</v>
      </c>
    </row>
    <row r="61" spans="1:9">
      <c r="A61" t="s">
        <v>56</v>
      </c>
      <c r="B61" t="s">
        <v>57</v>
      </c>
      <c r="C61" s="3">
        <v>147</v>
      </c>
      <c r="D61" s="1" t="s">
        <v>66</v>
      </c>
      <c r="E61" s="5">
        <v>0.93711999999999995</v>
      </c>
      <c r="F61" s="5" t="s">
        <v>165</v>
      </c>
      <c r="G61" s="8" t="s">
        <v>162</v>
      </c>
      <c r="H61">
        <v>0</v>
      </c>
      <c r="I61">
        <v>0</v>
      </c>
    </row>
    <row r="62" spans="1:9">
      <c r="A62" t="s">
        <v>56</v>
      </c>
      <c r="B62" t="s">
        <v>57</v>
      </c>
      <c r="C62" s="3">
        <v>147</v>
      </c>
      <c r="D62" s="1" t="s">
        <v>67</v>
      </c>
      <c r="E62" s="5" t="s">
        <v>163</v>
      </c>
      <c r="F62" s="5" t="s">
        <v>180</v>
      </c>
    </row>
    <row r="63" spans="1:9">
      <c r="A63" t="s">
        <v>56</v>
      </c>
      <c r="B63" t="s">
        <v>57</v>
      </c>
      <c r="C63" s="3">
        <v>147</v>
      </c>
      <c r="D63" s="1" t="s">
        <v>68</v>
      </c>
      <c r="E63" s="5">
        <v>0.97021000000000002</v>
      </c>
      <c r="F63" s="5" t="s">
        <v>180</v>
      </c>
    </row>
    <row r="64" spans="1:9">
      <c r="A64" t="s">
        <v>56</v>
      </c>
      <c r="B64" t="s">
        <v>57</v>
      </c>
      <c r="C64" s="3">
        <v>147</v>
      </c>
      <c r="D64" s="1" t="s">
        <v>69</v>
      </c>
      <c r="E64" s="5" t="s">
        <v>163</v>
      </c>
      <c r="F64" s="5" t="s">
        <v>163</v>
      </c>
    </row>
    <row r="65" spans="1:6">
      <c r="A65" t="s">
        <v>56</v>
      </c>
      <c r="B65" t="s">
        <v>57</v>
      </c>
      <c r="C65" s="3">
        <v>147</v>
      </c>
      <c r="D65" s="1" t="s">
        <v>70</v>
      </c>
      <c r="E65" s="5">
        <v>0.85956999999999995</v>
      </c>
      <c r="F65" s="5" t="s">
        <v>180</v>
      </c>
    </row>
    <row r="66" spans="1:6">
      <c r="A66" t="s">
        <v>56</v>
      </c>
      <c r="B66" t="s">
        <v>57</v>
      </c>
      <c r="C66" s="3">
        <v>147</v>
      </c>
      <c r="D66" s="1" t="s">
        <v>71</v>
      </c>
      <c r="E66" s="5">
        <v>0.97307999999999995</v>
      </c>
      <c r="F66" s="5" t="s">
        <v>180</v>
      </c>
    </row>
    <row r="67" spans="1:6">
      <c r="A67" t="s">
        <v>56</v>
      </c>
      <c r="B67" t="s">
        <v>57</v>
      </c>
      <c r="C67" s="3">
        <v>147</v>
      </c>
      <c r="D67" s="1" t="s">
        <v>72</v>
      </c>
      <c r="E67" s="3">
        <v>0.86043000000000003</v>
      </c>
      <c r="F67" s="5" t="s">
        <v>165</v>
      </c>
    </row>
    <row r="68" spans="1:6">
      <c r="A68" t="s">
        <v>56</v>
      </c>
      <c r="B68" t="s">
        <v>57</v>
      </c>
      <c r="C68" s="3">
        <v>147</v>
      </c>
      <c r="D68" s="1" t="s">
        <v>73</v>
      </c>
      <c r="E68" s="3">
        <v>0.97040000000000004</v>
      </c>
      <c r="F68" s="5" t="s">
        <v>180</v>
      </c>
    </row>
    <row r="69" spans="1:6">
      <c r="A69" t="s">
        <v>56</v>
      </c>
      <c r="B69" t="s">
        <v>57</v>
      </c>
      <c r="C69" s="3">
        <v>147</v>
      </c>
      <c r="D69" s="1" t="s">
        <v>74</v>
      </c>
      <c r="E69" s="3" t="s">
        <v>163</v>
      </c>
      <c r="F69" s="5" t="s">
        <v>163</v>
      </c>
    </row>
    <row r="70" spans="1:6">
      <c r="A70" t="s">
        <v>56</v>
      </c>
      <c r="B70" t="s">
        <v>57</v>
      </c>
      <c r="C70" s="3">
        <v>147</v>
      </c>
      <c r="D70" s="1" t="s">
        <v>75</v>
      </c>
      <c r="E70" s="3">
        <v>0.96702999999999995</v>
      </c>
      <c r="F70" s="5" t="s">
        <v>181</v>
      </c>
    </row>
    <row r="71" spans="1:6">
      <c r="A71" t="s">
        <v>56</v>
      </c>
      <c r="B71" t="s">
        <v>57</v>
      </c>
      <c r="C71" s="3">
        <v>147</v>
      </c>
      <c r="D71" s="1" t="s">
        <v>76</v>
      </c>
      <c r="E71" s="3">
        <v>0.84157999999999999</v>
      </c>
      <c r="F71" s="5" t="s">
        <v>182</v>
      </c>
    </row>
    <row r="72" spans="1:6">
      <c r="A72" t="s">
        <v>56</v>
      </c>
      <c r="B72" t="s">
        <v>57</v>
      </c>
      <c r="C72" s="3">
        <v>147</v>
      </c>
      <c r="D72" s="1" t="s">
        <v>77</v>
      </c>
      <c r="E72" s="3">
        <v>0.96286000000000005</v>
      </c>
      <c r="F72" s="5" t="s">
        <v>180</v>
      </c>
    </row>
    <row r="73" spans="1:6">
      <c r="A73" t="s">
        <v>56</v>
      </c>
      <c r="B73" t="s">
        <v>57</v>
      </c>
      <c r="C73" s="3">
        <v>147</v>
      </c>
      <c r="D73" s="1" t="s">
        <v>78</v>
      </c>
      <c r="E73" s="3">
        <v>0.97619</v>
      </c>
      <c r="F73" s="5" t="s">
        <v>180</v>
      </c>
    </row>
    <row r="74" spans="1:6">
      <c r="A74" t="s">
        <v>56</v>
      </c>
      <c r="B74" t="s">
        <v>57</v>
      </c>
      <c r="C74" s="3">
        <v>147</v>
      </c>
      <c r="D74" s="1" t="s">
        <v>79</v>
      </c>
      <c r="E74" s="3">
        <v>0.9667</v>
      </c>
      <c r="F74" s="5" t="s">
        <v>180</v>
      </c>
    </row>
    <row r="75" spans="1:6">
      <c r="A75" t="s">
        <v>56</v>
      </c>
      <c r="B75" t="s">
        <v>57</v>
      </c>
      <c r="C75" s="3">
        <v>147</v>
      </c>
      <c r="D75" s="1" t="s">
        <v>80</v>
      </c>
      <c r="E75" s="3">
        <v>0.97453000000000001</v>
      </c>
      <c r="F75" s="5" t="s">
        <v>165</v>
      </c>
    </row>
    <row r="76" spans="1:6">
      <c r="A76" t="s">
        <v>56</v>
      </c>
      <c r="B76" t="s">
        <v>57</v>
      </c>
      <c r="C76" s="3">
        <v>147</v>
      </c>
      <c r="D76" s="1" t="s">
        <v>81</v>
      </c>
      <c r="E76" s="3">
        <v>0.96225000000000005</v>
      </c>
      <c r="F76" s="5" t="s">
        <v>180</v>
      </c>
    </row>
    <row r="77" spans="1:6">
      <c r="A77" t="s">
        <v>56</v>
      </c>
      <c r="B77" t="s">
        <v>57</v>
      </c>
      <c r="C77" s="3">
        <v>147</v>
      </c>
      <c r="D77" s="1" t="s">
        <v>82</v>
      </c>
      <c r="E77" s="3">
        <v>0.95548</v>
      </c>
      <c r="F77" s="5" t="s">
        <v>177</v>
      </c>
    </row>
    <row r="78" spans="1:6">
      <c r="A78" t="s">
        <v>56</v>
      </c>
      <c r="B78" t="s">
        <v>57</v>
      </c>
      <c r="C78" s="3">
        <v>147</v>
      </c>
      <c r="D78" s="1" t="s">
        <v>83</v>
      </c>
      <c r="E78" s="3">
        <v>0.96130000000000004</v>
      </c>
      <c r="F78" s="5" t="s">
        <v>181</v>
      </c>
    </row>
    <row r="79" spans="1:6">
      <c r="A79" t="s">
        <v>56</v>
      </c>
      <c r="B79" t="s">
        <v>57</v>
      </c>
      <c r="C79" s="3">
        <v>147</v>
      </c>
      <c r="D79" s="1" t="s">
        <v>84</v>
      </c>
      <c r="E79" s="3">
        <v>0.97330000000000005</v>
      </c>
      <c r="F79" s="5" t="s">
        <v>180</v>
      </c>
    </row>
    <row r="80" spans="1:6">
      <c r="A80" t="s">
        <v>56</v>
      </c>
      <c r="B80" t="s">
        <v>57</v>
      </c>
      <c r="C80" s="3">
        <v>147</v>
      </c>
      <c r="D80" s="1" t="s">
        <v>85</v>
      </c>
      <c r="E80" s="3">
        <v>0.94189000000000001</v>
      </c>
      <c r="F80" s="5" t="s">
        <v>165</v>
      </c>
    </row>
    <row r="81" spans="1:6">
      <c r="A81" t="s">
        <v>56</v>
      </c>
      <c r="B81" t="s">
        <v>57</v>
      </c>
      <c r="C81" s="3">
        <v>147</v>
      </c>
      <c r="D81" s="1" t="s">
        <v>86</v>
      </c>
      <c r="E81" s="3">
        <v>0.35106999999999999</v>
      </c>
      <c r="F81" s="5" t="s">
        <v>165</v>
      </c>
    </row>
    <row r="82" spans="1:6">
      <c r="A82" t="s">
        <v>56</v>
      </c>
      <c r="B82" t="s">
        <v>57</v>
      </c>
      <c r="C82" s="3">
        <v>147</v>
      </c>
      <c r="D82" s="1" t="s">
        <v>87</v>
      </c>
      <c r="E82" s="3">
        <v>0.93711999999999995</v>
      </c>
      <c r="F82" s="5" t="s">
        <v>165</v>
      </c>
    </row>
    <row r="83" spans="1:6">
      <c r="A83" t="s">
        <v>56</v>
      </c>
      <c r="B83" t="s">
        <v>57</v>
      </c>
      <c r="C83" s="3">
        <v>147</v>
      </c>
      <c r="D83" s="1" t="s">
        <v>88</v>
      </c>
      <c r="E83" s="3">
        <v>0.94189000000000001</v>
      </c>
      <c r="F83" s="5" t="s">
        <v>165</v>
      </c>
    </row>
    <row r="84" spans="1:6">
      <c r="A84" t="s">
        <v>56</v>
      </c>
      <c r="B84" t="s">
        <v>57</v>
      </c>
      <c r="C84" s="3">
        <v>147</v>
      </c>
      <c r="D84" s="1" t="s">
        <v>89</v>
      </c>
      <c r="E84" s="3">
        <v>0.85956999999999995</v>
      </c>
      <c r="F84" s="5" t="s">
        <v>165</v>
      </c>
    </row>
    <row r="85" spans="1:6">
      <c r="A85" t="s">
        <v>56</v>
      </c>
      <c r="B85" t="s">
        <v>57</v>
      </c>
      <c r="C85" s="3">
        <v>147</v>
      </c>
      <c r="D85" s="1" t="s">
        <v>90</v>
      </c>
      <c r="E85" s="3">
        <v>0.84357000000000004</v>
      </c>
      <c r="F85" s="5" t="s">
        <v>165</v>
      </c>
    </row>
    <row r="86" spans="1:6">
      <c r="A86" t="s">
        <v>56</v>
      </c>
      <c r="B86" t="s">
        <v>57</v>
      </c>
      <c r="C86" s="3">
        <v>147</v>
      </c>
      <c r="D86" s="1" t="s">
        <v>91</v>
      </c>
      <c r="E86" s="3" t="s">
        <v>163</v>
      </c>
      <c r="F86" s="5" t="s">
        <v>165</v>
      </c>
    </row>
    <row r="87" spans="1:6">
      <c r="A87" t="s">
        <v>56</v>
      </c>
      <c r="B87" t="s">
        <v>57</v>
      </c>
      <c r="C87" s="3">
        <v>147</v>
      </c>
      <c r="D87" s="1" t="s">
        <v>92</v>
      </c>
      <c r="E87" s="3">
        <v>0.78105000000000002</v>
      </c>
      <c r="F87" s="5" t="s">
        <v>180</v>
      </c>
    </row>
    <row r="88" spans="1:6">
      <c r="A88" t="s">
        <v>56</v>
      </c>
      <c r="B88" t="s">
        <v>57</v>
      </c>
      <c r="C88" s="3">
        <v>147</v>
      </c>
      <c r="D88" s="1" t="s">
        <v>93</v>
      </c>
      <c r="E88" s="3">
        <v>0.86043000000000003</v>
      </c>
      <c r="F88" s="5" t="s">
        <v>165</v>
      </c>
    </row>
    <row r="89" spans="1:6">
      <c r="A89" t="s">
        <v>56</v>
      </c>
      <c r="B89" t="s">
        <v>57</v>
      </c>
      <c r="C89" s="3">
        <v>147</v>
      </c>
      <c r="D89" s="1" t="s">
        <v>94</v>
      </c>
      <c r="E89" s="3">
        <v>0.93711999999999995</v>
      </c>
      <c r="F89" s="5" t="s">
        <v>165</v>
      </c>
    </row>
    <row r="90" spans="1:6">
      <c r="A90" t="s">
        <v>56</v>
      </c>
      <c r="B90" t="s">
        <v>57</v>
      </c>
      <c r="C90" s="3">
        <v>147</v>
      </c>
      <c r="D90" s="1" t="s">
        <v>95</v>
      </c>
      <c r="E90" s="3">
        <v>0.95548</v>
      </c>
      <c r="F90" s="5" t="s">
        <v>177</v>
      </c>
    </row>
    <row r="91" spans="1:6">
      <c r="A91" t="s">
        <v>56</v>
      </c>
      <c r="B91" t="s">
        <v>57</v>
      </c>
      <c r="C91" s="3">
        <v>147</v>
      </c>
      <c r="D91" s="1" t="s">
        <v>96</v>
      </c>
      <c r="E91" s="3">
        <v>0.97619</v>
      </c>
      <c r="F91" s="5" t="s">
        <v>180</v>
      </c>
    </row>
    <row r="92" spans="1:6">
      <c r="A92" t="s">
        <v>56</v>
      </c>
      <c r="B92" t="s">
        <v>57</v>
      </c>
      <c r="C92" s="3">
        <v>147</v>
      </c>
      <c r="D92" s="1" t="s">
        <v>97</v>
      </c>
      <c r="E92" s="3">
        <v>0.96962000000000004</v>
      </c>
      <c r="F92" s="5" t="s">
        <v>181</v>
      </c>
    </row>
    <row r="93" spans="1:6">
      <c r="A93" t="s">
        <v>56</v>
      </c>
      <c r="B93" t="s">
        <v>57</v>
      </c>
      <c r="C93" s="3">
        <v>147</v>
      </c>
      <c r="D93" s="1" t="s">
        <v>98</v>
      </c>
      <c r="E93" s="3">
        <v>0.86043000000000003</v>
      </c>
      <c r="F93" s="5" t="s">
        <v>165</v>
      </c>
    </row>
    <row r="94" spans="1:6">
      <c r="A94" t="s">
        <v>56</v>
      </c>
      <c r="B94" t="s">
        <v>57</v>
      </c>
      <c r="C94" s="3">
        <v>147</v>
      </c>
      <c r="D94" s="1" t="s">
        <v>99</v>
      </c>
      <c r="E94" s="3">
        <v>0.93711999999999995</v>
      </c>
      <c r="F94" s="5" t="s">
        <v>165</v>
      </c>
    </row>
    <row r="95" spans="1:6">
      <c r="A95" t="s">
        <v>56</v>
      </c>
      <c r="B95" t="s">
        <v>57</v>
      </c>
      <c r="C95" s="3">
        <v>147</v>
      </c>
      <c r="D95" s="1" t="s">
        <v>100</v>
      </c>
      <c r="E95" s="3">
        <v>0.96606999999999998</v>
      </c>
      <c r="F95" s="5" t="s">
        <v>180</v>
      </c>
    </row>
    <row r="96" spans="1:6">
      <c r="A96" t="s">
        <v>56</v>
      </c>
      <c r="B96" t="s">
        <v>57</v>
      </c>
      <c r="C96" s="3">
        <v>147</v>
      </c>
      <c r="D96" s="1" t="s">
        <v>101</v>
      </c>
      <c r="E96" s="3">
        <v>0.93557999999999997</v>
      </c>
      <c r="F96" s="5" t="s">
        <v>171</v>
      </c>
    </row>
    <row r="97" spans="1:14">
      <c r="A97" t="s">
        <v>56</v>
      </c>
      <c r="B97" t="s">
        <v>57</v>
      </c>
      <c r="C97" s="3">
        <v>147</v>
      </c>
      <c r="D97" s="1" t="s">
        <v>102</v>
      </c>
      <c r="E97" s="3">
        <v>0.9365</v>
      </c>
      <c r="F97" s="5" t="s">
        <v>165</v>
      </c>
    </row>
    <row r="98" spans="1:14">
      <c r="A98" t="s">
        <v>56</v>
      </c>
      <c r="B98" t="s">
        <v>57</v>
      </c>
      <c r="C98" s="3">
        <v>147</v>
      </c>
      <c r="D98" s="1" t="s">
        <v>103</v>
      </c>
      <c r="E98" s="3">
        <v>0.94138999999999995</v>
      </c>
      <c r="F98" s="5" t="s">
        <v>180</v>
      </c>
    </row>
    <row r="99" spans="1:14">
      <c r="A99" t="s">
        <v>56</v>
      </c>
      <c r="B99" t="s">
        <v>57</v>
      </c>
      <c r="C99" s="3">
        <v>147</v>
      </c>
      <c r="D99" s="1" t="s">
        <v>104</v>
      </c>
      <c r="E99" s="3">
        <v>0.96450999999999998</v>
      </c>
      <c r="F99" s="5" t="s">
        <v>180</v>
      </c>
    </row>
    <row r="100" spans="1:14">
      <c r="A100" t="s">
        <v>56</v>
      </c>
      <c r="B100" t="s">
        <v>57</v>
      </c>
      <c r="C100" s="3">
        <v>147</v>
      </c>
      <c r="D100" s="1" t="s">
        <v>105</v>
      </c>
      <c r="E100" s="3">
        <v>0.85880999999999996</v>
      </c>
      <c r="F100" s="5" t="s">
        <v>165</v>
      </c>
    </row>
    <row r="101" spans="1:14">
      <c r="A101" t="s">
        <v>56</v>
      </c>
      <c r="B101" t="s">
        <v>57</v>
      </c>
      <c r="C101" s="3">
        <v>147</v>
      </c>
      <c r="D101" s="1" t="s">
        <v>106</v>
      </c>
      <c r="E101" s="3">
        <v>0.78734000000000004</v>
      </c>
      <c r="F101" s="5" t="s">
        <v>165</v>
      </c>
    </row>
    <row r="102" spans="1:14">
      <c r="A102" t="s">
        <v>56</v>
      </c>
      <c r="B102" t="s">
        <v>57</v>
      </c>
      <c r="C102" s="3">
        <v>147</v>
      </c>
      <c r="D102" s="1" t="s">
        <v>107</v>
      </c>
      <c r="E102" s="3">
        <v>0.94340999999999997</v>
      </c>
      <c r="F102" s="5" t="s">
        <v>177</v>
      </c>
    </row>
    <row r="103" spans="1:14" ht="18" customHeight="1">
      <c r="B103" s="9"/>
      <c r="C103" s="12"/>
      <c r="D103" s="9"/>
      <c r="E103" s="9"/>
      <c r="F103" s="9"/>
      <c r="G103" t="s">
        <v>184</v>
      </c>
      <c r="H103" t="s">
        <v>159</v>
      </c>
      <c r="I103" t="s">
        <v>185</v>
      </c>
      <c r="L103" t="s">
        <v>184</v>
      </c>
      <c r="M103" t="s">
        <v>159</v>
      </c>
      <c r="N103" t="s">
        <v>185</v>
      </c>
    </row>
    <row r="104" spans="1:14">
      <c r="A104" t="s">
        <v>108</v>
      </c>
      <c r="B104" t="s">
        <v>109</v>
      </c>
      <c r="C104" s="3">
        <v>268</v>
      </c>
      <c r="D104" s="1" t="s">
        <v>110</v>
      </c>
      <c r="E104" s="3">
        <v>0.28665000000000002</v>
      </c>
      <c r="F104" s="5" t="s">
        <v>171</v>
      </c>
      <c r="G104" t="s">
        <v>165</v>
      </c>
      <c r="H104">
        <f>AVERAGE(E105:E106,E112:E113,E119,E121,E130,E133,E135,E137,E142,E144:E145,E149,E150,)</f>
        <v>0.29858099999999999</v>
      </c>
      <c r="I104">
        <f>COUNTIF(B103:F153, "KMeans")+5</f>
        <v>19</v>
      </c>
      <c r="L104" s="5" t="s">
        <v>180</v>
      </c>
      <c r="M104">
        <f>AVERAGE(H112,H57,H7)</f>
        <v>0.29609458333333338</v>
      </c>
      <c r="N104">
        <f>SUM(I112,I57,I7)</f>
        <v>17</v>
      </c>
    </row>
    <row r="105" spans="1:14">
      <c r="A105" t="s">
        <v>108</v>
      </c>
      <c r="B105" t="s">
        <v>109</v>
      </c>
      <c r="C105" s="3">
        <v>268</v>
      </c>
      <c r="D105" s="1" t="s">
        <v>111</v>
      </c>
      <c r="E105" s="3" t="s">
        <v>163</v>
      </c>
      <c r="F105" s="5" t="s">
        <v>165</v>
      </c>
      <c r="G105" s="5" t="s">
        <v>171</v>
      </c>
      <c r="H105">
        <f>AVERAGE(E103,E106,E110,E116:E117,E128,E139,)</f>
        <v>0.40300599999999998</v>
      </c>
      <c r="I105">
        <f>COUNTIF(B101:F149, "GaussianMixture")+8</f>
        <v>15</v>
      </c>
      <c r="L105" s="5" t="s">
        <v>186</v>
      </c>
      <c r="M105">
        <f>AVERAGE(H110,H60,H10)</f>
        <v>0</v>
      </c>
      <c r="N105">
        <f>SUM(I110,I60,I10)</f>
        <v>1</v>
      </c>
    </row>
    <row r="106" spans="1:14">
      <c r="A106" t="s">
        <v>108</v>
      </c>
      <c r="B106" t="s">
        <v>109</v>
      </c>
      <c r="C106" s="3">
        <v>268</v>
      </c>
      <c r="D106" s="1" t="s">
        <v>112</v>
      </c>
      <c r="E106" s="3" t="s">
        <v>163</v>
      </c>
      <c r="F106" s="5" t="s">
        <v>165</v>
      </c>
      <c r="G106" s="5" t="s">
        <v>162</v>
      </c>
      <c r="H106">
        <f>AVERAGE(E103:E104,E106,E110,E112,E118,E121:E123,E126,E129,E134:E136,E141,E143)</f>
        <v>0.49033909090909089</v>
      </c>
      <c r="I106">
        <f>COUNTIF(B100:F148, "BayesianGaussianMixture")</f>
        <v>14</v>
      </c>
      <c r="L106" s="5" t="s">
        <v>182</v>
      </c>
      <c r="M106" s="3">
        <f>AVERAGE(H109,H59,H9)</f>
        <v>0.34722333333333327</v>
      </c>
      <c r="N106">
        <f>SUM(I109,I59,I9)</f>
        <v>2</v>
      </c>
    </row>
    <row r="107" spans="1:14">
      <c r="A107" t="s">
        <v>108</v>
      </c>
      <c r="B107" t="s">
        <v>109</v>
      </c>
      <c r="C107" s="3">
        <v>268</v>
      </c>
      <c r="D107" s="1" t="s">
        <v>113</v>
      </c>
      <c r="E107" s="3">
        <v>0.82804</v>
      </c>
      <c r="F107" s="5" t="s">
        <v>171</v>
      </c>
      <c r="G107" t="s">
        <v>178</v>
      </c>
      <c r="H107">
        <v>0</v>
      </c>
      <c r="I107">
        <v>2</v>
      </c>
      <c r="L107" t="s">
        <v>165</v>
      </c>
      <c r="M107">
        <f>AVERAGE(H104,H53,H3)</f>
        <v>0.52494676190476186</v>
      </c>
      <c r="N107">
        <f>SUM(I104,I53,I3)</f>
        <v>64</v>
      </c>
    </row>
    <row r="108" spans="1:14">
      <c r="A108" t="s">
        <v>108</v>
      </c>
      <c r="B108" t="s">
        <v>109</v>
      </c>
      <c r="C108" s="3">
        <v>268</v>
      </c>
      <c r="D108" s="1" t="s">
        <v>114</v>
      </c>
      <c r="E108" s="3">
        <v>0.59294000000000002</v>
      </c>
      <c r="F108" s="5" t="s">
        <v>162</v>
      </c>
      <c r="G108" s="5" t="s">
        <v>177</v>
      </c>
      <c r="H108">
        <v>0</v>
      </c>
      <c r="I108">
        <v>1</v>
      </c>
      <c r="L108" s="5" t="s">
        <v>171</v>
      </c>
      <c r="M108">
        <f>AVERAGE(H105,H58,H8)</f>
        <v>0.29026533333333332</v>
      </c>
      <c r="N108">
        <f>SUM(I105,I58,I8)</f>
        <v>16</v>
      </c>
    </row>
    <row r="109" spans="1:14">
      <c r="A109" t="s">
        <v>108</v>
      </c>
      <c r="B109" t="s">
        <v>109</v>
      </c>
      <c r="C109" s="3">
        <v>268</v>
      </c>
      <c r="D109" s="1" t="s">
        <v>115</v>
      </c>
      <c r="E109" s="3">
        <v>0.59428000000000003</v>
      </c>
      <c r="F109" s="5" t="s">
        <v>162</v>
      </c>
      <c r="G109" s="5" t="s">
        <v>182</v>
      </c>
      <c r="H109" s="3">
        <v>0.20008999999999999</v>
      </c>
      <c r="I109">
        <v>1</v>
      </c>
      <c r="L109" t="s">
        <v>178</v>
      </c>
      <c r="M109">
        <f>AVERAGE(H107,H56,H6)</f>
        <v>0</v>
      </c>
      <c r="N109">
        <f>SUM(I107,I56,I6)</f>
        <v>3</v>
      </c>
    </row>
    <row r="110" spans="1:14">
      <c r="A110" t="s">
        <v>108</v>
      </c>
      <c r="B110" t="s">
        <v>109</v>
      </c>
      <c r="C110" s="3">
        <v>268</v>
      </c>
      <c r="D110" s="1" t="s">
        <v>116</v>
      </c>
      <c r="E110" s="3">
        <v>0.55142999999999998</v>
      </c>
      <c r="F110" s="5" t="s">
        <v>171</v>
      </c>
      <c r="G110" s="5" t="s">
        <v>186</v>
      </c>
      <c r="H110">
        <v>0</v>
      </c>
      <c r="I110">
        <v>1</v>
      </c>
      <c r="L110" s="5" t="s">
        <v>181</v>
      </c>
      <c r="M110">
        <f>AVERAGE(H111,H55,H5)</f>
        <v>0.43324611111111117</v>
      </c>
      <c r="N110">
        <f>SUM(I111,I55,I5)</f>
        <v>6</v>
      </c>
    </row>
    <row r="111" spans="1:14">
      <c r="A111" t="s">
        <v>108</v>
      </c>
      <c r="B111" t="s">
        <v>109</v>
      </c>
      <c r="C111" s="3">
        <v>268</v>
      </c>
      <c r="D111" s="1" t="s">
        <v>117</v>
      </c>
      <c r="E111" s="3">
        <v>0.80188000000000004</v>
      </c>
      <c r="F111" s="5" t="s">
        <v>162</v>
      </c>
      <c r="G111" s="5" t="s">
        <v>181</v>
      </c>
      <c r="H111">
        <v>0</v>
      </c>
      <c r="I111">
        <f>COUNTIF(B108:F158, "Birch")</f>
        <v>0</v>
      </c>
      <c r="L111" s="5" t="s">
        <v>162</v>
      </c>
      <c r="M111">
        <f>AVERAGE(H106,H61,H11)</f>
        <v>0.16344636363636364</v>
      </c>
      <c r="N111">
        <f>SUM(I106,I61,I11,)</f>
        <v>14</v>
      </c>
    </row>
    <row r="112" spans="1:14">
      <c r="A112" t="s">
        <v>108</v>
      </c>
      <c r="B112" t="s">
        <v>109</v>
      </c>
      <c r="C112" s="3">
        <v>268</v>
      </c>
      <c r="D112" s="1" t="s">
        <v>118</v>
      </c>
      <c r="E112" s="3">
        <v>0.28871999999999998</v>
      </c>
      <c r="F112" s="5" t="s">
        <v>165</v>
      </c>
      <c r="G112" s="5" t="s">
        <v>180</v>
      </c>
      <c r="H112">
        <v>0</v>
      </c>
      <c r="I112">
        <f>COUNTIF(B108:F157, "SpectralClustering")</f>
        <v>0</v>
      </c>
      <c r="L112" s="5" t="s">
        <v>177</v>
      </c>
      <c r="M112">
        <f>AVERAGE(H108,H54,H4)</f>
        <v>0.31715222222222222</v>
      </c>
      <c r="N112">
        <f>SUM(I108,I54,I4)</f>
        <v>21</v>
      </c>
    </row>
    <row r="113" spans="1:6">
      <c r="A113" t="s">
        <v>108</v>
      </c>
      <c r="B113" t="s">
        <v>109</v>
      </c>
      <c r="C113" s="3">
        <v>268</v>
      </c>
      <c r="D113" s="1" t="s">
        <v>119</v>
      </c>
      <c r="E113" s="3">
        <v>0.26218000000000002</v>
      </c>
      <c r="F113" s="5" t="s">
        <v>165</v>
      </c>
    </row>
    <row r="114" spans="1:6">
      <c r="A114" t="s">
        <v>108</v>
      </c>
      <c r="B114" t="s">
        <v>109</v>
      </c>
      <c r="C114" s="3">
        <v>268</v>
      </c>
      <c r="D114" s="1" t="s">
        <v>120</v>
      </c>
      <c r="E114" s="3">
        <v>0.28299000000000002</v>
      </c>
      <c r="F114" s="5" t="s">
        <v>171</v>
      </c>
    </row>
    <row r="115" spans="1:6">
      <c r="A115" t="s">
        <v>108</v>
      </c>
      <c r="B115" t="s">
        <v>109</v>
      </c>
      <c r="C115" s="3">
        <v>268</v>
      </c>
      <c r="D115" s="1" t="s">
        <v>121</v>
      </c>
      <c r="E115" s="3">
        <v>0.59616999999999998</v>
      </c>
      <c r="F115" s="5" t="s">
        <v>162</v>
      </c>
    </row>
    <row r="116" spans="1:6">
      <c r="A116" t="s">
        <v>108</v>
      </c>
      <c r="B116" t="s">
        <v>109</v>
      </c>
      <c r="C116" s="3">
        <v>268</v>
      </c>
      <c r="D116" s="1" t="s">
        <v>122</v>
      </c>
      <c r="E116" s="3" t="s">
        <v>163</v>
      </c>
      <c r="F116" s="5" t="s">
        <v>163</v>
      </c>
    </row>
    <row r="117" spans="1:6">
      <c r="A117" t="s">
        <v>108</v>
      </c>
      <c r="B117" t="s">
        <v>109</v>
      </c>
      <c r="C117" s="3">
        <v>268</v>
      </c>
      <c r="D117" s="1" t="s">
        <v>123</v>
      </c>
      <c r="E117" s="3">
        <v>0.59519999999999995</v>
      </c>
      <c r="F117" s="5" t="s">
        <v>162</v>
      </c>
    </row>
    <row r="118" spans="1:6">
      <c r="A118" t="s">
        <v>108</v>
      </c>
      <c r="B118" t="s">
        <v>109</v>
      </c>
      <c r="C118" s="3">
        <v>268</v>
      </c>
      <c r="D118" s="1" t="s">
        <v>124</v>
      </c>
      <c r="E118" s="3" t="s">
        <v>163</v>
      </c>
      <c r="F118" s="5" t="s">
        <v>163</v>
      </c>
    </row>
    <row r="119" spans="1:6">
      <c r="A119" t="s">
        <v>108</v>
      </c>
      <c r="B119" t="s">
        <v>109</v>
      </c>
      <c r="C119" s="3">
        <v>268</v>
      </c>
      <c r="D119" s="1" t="s">
        <v>125</v>
      </c>
      <c r="E119" s="3" t="s">
        <v>163</v>
      </c>
      <c r="F119" s="5" t="s">
        <v>165</v>
      </c>
    </row>
    <row r="120" spans="1:6">
      <c r="A120" t="s">
        <v>108</v>
      </c>
      <c r="B120" t="s">
        <v>109</v>
      </c>
      <c r="C120" s="3">
        <v>268</v>
      </c>
      <c r="D120" s="1" t="s">
        <v>126</v>
      </c>
      <c r="E120" s="3">
        <v>0.53208</v>
      </c>
      <c r="F120" s="5" t="s">
        <v>171</v>
      </c>
    </row>
    <row r="121" spans="1:6">
      <c r="A121" t="s">
        <v>108</v>
      </c>
      <c r="B121" t="s">
        <v>109</v>
      </c>
      <c r="C121" s="3">
        <v>268</v>
      </c>
      <c r="D121" s="1" t="s">
        <v>127</v>
      </c>
      <c r="E121" s="3">
        <v>0.60845000000000005</v>
      </c>
      <c r="F121" s="5" t="s">
        <v>179</v>
      </c>
    </row>
    <row r="122" spans="1:6" ht="19">
      <c r="A122" t="s">
        <v>108</v>
      </c>
      <c r="B122" t="s">
        <v>109</v>
      </c>
      <c r="C122" s="3">
        <v>268</v>
      </c>
      <c r="D122" s="1" t="s">
        <v>128</v>
      </c>
      <c r="E122" s="3" t="s">
        <v>163</v>
      </c>
      <c r="F122" s="5" t="s">
        <v>176</v>
      </c>
    </row>
    <row r="123" spans="1:6">
      <c r="A123" t="s">
        <v>108</v>
      </c>
      <c r="B123" t="s">
        <v>109</v>
      </c>
      <c r="C123" s="3">
        <v>268</v>
      </c>
      <c r="D123" s="1" t="s">
        <v>129</v>
      </c>
      <c r="E123" s="3">
        <v>0.80645999999999995</v>
      </c>
      <c r="F123" s="5" t="s">
        <v>162</v>
      </c>
    </row>
    <row r="124" spans="1:6" ht="19">
      <c r="A124" t="s">
        <v>108</v>
      </c>
      <c r="B124" t="s">
        <v>109</v>
      </c>
      <c r="C124" s="3">
        <v>268</v>
      </c>
      <c r="D124" s="1" t="s">
        <v>130</v>
      </c>
      <c r="E124" s="3" t="s">
        <v>163</v>
      </c>
      <c r="F124" s="5" t="s">
        <v>175</v>
      </c>
    </row>
    <row r="125" spans="1:6">
      <c r="A125" t="s">
        <v>108</v>
      </c>
      <c r="B125" t="s">
        <v>109</v>
      </c>
      <c r="C125" s="3">
        <v>268</v>
      </c>
      <c r="D125" s="1" t="s">
        <v>131</v>
      </c>
      <c r="E125" s="3" t="s">
        <v>163</v>
      </c>
      <c r="F125" s="5" t="s">
        <v>163</v>
      </c>
    </row>
    <row r="126" spans="1:6">
      <c r="A126" t="s">
        <v>108</v>
      </c>
      <c r="B126" t="s">
        <v>109</v>
      </c>
      <c r="C126" s="3">
        <v>268</v>
      </c>
      <c r="D126" s="1" t="s">
        <v>132</v>
      </c>
      <c r="E126" s="3">
        <v>0.59336999999999995</v>
      </c>
      <c r="F126" s="5" t="s">
        <v>162</v>
      </c>
    </row>
    <row r="127" spans="1:6">
      <c r="A127" t="s">
        <v>108</v>
      </c>
      <c r="B127" t="s">
        <v>109</v>
      </c>
      <c r="C127" s="3">
        <v>268</v>
      </c>
      <c r="D127" s="1" t="s">
        <v>133</v>
      </c>
      <c r="E127" s="3">
        <v>0.68339000000000005</v>
      </c>
      <c r="F127" s="5" t="s">
        <v>162</v>
      </c>
    </row>
    <row r="128" spans="1:6">
      <c r="A128" t="s">
        <v>108</v>
      </c>
      <c r="B128" t="s">
        <v>109</v>
      </c>
      <c r="C128" s="3">
        <v>268</v>
      </c>
      <c r="D128" s="1" t="s">
        <v>134</v>
      </c>
      <c r="E128" s="3">
        <v>0.51851000000000003</v>
      </c>
      <c r="F128" s="5" t="s">
        <v>162</v>
      </c>
    </row>
    <row r="129" spans="1:6">
      <c r="A129" t="s">
        <v>108</v>
      </c>
      <c r="B129" t="s">
        <v>109</v>
      </c>
      <c r="C129" s="3">
        <v>268</v>
      </c>
      <c r="D129" s="1" t="s">
        <v>135</v>
      </c>
      <c r="E129" s="3" t="s">
        <v>163</v>
      </c>
      <c r="F129" s="5" t="s">
        <v>173</v>
      </c>
    </row>
    <row r="130" spans="1:6">
      <c r="A130" t="s">
        <v>108</v>
      </c>
      <c r="B130" t="s">
        <v>109</v>
      </c>
      <c r="C130" s="3">
        <v>268</v>
      </c>
      <c r="D130" s="1" t="s">
        <v>136</v>
      </c>
      <c r="E130" s="3" t="s">
        <v>163</v>
      </c>
      <c r="F130" s="5" t="s">
        <v>165</v>
      </c>
    </row>
    <row r="131" spans="1:6">
      <c r="A131" t="s">
        <v>108</v>
      </c>
      <c r="B131" t="s">
        <v>109</v>
      </c>
      <c r="C131" s="3">
        <v>268</v>
      </c>
      <c r="D131" s="1" t="s">
        <v>137</v>
      </c>
      <c r="E131" s="3">
        <v>0.25097999999999998</v>
      </c>
      <c r="F131" s="5" t="s">
        <v>174</v>
      </c>
    </row>
    <row r="132" spans="1:6">
      <c r="A132" t="s">
        <v>108</v>
      </c>
      <c r="B132" t="s">
        <v>109</v>
      </c>
      <c r="C132" s="3">
        <v>268</v>
      </c>
      <c r="D132" s="1" t="s">
        <v>138</v>
      </c>
      <c r="E132" s="3">
        <v>0.52087000000000006</v>
      </c>
      <c r="F132" s="5" t="s">
        <v>171</v>
      </c>
    </row>
    <row r="133" spans="1:6">
      <c r="A133" t="s">
        <v>108</v>
      </c>
      <c r="B133" t="s">
        <v>109</v>
      </c>
      <c r="C133" s="3">
        <v>268</v>
      </c>
      <c r="D133" s="1" t="s">
        <v>139</v>
      </c>
      <c r="E133" s="3">
        <v>0.16657</v>
      </c>
      <c r="F133" s="5" t="s">
        <v>165</v>
      </c>
    </row>
    <row r="134" spans="1:6">
      <c r="A134" t="s">
        <v>108</v>
      </c>
      <c r="B134" t="s">
        <v>109</v>
      </c>
      <c r="C134" s="3">
        <v>268</v>
      </c>
      <c r="D134" s="1" t="s">
        <v>140</v>
      </c>
      <c r="E134" s="3">
        <v>0.61034999999999995</v>
      </c>
      <c r="F134" s="5" t="s">
        <v>162</v>
      </c>
    </row>
    <row r="135" spans="1:6">
      <c r="A135" t="s">
        <v>108</v>
      </c>
      <c r="B135" t="s">
        <v>109</v>
      </c>
      <c r="C135" s="3">
        <v>268</v>
      </c>
      <c r="D135" s="1" t="s">
        <v>141</v>
      </c>
      <c r="E135" s="3">
        <v>0.23227999999999999</v>
      </c>
      <c r="F135" s="5" t="s">
        <v>165</v>
      </c>
    </row>
    <row r="136" spans="1:6">
      <c r="A136" t="s">
        <v>108</v>
      </c>
      <c r="B136" t="s">
        <v>109</v>
      </c>
      <c r="C136" s="3">
        <v>268</v>
      </c>
      <c r="D136" s="1" t="s">
        <v>142</v>
      </c>
      <c r="E136" s="3">
        <v>0.20008999999999999</v>
      </c>
      <c r="F136" s="8" t="s">
        <v>182</v>
      </c>
    </row>
    <row r="137" spans="1:6">
      <c r="A137" t="s">
        <v>108</v>
      </c>
      <c r="B137" t="s">
        <v>109</v>
      </c>
      <c r="C137" s="3">
        <v>268</v>
      </c>
      <c r="D137" s="1" t="s">
        <v>143</v>
      </c>
      <c r="E137" s="3" t="s">
        <v>163</v>
      </c>
      <c r="F137" s="5" t="s">
        <v>165</v>
      </c>
    </row>
    <row r="138" spans="1:6">
      <c r="A138" t="s">
        <v>108</v>
      </c>
      <c r="B138" t="s">
        <v>109</v>
      </c>
      <c r="C138" s="3">
        <v>268</v>
      </c>
      <c r="D138" s="1" t="s">
        <v>144</v>
      </c>
      <c r="E138" s="3" t="s">
        <v>163</v>
      </c>
      <c r="F138" s="5" t="s">
        <v>169</v>
      </c>
    </row>
    <row r="139" spans="1:6">
      <c r="A139" t="s">
        <v>108</v>
      </c>
      <c r="B139" t="s">
        <v>109</v>
      </c>
      <c r="C139" s="3">
        <v>268</v>
      </c>
      <c r="D139" s="1" t="s">
        <v>145</v>
      </c>
      <c r="E139" s="3">
        <v>0.34988999999999998</v>
      </c>
      <c r="F139" s="5" t="s">
        <v>162</v>
      </c>
    </row>
    <row r="140" spans="1:6">
      <c r="A140" t="s">
        <v>108</v>
      </c>
      <c r="B140" t="s">
        <v>109</v>
      </c>
      <c r="C140" s="3">
        <v>268</v>
      </c>
      <c r="D140" s="1" t="s">
        <v>146</v>
      </c>
      <c r="E140" s="3">
        <v>0.64124999999999999</v>
      </c>
      <c r="F140" s="5" t="s">
        <v>162</v>
      </c>
    </row>
    <row r="141" spans="1:6">
      <c r="A141" t="s">
        <v>108</v>
      </c>
      <c r="B141" t="s">
        <v>109</v>
      </c>
      <c r="C141" s="3">
        <v>268</v>
      </c>
      <c r="D141" s="1" t="s">
        <v>147</v>
      </c>
      <c r="E141" s="3">
        <v>0.63219999999999998</v>
      </c>
      <c r="F141" s="5" t="s">
        <v>168</v>
      </c>
    </row>
    <row r="142" spans="1:6">
      <c r="A142" t="s">
        <v>108</v>
      </c>
      <c r="B142" t="s">
        <v>109</v>
      </c>
      <c r="C142" s="3">
        <v>268</v>
      </c>
      <c r="D142" s="1" t="s">
        <v>167</v>
      </c>
      <c r="E142" s="3">
        <v>0.24199000000000001</v>
      </c>
      <c r="F142" s="6" t="s">
        <v>165</v>
      </c>
    </row>
    <row r="143" spans="1:6">
      <c r="A143" t="s">
        <v>108</v>
      </c>
      <c r="B143" t="s">
        <v>109</v>
      </c>
      <c r="C143" s="3">
        <v>268</v>
      </c>
      <c r="D143" s="1" t="s">
        <v>148</v>
      </c>
      <c r="E143" s="3">
        <v>0.58372999999999997</v>
      </c>
      <c r="F143" s="5" t="s">
        <v>171</v>
      </c>
    </row>
    <row r="144" spans="1:6">
      <c r="A144" t="s">
        <v>108</v>
      </c>
      <c r="B144" t="s">
        <v>109</v>
      </c>
      <c r="C144" s="3">
        <v>268</v>
      </c>
      <c r="D144" s="1" t="s">
        <v>149</v>
      </c>
      <c r="E144" s="3">
        <v>0.34993000000000002</v>
      </c>
      <c r="F144" s="6" t="s">
        <v>165</v>
      </c>
    </row>
    <row r="145" spans="1:6">
      <c r="A145" t="s">
        <v>108</v>
      </c>
      <c r="B145" t="s">
        <v>109</v>
      </c>
      <c r="C145" s="3">
        <v>268</v>
      </c>
      <c r="D145" s="1" t="s">
        <v>150</v>
      </c>
      <c r="E145" s="3">
        <v>0.24088999999999999</v>
      </c>
      <c r="F145" s="6" t="s">
        <v>165</v>
      </c>
    </row>
    <row r="146" spans="1:6">
      <c r="A146" t="s">
        <v>108</v>
      </c>
      <c r="B146" t="s">
        <v>109</v>
      </c>
      <c r="C146" s="3">
        <v>268</v>
      </c>
      <c r="D146" s="1" t="s">
        <v>151</v>
      </c>
      <c r="E146" s="3">
        <v>0.60082000000000002</v>
      </c>
      <c r="F146" s="5" t="s">
        <v>162</v>
      </c>
    </row>
    <row r="147" spans="1:6">
      <c r="A147" t="s">
        <v>108</v>
      </c>
      <c r="B147" t="s">
        <v>109</v>
      </c>
      <c r="C147" s="3">
        <v>268</v>
      </c>
      <c r="D147" s="1" t="s">
        <v>152</v>
      </c>
      <c r="E147" s="3" t="s">
        <v>163</v>
      </c>
      <c r="F147" s="5" t="s">
        <v>164</v>
      </c>
    </row>
    <row r="148" spans="1:6">
      <c r="A148" t="s">
        <v>108</v>
      </c>
      <c r="B148" t="s">
        <v>109</v>
      </c>
      <c r="C148" s="3">
        <v>268</v>
      </c>
      <c r="D148" s="1" t="s">
        <v>153</v>
      </c>
      <c r="E148" s="3">
        <v>0.59616999999999998</v>
      </c>
      <c r="F148" s="5" t="s">
        <v>162</v>
      </c>
    </row>
    <row r="149" spans="1:6">
      <c r="A149" t="s">
        <v>108</v>
      </c>
      <c r="B149" t="s">
        <v>109</v>
      </c>
      <c r="C149" s="3">
        <v>268</v>
      </c>
      <c r="D149" s="1" t="s">
        <v>154</v>
      </c>
      <c r="E149" s="3">
        <v>0.5948</v>
      </c>
      <c r="F149" s="6" t="s">
        <v>165</v>
      </c>
    </row>
    <row r="150" spans="1:6">
      <c r="A150" t="s">
        <v>108</v>
      </c>
      <c r="B150" t="s">
        <v>109</v>
      </c>
      <c r="C150" s="3">
        <v>268</v>
      </c>
      <c r="D150" s="1" t="s">
        <v>155</v>
      </c>
      <c r="E150" s="3" t="s">
        <v>163</v>
      </c>
      <c r="F150" s="6" t="s">
        <v>165</v>
      </c>
    </row>
    <row r="151" spans="1:6">
      <c r="A151" t="s">
        <v>108</v>
      </c>
      <c r="B151" t="s">
        <v>109</v>
      </c>
      <c r="C151" s="3">
        <v>268</v>
      </c>
      <c r="D151" s="1" t="s">
        <v>156</v>
      </c>
      <c r="E151" s="3" t="s">
        <v>163</v>
      </c>
      <c r="F151" s="5" t="s">
        <v>164</v>
      </c>
    </row>
    <row r="152" spans="1:6">
      <c r="A152" t="s">
        <v>108</v>
      </c>
      <c r="B152" t="s">
        <v>109</v>
      </c>
      <c r="C152" s="3">
        <v>268</v>
      </c>
      <c r="D152" s="1" t="s">
        <v>157</v>
      </c>
      <c r="E152" s="3" t="s">
        <v>163</v>
      </c>
      <c r="F152" s="5" t="s">
        <v>166</v>
      </c>
    </row>
    <row r="153" spans="1:6">
      <c r="A153" t="s">
        <v>108</v>
      </c>
      <c r="B153" t="s">
        <v>109</v>
      </c>
      <c r="C153" s="3">
        <v>268</v>
      </c>
      <c r="D153" s="1" t="s">
        <v>158</v>
      </c>
      <c r="E153" s="3" t="s">
        <v>163</v>
      </c>
      <c r="F153" s="5" t="s">
        <v>172</v>
      </c>
    </row>
    <row r="154" spans="1:6">
      <c r="D154" s="1"/>
    </row>
    <row r="157" spans="1:6">
      <c r="D157" t="s">
        <v>161</v>
      </c>
    </row>
    <row r="158" spans="1:6">
      <c r="D158" t="s">
        <v>162</v>
      </c>
    </row>
    <row r="159" spans="1:6">
      <c r="D159" t="s">
        <v>171</v>
      </c>
    </row>
    <row r="160" spans="1:6" ht="18">
      <c r="D160" s="2" t="s">
        <v>170</v>
      </c>
    </row>
    <row r="161" spans="4:4">
      <c r="D161" t="s">
        <v>177</v>
      </c>
    </row>
    <row r="162" spans="4:4">
      <c r="D162" t="s">
        <v>178</v>
      </c>
    </row>
    <row r="163" spans="4:4" ht="18">
      <c r="D163" s="2" t="s">
        <v>180</v>
      </c>
    </row>
    <row r="164" spans="4:4" ht="18">
      <c r="D164" s="2" t="s">
        <v>181</v>
      </c>
    </row>
  </sheetData>
  <hyperlinks>
    <hyperlink ref="D152" r:id="rId1" xr:uid="{0B89A95D-DCBC-6C4F-B7AD-31ABB309E06F}"/>
    <hyperlink ref="D151" r:id="rId2" xr:uid="{3B8EF1B6-618D-F34A-B978-E7E90EEE8277}"/>
    <hyperlink ref="D144" r:id="rId3" xr:uid="{10D75731-1F82-7A4E-9EB0-8E9AED867B35}"/>
    <hyperlink ref="D143" r:id="rId4" xr:uid="{C0730615-6C6B-1A4B-8C3F-23B55ACE8094}"/>
    <hyperlink ref="D145" r:id="rId5" xr:uid="{D3E02724-1588-2A49-9439-502D5F44AADC}"/>
    <hyperlink ref="D146" r:id="rId6" xr:uid="{1B7E62C1-94BE-E74B-9DFF-F5A05DE229AF}"/>
    <hyperlink ref="D147" r:id="rId7" xr:uid="{602C3146-1656-BD41-9DE2-F80988F2F0E8}"/>
    <hyperlink ref="D148" r:id="rId8" xr:uid="{0DB20C9A-252E-4246-9E3A-B4DF6F805311}"/>
    <hyperlink ref="D149" r:id="rId9" xr:uid="{B5403AC2-5E6A-D64B-8AD8-6178F8D113AF}"/>
    <hyperlink ref="D150" r:id="rId10" xr:uid="{ECEBEF56-20C9-1D44-8EC6-DC9F0A2F555E}"/>
    <hyperlink ref="D153" r:id="rId11" xr:uid="{6BF2E065-D949-C54F-B092-0FB783FBCA91}"/>
    <hyperlink ref="D142" r:id="rId12" xr:uid="{09C9F8E1-AFD3-454C-B197-906F7D110ED2}"/>
    <hyperlink ref="D141" r:id="rId13" xr:uid="{1257BB49-BDEE-8740-9626-7A37B317353F}"/>
    <hyperlink ref="D140" r:id="rId14" xr:uid="{005056F2-8AE7-9B49-922F-D88E22742848}"/>
    <hyperlink ref="D139" r:id="rId15" xr:uid="{D3BCDFC4-FE84-1C4A-BF6B-1AA176F89CC5}"/>
    <hyperlink ref="D138" r:id="rId16" xr:uid="{7FCEA1BD-3DBD-C044-A662-F5AECBD71979}"/>
    <hyperlink ref="D137" r:id="rId17" xr:uid="{FFC40B32-9B0E-6549-992B-AE47F83773A3}"/>
    <hyperlink ref="D136" r:id="rId18" xr:uid="{26CC15AC-52B9-DA41-A2F5-1DDDAB8884DC}"/>
    <hyperlink ref="D135" r:id="rId19" xr:uid="{DFC05447-0068-2448-B941-D20E6CB1E634}"/>
    <hyperlink ref="D134" r:id="rId20" xr:uid="{DE805806-D9BA-7A49-BAFC-0E39A13DDC3F}"/>
    <hyperlink ref="D133" r:id="rId21" xr:uid="{510D3D94-703F-8D47-AD64-33162BDF8811}"/>
    <hyperlink ref="D132" r:id="rId22" xr:uid="{63611EFC-D650-2F44-8826-1F3CF7253A00}"/>
    <hyperlink ref="D131" r:id="rId23" xr:uid="{3186245C-B5E1-5E4E-8523-48D04C79CFED}"/>
    <hyperlink ref="D130" r:id="rId24" xr:uid="{D520D0B7-7885-D148-BC10-A7A1A20FA2FA}"/>
    <hyperlink ref="D129" r:id="rId25" xr:uid="{CC304E5E-B34A-D247-B6A7-2253EB4142D6}"/>
    <hyperlink ref="D128" r:id="rId26" xr:uid="{AA2D2C55-56D3-264C-AFE8-4388FAED384C}"/>
    <hyperlink ref="D127" r:id="rId27" xr:uid="{B748ADF9-B032-9846-B39A-6272AEA7EFF6}"/>
    <hyperlink ref="D126" r:id="rId28" xr:uid="{EDF2A920-D698-2441-A46E-8637A14D995E}"/>
    <hyperlink ref="D125" r:id="rId29" xr:uid="{EBBBEE51-4B45-204C-9C62-6B1FF5C62E81}"/>
    <hyperlink ref="D124" r:id="rId30" xr:uid="{79994B53-8E48-C644-AD29-B70D084AA020}"/>
    <hyperlink ref="D123" r:id="rId31" xr:uid="{A834AD35-ABAF-2747-A187-3182A1C5BD3D}"/>
    <hyperlink ref="D122" r:id="rId32" xr:uid="{565010C4-4E72-A346-8D4D-FBCEFA33542D}"/>
    <hyperlink ref="D121" r:id="rId33" xr:uid="{0EF9F26C-0ABB-8B47-A1F7-42636A60C82C}"/>
    <hyperlink ref="D119" r:id="rId34" xr:uid="{0DE0B9D0-4AD6-9242-891C-6CB2F0C49019}"/>
    <hyperlink ref="D118" r:id="rId35" xr:uid="{4839E338-5D6F-C149-9C37-AEB002A3DEE5}"/>
    <hyperlink ref="D120" r:id="rId36" xr:uid="{3018F5B5-FBDD-6748-BAF4-718513C87F85}"/>
    <hyperlink ref="D117" r:id="rId37" xr:uid="{649033E2-F7C8-AC43-A396-69819B30467C}"/>
    <hyperlink ref="D116" r:id="rId38" xr:uid="{7D768ED3-35ED-5B4F-B7D6-65479F613815}"/>
    <hyperlink ref="D115" r:id="rId39" xr:uid="{F5EC5A61-CC05-BC40-AF1F-E90EFE8B5212}"/>
    <hyperlink ref="D114" r:id="rId40" xr:uid="{2D4BAEB8-1CC3-1446-89A5-36FF27936C6E}"/>
    <hyperlink ref="D113" r:id="rId41" xr:uid="{D73D7F85-3E6D-6C47-87E1-5B929AF8F786}"/>
    <hyperlink ref="D112" r:id="rId42" xr:uid="{F54A73F0-8C89-8649-94A2-1E273C4EAE20}"/>
    <hyperlink ref="D111" r:id="rId43" xr:uid="{5B2824F3-D1F8-4D4A-8D79-7AFF036D7EE0}"/>
    <hyperlink ref="D110" r:id="rId44" xr:uid="{4A73CD6E-2161-1F4F-862B-343D2EA333A8}"/>
    <hyperlink ref="D109" r:id="rId45" xr:uid="{EBCB78F6-0AC1-E943-9234-4C3C1562BF99}"/>
    <hyperlink ref="D108" r:id="rId46" xr:uid="{846B4BE9-BD93-614D-9C92-C1EE19DE9C09}"/>
    <hyperlink ref="D107" r:id="rId47" xr:uid="{5D4D8633-F23B-8049-A4D4-21D8C3535A55}"/>
    <hyperlink ref="D106" r:id="rId48" xr:uid="{E96F3B6A-7023-3C4D-BF8F-C18B7C49456D}"/>
    <hyperlink ref="D105" r:id="rId49" xr:uid="{766CCDCB-61A2-4D42-A616-2CC3C2969C79}"/>
    <hyperlink ref="D104" r:id="rId50" xr:uid="{450C038E-0E05-4C4D-8A49-076BE1425800}"/>
    <hyperlink ref="D102" r:id="rId51" xr:uid="{7A4896E8-0D0D-0E4C-AF3B-545D5A5622D9}"/>
    <hyperlink ref="D101" r:id="rId52" xr:uid="{DBC7D649-344E-1C4A-B4E3-77B7F356D2CA}"/>
    <hyperlink ref="D100" r:id="rId53" xr:uid="{C2D51D91-4636-874F-995F-1DE0201D1179}"/>
    <hyperlink ref="D99" r:id="rId54" xr:uid="{3967F33F-8795-374C-8B09-71E1ADB355BD}"/>
    <hyperlink ref="D98" r:id="rId55" xr:uid="{9234A655-FEBC-154C-96FD-4AD31F92F674}"/>
    <hyperlink ref="D97" r:id="rId56" xr:uid="{AA32CA97-1E5F-DC40-A4D5-364F4ED7BD25}"/>
    <hyperlink ref="D96" r:id="rId57" xr:uid="{81323A02-8DFD-5343-A28E-F7BE86AF63BA}"/>
    <hyperlink ref="D95" r:id="rId58" xr:uid="{D39FB107-AF7A-564E-A488-82260D3438B3}"/>
    <hyperlink ref="D94" r:id="rId59" xr:uid="{7E36522D-CA38-CE44-87FA-54AC4FFA7921}"/>
    <hyperlink ref="D93" r:id="rId60" xr:uid="{CA464BA1-5258-B149-ACF3-5F24F4CC4ABC}"/>
    <hyperlink ref="D92" r:id="rId61" xr:uid="{1D30F378-0947-724D-83A0-ABC943434ECD}"/>
    <hyperlink ref="D91" r:id="rId62" xr:uid="{4A83BD26-1D75-B84A-897F-811DBE82E850}"/>
    <hyperlink ref="D90" r:id="rId63" xr:uid="{9362C327-8AEE-5B4B-89E9-E9DF1894F687}"/>
    <hyperlink ref="D89" r:id="rId64" xr:uid="{F9403A03-6FAB-9A43-892A-F53C79849853}"/>
    <hyperlink ref="D88" r:id="rId65" xr:uid="{B82DA523-7F32-D041-8B39-1BFC1621895A}"/>
    <hyperlink ref="D87" r:id="rId66" xr:uid="{DF8A375C-2376-FD43-98CD-5DE03CD609B5}"/>
    <hyperlink ref="D86" r:id="rId67" xr:uid="{B53BF885-7713-7043-801C-D9444BA8F4C7}"/>
    <hyperlink ref="D85" r:id="rId68" xr:uid="{A505E581-7558-B74A-BFEA-C2F701CB4871}"/>
    <hyperlink ref="D84" r:id="rId69" xr:uid="{BA6B8C87-0E31-EE49-ADD2-F4BA5D40579A}"/>
    <hyperlink ref="D83" r:id="rId70" xr:uid="{176FF904-7CA1-1242-B9BE-AF703C06BABD}"/>
    <hyperlink ref="D82" r:id="rId71" xr:uid="{C4DBA249-F684-464C-98A1-1399DE17F5A7}"/>
    <hyperlink ref="D81" r:id="rId72" xr:uid="{88FE487F-A905-AF40-8019-C03A7D6D5D55}"/>
    <hyperlink ref="D80" r:id="rId73" xr:uid="{911A3898-DD83-B147-9795-FFAE69CAAE9B}"/>
    <hyperlink ref="D79" r:id="rId74" xr:uid="{2ABC1ABE-4E92-CF40-9E5F-F891BDE78422}"/>
    <hyperlink ref="D78" r:id="rId75" xr:uid="{7C2DC0FE-CF8B-A741-B1C5-9E54FAB37CA3}"/>
    <hyperlink ref="D77" r:id="rId76" xr:uid="{E0214AF6-0E50-A648-A7BC-31E6B324D3C9}"/>
    <hyperlink ref="D76" r:id="rId77" xr:uid="{7C8E5DD8-7E46-CB43-979A-5028E938CBA5}"/>
    <hyperlink ref="D75" r:id="rId78" xr:uid="{8AAFF164-7D53-1145-885B-7845FDBD7126}"/>
    <hyperlink ref="D74" r:id="rId79" xr:uid="{3B66FCC4-A9F7-B54A-A384-6725D9E18901}"/>
    <hyperlink ref="D73" r:id="rId80" xr:uid="{5AC578C0-B532-6F42-AF7D-055271828935}"/>
    <hyperlink ref="D72" r:id="rId81" xr:uid="{AE7C6F0A-2BEF-424E-8E7F-295134A97BC9}"/>
    <hyperlink ref="D71" r:id="rId82" xr:uid="{490072A7-662E-7F4D-941C-D7EC17283F3A}"/>
    <hyperlink ref="D70" r:id="rId83" xr:uid="{00907B7B-032B-C740-8728-FB2A68B573CE}"/>
    <hyperlink ref="D69" r:id="rId84" xr:uid="{ECC803DD-4423-3040-BCE9-D33B0101CB4F}"/>
    <hyperlink ref="D68" r:id="rId85" xr:uid="{58FE87D2-3E7B-5141-AD1D-EE297DB52CE8}"/>
    <hyperlink ref="D67" r:id="rId86" xr:uid="{676019F4-C426-5246-A7FB-DF2A18DB627E}"/>
    <hyperlink ref="D66" r:id="rId87" xr:uid="{E84753D1-8349-0244-9C53-5E0F8EDF22F3}"/>
    <hyperlink ref="D65" r:id="rId88" xr:uid="{DB3B4A6D-7E17-034B-AD64-F7D9CDFC610E}"/>
    <hyperlink ref="D63" r:id="rId89" xr:uid="{92AD3D64-D0BC-6D46-A463-6B09E4BFB27D}"/>
    <hyperlink ref="D64" r:id="rId90" xr:uid="{440FF19F-F12B-B345-8738-D85AAF4C8966}"/>
    <hyperlink ref="D61" r:id="rId91" xr:uid="{C1943D4F-856D-A445-BC79-530FEF4D1249}"/>
    <hyperlink ref="D62" r:id="rId92" xr:uid="{8594CFAF-4C31-0F45-A8AE-4C9849FD4524}"/>
    <hyperlink ref="D60" r:id="rId93" xr:uid="{F1232837-0C20-9D4C-879C-0D0428C1E222}"/>
    <hyperlink ref="D59" r:id="rId94" xr:uid="{A60C8F9C-6C99-2A48-A761-3DA9DE78A1BE}"/>
    <hyperlink ref="D58" r:id="rId95" xr:uid="{EC136378-C2CA-2E43-A660-37324C4B4B52}"/>
    <hyperlink ref="D57" r:id="rId96" xr:uid="{2568F9B1-0573-224E-80D8-DB699795FF32}"/>
    <hyperlink ref="D56" r:id="rId97" xr:uid="{B24FDEF7-2E44-D444-AE8E-0F57511EA588}"/>
    <hyperlink ref="D55" r:id="rId98" xr:uid="{17B1CF6A-80B8-FC45-9715-8A2D9DCC5E60}"/>
    <hyperlink ref="D54" r:id="rId99" xr:uid="{13E12B3C-9643-9F46-A8DB-B5FC16A8482E}"/>
    <hyperlink ref="D53" r:id="rId100" xr:uid="{A945BB73-2EDD-0240-A4F3-EAABAF1A48D5}"/>
    <hyperlink ref="D51" r:id="rId101" xr:uid="{DD780396-C633-1346-9B05-C6470948885F}"/>
    <hyperlink ref="D50" r:id="rId102" xr:uid="{2193BA70-7DF0-0F45-AB1D-CF220E6341F9}"/>
    <hyperlink ref="D49" r:id="rId103" xr:uid="{DE4C5F8E-5E19-624C-9BC6-C381CD66FFA5}"/>
    <hyperlink ref="D48" r:id="rId104" xr:uid="{8F101555-F5EB-DE4C-9036-D454F7910920}"/>
    <hyperlink ref="D47" r:id="rId105" xr:uid="{BE99424D-412E-6B41-AD16-F691D6E97DF2}"/>
    <hyperlink ref="D46" r:id="rId106" xr:uid="{5F18F86D-264A-4A47-9D82-C6E4E32C3255}"/>
    <hyperlink ref="D45" r:id="rId107" xr:uid="{E0716B50-9124-5341-B413-191944B9EAE2}"/>
    <hyperlink ref="D44" r:id="rId108" xr:uid="{4B3FDF3B-2EA4-CE4B-A7CD-9BF18B5BDB8F}"/>
    <hyperlink ref="D43" r:id="rId109" xr:uid="{5ED1990D-BAA1-4344-BEAE-38277934AC20}"/>
    <hyperlink ref="D42" r:id="rId110" xr:uid="{8EEC4E62-7555-EB48-932E-E09D172D2E00}"/>
    <hyperlink ref="D41" r:id="rId111" xr:uid="{97E3610D-C0B4-8843-B084-3C157D86457A}"/>
    <hyperlink ref="D40" r:id="rId112" xr:uid="{4741D211-745A-1942-BF47-E41FED3E21F8}"/>
    <hyperlink ref="D39" r:id="rId113" xr:uid="{533A9070-9171-F24C-80CC-EAAC062EB71F}"/>
    <hyperlink ref="D38" r:id="rId114" xr:uid="{19400768-429B-F44D-954E-0B1E57F7D87E}"/>
    <hyperlink ref="D37" r:id="rId115" xr:uid="{DA469006-0F13-8148-BB90-158A01739891}"/>
    <hyperlink ref="D36" r:id="rId116" xr:uid="{580287B2-4FDD-EC4A-ADDF-4DAB5A43585A}"/>
    <hyperlink ref="D35" r:id="rId117" xr:uid="{DD21ED97-E45C-444C-8E30-B0A887F5AA1E}"/>
    <hyperlink ref="D34" r:id="rId118" xr:uid="{7BE7F64F-F7ED-1546-9E00-D8A59A68A81E}"/>
    <hyperlink ref="D33" r:id="rId119" xr:uid="{59CE01C2-004B-1A41-A44D-86450456B5C5}"/>
    <hyperlink ref="D32" r:id="rId120" xr:uid="{CC83E566-9395-9A45-B50D-2711B839EB1C}"/>
    <hyperlink ref="D31" r:id="rId121" xr:uid="{B12D4139-D619-E941-BCDE-DB2DC9124010}"/>
    <hyperlink ref="D30" r:id="rId122" xr:uid="{14E201DC-F7DD-3047-BE03-5689F6270682}"/>
    <hyperlink ref="D29" r:id="rId123" xr:uid="{7FEB4DBD-554A-7E41-9EB4-512FC2CC0F7F}"/>
    <hyperlink ref="D28" r:id="rId124" xr:uid="{CC119379-9935-EF4D-B60C-4C43236644AC}"/>
    <hyperlink ref="D27" r:id="rId125" xr:uid="{C0B631A9-A3A5-754D-8FD5-187DCC4B94CB}"/>
    <hyperlink ref="D26" r:id="rId126" xr:uid="{46FCD97A-CEB4-3841-9FFE-8BA5CB70CC31}"/>
    <hyperlink ref="D25" r:id="rId127" xr:uid="{13C01A08-6AE6-404B-BED5-57F490CF6F6D}"/>
    <hyperlink ref="D24" r:id="rId128" xr:uid="{5EBC20A4-EB3A-524E-89D0-1C7A89D4212A}"/>
    <hyperlink ref="D23" r:id="rId129" xr:uid="{D43D1788-164A-D544-8623-74F3CBCE36F0}"/>
    <hyperlink ref="D22" r:id="rId130" xr:uid="{14E14B03-AF42-D54F-9287-6E2477758EBF}"/>
    <hyperlink ref="D21" r:id="rId131" xr:uid="{57BBD022-88C8-4449-8B3A-78ACE3E573B3}"/>
    <hyperlink ref="D20" r:id="rId132" xr:uid="{387C3B87-2716-4344-8590-84C62688270B}"/>
    <hyperlink ref="D19" r:id="rId133" xr:uid="{53BE3D34-CAAE-3345-AEDA-BA8BA5921D9D}"/>
    <hyperlink ref="D18" r:id="rId134" xr:uid="{97B71A26-7561-3749-8148-3CA5F79BB57C}"/>
    <hyperlink ref="D17" r:id="rId135" xr:uid="{7F06C16D-D870-9C4B-AE43-8C42B8E5C45C}"/>
    <hyperlink ref="D16" r:id="rId136" xr:uid="{A853C985-F9CF-294E-BE79-16D233921D65}"/>
    <hyperlink ref="D15" r:id="rId137" xr:uid="{C19E7AC6-3477-BF43-9EAD-F19D5E784AF7}"/>
    <hyperlink ref="D14" r:id="rId138" xr:uid="{EE12B618-2370-8C44-AD58-CB1E238BC003}"/>
    <hyperlink ref="D13" r:id="rId139" xr:uid="{46A4A21E-A4EE-DD49-A93A-59D57B10A9F2}"/>
    <hyperlink ref="D12" r:id="rId140" xr:uid="{A6C7DA3B-2A5C-DE4D-8585-809A899E2C60}"/>
    <hyperlink ref="D10" r:id="rId141" xr:uid="{D74B9EC2-EDFC-BA49-8155-A318EE82FEE6}"/>
    <hyperlink ref="D11" r:id="rId142" xr:uid="{F1D5F467-F3C0-524F-8BC7-41AC74B035D5}"/>
    <hyperlink ref="D9" r:id="rId143" xr:uid="{1EA054E4-0FAD-9F45-AB31-5A62BE905649}"/>
    <hyperlink ref="D8" r:id="rId144" xr:uid="{E76D4F2F-4943-D84E-AD87-61CEE815FACA}"/>
    <hyperlink ref="D7" r:id="rId145" xr:uid="{86B279D2-0AFD-9945-A502-4979EED22698}"/>
    <hyperlink ref="D5" r:id="rId146" xr:uid="{A081D212-F5EC-1C48-AD71-750B9D7BCE4F}"/>
    <hyperlink ref="D6" r:id="rId147" xr:uid="{50CF3623-722C-614F-BFBE-F19A595C774E}"/>
    <hyperlink ref="D4" r:id="rId148" xr:uid="{F8F49F70-77A7-1F45-8DD5-3BA81AB4791A}"/>
    <hyperlink ref="D2" r:id="rId149" xr:uid="{C7A5DA35-0A8E-BF45-8EE1-BB195B2F52CF}"/>
    <hyperlink ref="D3" r:id="rId150" xr:uid="{5DB826F3-F801-E749-910B-4D7CE9A9F863}"/>
  </hyperlinks>
  <pageMargins left="0.75" right="0.75" top="1" bottom="1" header="0.5" footer="0.5"/>
  <drawing r:id="rId151"/>
  <tableParts count="5">
    <tablePart r:id="rId152"/>
    <tablePart r:id="rId153"/>
    <tablePart r:id="rId154"/>
    <tablePart r:id="rId155"/>
    <tablePart r:id="rId1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Merlau, Florian</cp:lastModifiedBy>
  <dcterms:created xsi:type="dcterms:W3CDTF">2025-01-28T13:11:30Z</dcterms:created>
  <dcterms:modified xsi:type="dcterms:W3CDTF">2025-02-03T15:30:44Z</dcterms:modified>
</cp:coreProperties>
</file>