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activeTab="1"/>
  </bookViews>
  <sheets>
    <sheet name="Generation length" sheetId="1" r:id="rId1"/>
    <sheet name="over all" sheetId="2" r:id="rId2"/>
    <sheet name="abundence estimate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<sst xmlns="http://schemas.openxmlformats.org/spreadsheetml/2006/main" count="247" uniqueCount="124">
  <si>
    <t>Subpop</t>
  </si>
  <si>
    <t>years</t>
  </si>
  <si>
    <t>Effective  sample size</t>
  </si>
  <si>
    <t>Generation length(year)</t>
  </si>
  <si>
    <r>
      <rPr>
        <b/>
        <sz val="9.5"/>
        <color rgb="FF000000"/>
        <rFont val="Arial"/>
        <charset val="134"/>
      </rPr>
      <t>95%</t>
    </r>
    <r>
      <rPr>
        <b/>
        <sz val="9.5"/>
        <color rgb="FF000000"/>
        <rFont val="Arial"/>
        <charset val="134"/>
      </rPr>
      <t xml:space="preserve"> </t>
    </r>
    <r>
      <rPr>
        <b/>
        <sz val="9.5"/>
        <color rgb="FF000000"/>
        <rFont val="Arial"/>
        <charset val="134"/>
      </rPr>
      <t>CI</t>
    </r>
  </si>
  <si>
    <r>
      <rPr>
        <sz val="9"/>
        <color rgb="FF000000"/>
        <rFont val="Arial"/>
        <charset val="134"/>
      </rPr>
      <t>Baffin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Bay</t>
    </r>
  </si>
  <si>
    <t xml:space="preserve">1992: 1997 </t>
  </si>
  <si>
    <r>
      <rPr>
        <sz val="9"/>
        <color rgb="FF000000"/>
        <rFont val="Arial"/>
        <charset val="134"/>
      </rPr>
      <t>Barents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</si>
  <si>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>1992: 2013</t>
  </si>
  <si>
    <r>
      <rPr>
        <sz val="9"/>
        <color rgb="FF000000"/>
        <rFont val="Arial"/>
        <charset val="134"/>
      </rPr>
      <t>Chukchi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</si>
  <si>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 xml:space="preserve">1990: 1994 </t>
  </si>
  <si>
    <r>
      <rPr>
        <sz val="9"/>
        <color rgb="FF000000"/>
        <rFont val="Arial"/>
        <charset val="134"/>
      </rPr>
      <t>Davis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Strait</t>
    </r>
  </si>
  <si>
    <t>2005: 2007</t>
  </si>
  <si>
    <t>East Greenland</t>
  </si>
  <si>
    <t>2007: 2008</t>
  </si>
  <si>
    <t>Gulf of Boothia</t>
  </si>
  <si>
    <t>1995: 2000</t>
  </si>
  <si>
    <t>Lancaster Sound</t>
  </si>
  <si>
    <r>
      <rPr>
        <sz val="9"/>
        <color rgb="FF000000"/>
        <rFont val="Arial"/>
        <charset val="134"/>
      </rPr>
      <t>1993: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1997</t>
    </r>
  </si>
  <si>
    <r>
      <rPr>
        <sz val="9"/>
        <color rgb="FF000000"/>
        <rFont val="Arial"/>
        <charset val="134"/>
      </rPr>
      <t>Northern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Beaufort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</si>
  <si>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>1972: 2006</t>
  </si>
  <si>
    <r>
      <rPr>
        <sz val="9"/>
        <color rgb="FF000000"/>
        <rFont val="Arial"/>
        <charset val="134"/>
      </rPr>
      <t>Southern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Beaufort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</si>
  <si>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>1967: 2013</t>
  </si>
  <si>
    <r>
      <rPr>
        <sz val="9"/>
        <color rgb="FF000000"/>
        <rFont val="Arial"/>
        <charset val="134"/>
      </rPr>
      <t>Southern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Hudson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Bay</t>
    </r>
  </si>
  <si>
    <t>1984: 2009</t>
  </si>
  <si>
    <r>
      <rPr>
        <sz val="9"/>
        <color rgb="FF000000"/>
        <rFont val="Arial"/>
        <charset val="134"/>
      </rPr>
      <t>Western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Hudson Bay</t>
    </r>
  </si>
  <si>
    <t>1968: 2013</t>
  </si>
  <si>
    <t>Subpopulation</t>
  </si>
  <si>
    <t>year_interval</t>
  </si>
  <si>
    <t>Ecoregion</t>
  </si>
  <si>
    <t>Slope</t>
  </si>
  <si>
    <t>SE</t>
  </si>
  <si>
    <t>Nn</t>
  </si>
  <si>
    <t>ice_change</t>
  </si>
  <si>
    <t>year1</t>
  </si>
  <si>
    <t>year2</t>
  </si>
  <si>
    <t>GL_average</t>
  </si>
  <si>
    <t>GL_l</t>
  </si>
  <si>
    <t>GL_u</t>
  </si>
  <si>
    <t>Na1</t>
  </si>
  <si>
    <t>Nl1</t>
  </si>
  <si>
    <t>Nu1</t>
  </si>
  <si>
    <t>Na2</t>
  </si>
  <si>
    <t>Nl2</t>
  </si>
  <si>
    <t>Nu2</t>
  </si>
  <si>
    <t>sd</t>
  </si>
  <si>
    <t>Rand N</t>
  </si>
  <si>
    <t>Davis Strait</t>
  </si>
  <si>
    <t>Seasonal</t>
  </si>
  <si>
    <t>NA</t>
  </si>
  <si>
    <t>Archipelago</t>
  </si>
  <si>
    <r>
      <rPr>
        <sz val="9"/>
        <color rgb="FF000000"/>
        <rFont val="Arial"/>
        <charset val="134"/>
      </rPr>
      <t>Northern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Beaufort Sea</t>
    </r>
  </si>
  <si>
    <t>Convergent</t>
  </si>
  <si>
    <r>
      <rPr>
        <sz val="9"/>
        <color rgb="FF000000"/>
        <rFont val="Arial"/>
        <charset val="134"/>
      </rPr>
      <t>Southern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Beaufort Sea</t>
    </r>
  </si>
  <si>
    <t>Divergent</t>
  </si>
  <si>
    <t>Abbreviation</t>
  </si>
  <si>
    <t>Year</t>
  </si>
  <si>
    <t>Estimate</t>
  </si>
  <si>
    <r>
      <rPr>
        <b/>
        <sz val="9.5"/>
        <color rgb="FF000000"/>
        <rFont val="Arial"/>
        <charset val="134"/>
      </rPr>
      <t>95%_</t>
    </r>
    <r>
      <rPr>
        <b/>
        <sz val="9.5"/>
        <color rgb="FF000000"/>
        <rFont val="Arial"/>
        <charset val="134"/>
      </rPr>
      <t>lwr</t>
    </r>
  </si>
  <si>
    <r>
      <rPr>
        <b/>
        <sz val="9.5"/>
        <color rgb="FF000000"/>
        <rFont val="Arial"/>
        <charset val="134"/>
      </rPr>
      <t>95%_</t>
    </r>
    <r>
      <rPr>
        <b/>
        <sz val="9.5"/>
        <color rgb="FF000000"/>
        <rFont val="Arial"/>
        <charset val="134"/>
      </rPr>
      <t>uwr</t>
    </r>
  </si>
  <si>
    <t>Method</t>
  </si>
  <si>
    <t>Reference</t>
  </si>
  <si>
    <t>BB</t>
  </si>
  <si>
    <t>CR</t>
  </si>
  <si>
    <r>
      <rPr>
        <sz val="9"/>
        <color rgb="FF000000"/>
        <rFont val="Arial"/>
        <charset val="134"/>
      </rPr>
      <t>Taylor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 al</t>
    </r>
    <r>
      <rPr>
        <sz val="9"/>
        <color rgb="FF000000"/>
        <rFont val="Arial"/>
        <charset val="134"/>
      </rPr>
      <t>.</t>
    </r>
  </si>
  <si>
    <t>BS</t>
  </si>
  <si>
    <t>DS</t>
  </si>
  <si>
    <r>
      <rPr>
        <sz val="9"/>
        <color rgb="FF000000"/>
        <rFont val="Arial"/>
        <charset val="134"/>
      </rPr>
      <t>Aars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 al</t>
    </r>
    <r>
      <rPr>
        <sz val="9"/>
        <color rgb="FF000000"/>
        <rFont val="Arial"/>
        <charset val="134"/>
      </rPr>
      <t>.</t>
    </r>
  </si>
  <si>
    <t>CS</t>
  </si>
  <si>
    <t>EO</t>
  </si>
  <si>
    <t>PBSG 2002</t>
  </si>
  <si>
    <r>
      <rPr>
        <sz val="9"/>
        <color rgb="FF000000"/>
        <rFont val="Arial"/>
        <charset val="134"/>
      </rPr>
      <t>PBSG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1998</t>
    </r>
  </si>
  <si>
    <r>
      <rPr>
        <sz val="9"/>
        <color rgb="FF000000"/>
        <rFont val="Arial"/>
        <charset val="134"/>
      </rPr>
      <t xml:space="preserve">Peacock </t>
    </r>
    <r>
      <rPr>
        <i/>
        <sz val="9"/>
        <color rgb="FF000000"/>
        <rFont val="Arial"/>
        <charset val="134"/>
      </rPr>
      <t>et</t>
    </r>
    <r>
      <rPr>
        <i/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al</t>
    </r>
    <r>
      <rPr>
        <sz val="9"/>
        <color rgb="FF000000"/>
        <rFont val="Arial"/>
        <charset val="134"/>
      </rPr>
      <t>.</t>
    </r>
  </si>
  <si>
    <t>EG</t>
  </si>
  <si>
    <r>
      <rPr>
        <sz val="9"/>
        <color rgb="FF000000"/>
        <rFont val="Arial"/>
        <charset val="134"/>
      </rPr>
      <t>Foxe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Basin</t>
    </r>
  </si>
  <si>
    <t>FB</t>
  </si>
  <si>
    <r>
      <rPr>
        <sz val="9"/>
        <color rgb="FF000000"/>
        <rFont val="Arial"/>
        <charset val="134"/>
      </rPr>
      <t>Stapleton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</t>
    </r>
  </si>
  <si>
    <t>GB</t>
  </si>
  <si>
    <r>
      <rPr>
        <sz val="9"/>
        <color rgb="FF000000"/>
        <rFont val="Arial"/>
        <charset val="134"/>
      </rPr>
      <t>PBSG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1995</t>
    </r>
  </si>
  <si>
    <r>
      <rPr>
        <sz val="9"/>
        <color rgb="FF000000"/>
        <rFont val="Arial"/>
        <charset val="134"/>
      </rPr>
      <t>Kane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Basin</t>
    </r>
  </si>
  <si>
    <t>KB</t>
  </si>
  <si>
    <r>
      <rPr>
        <sz val="9"/>
        <color rgb="FF000000"/>
        <rFont val="Arial"/>
        <charset val="134"/>
      </rPr>
      <t>Kara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</si>
  <si>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>KS</t>
  </si>
  <si>
    <r>
      <rPr>
        <sz val="9"/>
        <color rgb="FF000000"/>
        <rFont val="Arial"/>
        <charset val="134"/>
      </rPr>
      <t>NA</t>
    </r>
    <r>
      <rPr>
        <sz val="6"/>
        <color rgb="FF000000"/>
        <rFont val="Arial"/>
        <charset val="134"/>
      </rPr>
      <t>a</t>
    </r>
  </si>
  <si>
    <t>O</t>
  </si>
  <si>
    <r>
      <rPr>
        <sz val="9"/>
        <color rgb="FF000000"/>
        <rFont val="Arial"/>
        <charset val="134"/>
      </rPr>
      <t>Matishov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</t>
    </r>
  </si>
  <si>
    <t>LS</t>
  </si>
  <si>
    <r>
      <rPr>
        <sz val="9"/>
        <color rgb="FF000000"/>
        <rFont val="Arial"/>
        <charset val="134"/>
      </rPr>
      <t>Laptev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Sea</t>
    </r>
  </si>
  <si>
    <t>LP</t>
  </si>
  <si>
    <t>DC/EO</t>
  </si>
  <si>
    <t>Belikov and</t>
  </si>
  <si>
    <r>
      <rPr>
        <sz val="9"/>
        <color rgb="FF000000"/>
        <rFont val="Arial"/>
        <charset val="134"/>
      </rPr>
      <t>M’Clintock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Channel</t>
    </r>
  </si>
  <si>
    <t>MC</t>
  </si>
  <si>
    <t>NB</t>
  </si>
  <si>
    <r>
      <rPr>
        <sz val="9"/>
        <color rgb="FF000000"/>
        <rFont val="Arial"/>
        <charset val="134"/>
      </rPr>
      <t>1</t>
    </r>
    <r>
      <rPr>
        <sz val="6"/>
        <color rgb="FF000000"/>
        <rFont val="Arial"/>
        <charset val="134"/>
      </rPr>
      <t>b</t>
    </r>
  </si>
  <si>
    <r>
      <rPr>
        <sz val="9"/>
        <color rgb="FF000000"/>
        <rFont val="Arial"/>
        <charset val="134"/>
      </rPr>
      <t>Stirling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 al</t>
    </r>
    <r>
      <rPr>
        <sz val="9"/>
        <color rgb="FF000000"/>
        <rFont val="Arial"/>
        <charset val="134"/>
      </rPr>
      <t>.</t>
    </r>
  </si>
  <si>
    <r>
      <rPr>
        <sz val="9"/>
        <color rgb="FF000000"/>
        <rFont val="Arial"/>
        <charset val="134"/>
      </rPr>
      <t>Norwegian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Bay</t>
    </r>
  </si>
  <si>
    <t>NW</t>
  </si>
  <si>
    <t>Southern</t>
  </si>
  <si>
    <t>SB</t>
  </si>
  <si>
    <r>
      <rPr>
        <sz val="9"/>
        <color rgb="FF000000"/>
        <rFont val="Arial"/>
        <charset val="134"/>
      </rPr>
      <t>Amstrup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1986</t>
    </r>
  </si>
  <si>
    <t>Beaufort Sea</t>
  </si>
  <si>
    <r>
      <rPr>
        <sz val="9"/>
        <color rgb="FF000000"/>
        <rFont val="Arial"/>
        <charset val="134"/>
      </rPr>
      <t xml:space="preserve">Bromaghin </t>
    </r>
    <r>
      <rPr>
        <i/>
        <sz val="9"/>
        <color rgb="FF000000"/>
        <rFont val="Arial"/>
        <charset val="134"/>
      </rPr>
      <t>et</t>
    </r>
  </si>
  <si>
    <r>
      <rPr>
        <i/>
        <sz val="9"/>
        <color rgb="FF000000"/>
        <rFont val="Arial"/>
        <charset val="134"/>
      </rPr>
      <t>al</t>
    </r>
    <r>
      <rPr>
        <sz val="9"/>
        <color rgb="FF000000"/>
        <rFont val="Arial"/>
        <charset val="134"/>
      </rPr>
      <t>.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2015</t>
    </r>
  </si>
  <si>
    <t>SH</t>
  </si>
  <si>
    <t>CR/EO</t>
  </si>
  <si>
    <r>
      <rPr>
        <sz val="9"/>
        <color rgb="FF000000"/>
        <rFont val="Arial"/>
        <charset val="134"/>
      </rPr>
      <t xml:space="preserve">Kolenosky </t>
    </r>
    <r>
      <rPr>
        <i/>
        <sz val="9"/>
        <color rgb="FF000000"/>
        <rFont val="Arial"/>
        <charset val="134"/>
      </rPr>
      <t>et</t>
    </r>
  </si>
  <si>
    <r>
      <rPr>
        <sz val="9"/>
        <color rgb="FF000000"/>
        <rFont val="Arial"/>
        <charset val="134"/>
      </rPr>
      <t>Obbard</t>
    </r>
    <r>
      <rPr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et al</t>
    </r>
    <r>
      <rPr>
        <sz val="9"/>
        <color rgb="FF000000"/>
        <rFont val="Arial"/>
        <charset val="134"/>
      </rPr>
      <t>.</t>
    </r>
  </si>
  <si>
    <r>
      <rPr>
        <sz val="9"/>
        <color rgb="FF000000"/>
        <rFont val="Arial"/>
        <charset val="134"/>
      </rPr>
      <t>Viscount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Melville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Sound</t>
    </r>
  </si>
  <si>
    <t>VM</t>
  </si>
  <si>
    <r>
      <rPr>
        <sz val="9"/>
        <color rgb="FF000000"/>
        <rFont val="Arial"/>
        <charset val="134"/>
      </rPr>
      <t>Western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Hudson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Bay</t>
    </r>
  </si>
  <si>
    <t>WH</t>
  </si>
  <si>
    <r>
      <rPr>
        <sz val="9"/>
        <color rgb="FF000000"/>
        <rFont val="Arial"/>
        <charset val="134"/>
      </rPr>
      <t xml:space="preserve">Regehr </t>
    </r>
    <r>
      <rPr>
        <i/>
        <sz val="9"/>
        <color rgb="FF000000"/>
        <rFont val="Arial"/>
        <charset val="134"/>
      </rPr>
      <t>et</t>
    </r>
    <r>
      <rPr>
        <i/>
        <sz val="9"/>
        <color rgb="FF000000"/>
        <rFont val="Arial"/>
        <charset val="134"/>
      </rPr>
      <t xml:space="preserve"> </t>
    </r>
    <r>
      <rPr>
        <i/>
        <sz val="9"/>
        <color rgb="FF000000"/>
        <rFont val="Arial"/>
        <charset val="134"/>
      </rPr>
      <t>al</t>
    </r>
    <r>
      <rPr>
        <sz val="9"/>
        <color rgb="FF000000"/>
        <rFont val="Arial"/>
        <charset val="134"/>
      </rPr>
      <t>.</t>
    </r>
  </si>
  <si>
    <t>delta year</t>
  </si>
  <si>
    <t>Slope(ice,year)</t>
  </si>
  <si>
    <t>Nnorm</t>
  </si>
  <si>
    <t>GL=11.5   fitted.ICE（Δice=Δyear*slope)</t>
  </si>
  <si>
    <r>
      <rPr>
        <sz val="9"/>
        <color rgb="FF000000"/>
        <rFont val="Arial"/>
        <charset val="134"/>
      </rPr>
      <t>Arctic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Basin</t>
    </r>
  </si>
  <si>
    <r>
      <rPr>
        <sz val="9"/>
        <color rgb="FF000000"/>
        <rFont val="Arial"/>
        <charset val="134"/>
      </rPr>
      <t>Davis Strait</t>
    </r>
    <r>
      <rPr>
        <sz val="9"/>
        <color rgb="FF000000"/>
        <rFont val="宋体"/>
        <charset val="134"/>
      </rPr>
      <t>（Δy=11）</t>
    </r>
  </si>
  <si>
    <t>ice value year1</t>
  </si>
  <si>
    <t>ice value year2</t>
  </si>
  <si>
    <t>Foxe Basin(</t>
  </si>
  <si>
    <t>M’Clintock Channel</t>
  </si>
  <si>
    <r>
      <rPr>
        <sz val="9"/>
        <color rgb="FF000000"/>
        <rFont val="Arial"/>
        <charset val="134"/>
      </rPr>
      <t>Viscount</t>
    </r>
    <r>
      <rPr>
        <sz val="9"/>
        <color rgb="FF000000"/>
        <rFont val="Arial"/>
        <charset val="134"/>
      </rPr>
      <t xml:space="preserve"> </t>
    </r>
    <r>
      <rPr>
        <sz val="9"/>
        <color rgb="FF000000"/>
        <rFont val="Arial"/>
        <charset val="134"/>
      </rPr>
      <t>Melville Sound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</si>
</sst>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28">
    <font>
      <sz val="11"/>
      <color theme="1"/>
      <name val="宋体"/>
      <charset val="134"/>
      <scheme val="minor"/>
    </font>
    <font>
      <b/>
      <sz val="9.5"/>
      <color rgb="FF000000"/>
      <name val="Arial"/>
      <charset val="134"/>
    </font>
    <font>
      <sz val="9"/>
      <color rgb="FF000000"/>
      <name val="Arial"/>
      <charset val="134"/>
    </font>
    <font>
      <sz val="11"/>
      <color rgb="FFFF0000"/>
      <name val="宋体"/>
      <charset val="134"/>
      <scheme val="minor"/>
    </font>
    <font>
      <sz val="9.5"/>
      <color rgb="FF000000"/>
      <name val="Arial"/>
      <charset val="134"/>
    </font>
    <font>
      <i/>
      <sz val="9"/>
      <color rgb="FF000000"/>
      <name val="Arial"/>
      <charset val="134"/>
    </font>
    <font>
      <sz val="9.75"/>
      <color rgb="FF000000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6"/>
      <color rgb="FF000000"/>
      <name val="Arial"/>
      <charset val="134"/>
    </font>
    <font>
      <sz val="9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F3F3F3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DADADA"/>
      </bottom>
      <diagonal/>
    </border>
    <border>
      <left/>
      <right/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0" fontId="2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left" vertical="center" wrapText="1"/>
    </xf>
    <xf numFmtId="0" fontId="3" fillId="0" borderId="0" xfId="0" applyFont="1">
      <alignment vertical="center"/>
    </xf>
    <xf numFmtId="3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115" zoomScaleNormal="115" workbookViewId="0">
      <selection activeCell="D11" sqref="D11:F12"/>
    </sheetView>
  </sheetViews>
  <sheetFormatPr defaultColWidth="8.89166666666667" defaultRowHeight="13.5"/>
  <cols>
    <col min="1" max="1" width="26.1083333333333" customWidth="1"/>
    <col min="2" max="2" width="18.3333333333333" customWidth="1"/>
    <col min="3" max="3" width="22.225" customWidth="1"/>
    <col min="4" max="4" width="31.775" customWidth="1"/>
    <col min="5" max="5" width="16.4416666666667" customWidth="1"/>
    <col min="6" max="6" width="18.5583333333333" customWidth="1"/>
    <col min="8" max="8" width="15.225"/>
    <col min="10" max="10" width="15.225"/>
    <col min="13" max="13" width="15.225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</v>
      </c>
    </row>
    <row r="2" ht="24.3" customHeight="1" spans="1:8">
      <c r="A2" s="20" t="s">
        <v>5</v>
      </c>
      <c r="B2" s="21" t="s">
        <v>6</v>
      </c>
      <c r="C2" s="20">
        <v>170</v>
      </c>
      <c r="D2" s="20">
        <v>11.6</v>
      </c>
      <c r="E2" s="20">
        <v>11</v>
      </c>
      <c r="F2" s="20">
        <v>12.4</v>
      </c>
      <c r="G2" s="3"/>
      <c r="H2" s="7"/>
    </row>
    <row r="3" ht="14.25" spans="1:8">
      <c r="A3" s="20" t="s">
        <v>7</v>
      </c>
      <c r="B3" s="20" t="s">
        <v>8</v>
      </c>
      <c r="C3" s="20">
        <v>298</v>
      </c>
      <c r="D3" s="20">
        <v>11.8</v>
      </c>
      <c r="E3" s="20">
        <v>11.3</v>
      </c>
      <c r="F3" s="20">
        <v>12.4</v>
      </c>
      <c r="G3" s="3"/>
      <c r="H3" s="7"/>
    </row>
    <row r="4" ht="24.3" customHeight="1" spans="1:8">
      <c r="A4" s="20" t="s">
        <v>9</v>
      </c>
      <c r="B4" s="21" t="s">
        <v>10</v>
      </c>
      <c r="C4" s="20">
        <v>106</v>
      </c>
      <c r="D4" s="20">
        <v>11.3</v>
      </c>
      <c r="E4" s="20">
        <v>10.5</v>
      </c>
      <c r="F4" s="20">
        <v>12.3</v>
      </c>
      <c r="G4" s="3"/>
      <c r="H4" s="7"/>
    </row>
    <row r="5" ht="14.25" spans="1:8">
      <c r="A5" s="20" t="s">
        <v>11</v>
      </c>
      <c r="B5" s="20" t="s">
        <v>12</v>
      </c>
      <c r="C5" s="20">
        <v>243</v>
      </c>
      <c r="D5" s="20">
        <v>10.3</v>
      </c>
      <c r="E5" s="20">
        <v>9.7</v>
      </c>
      <c r="F5" s="20">
        <v>10.9</v>
      </c>
      <c r="G5" s="3"/>
      <c r="H5" s="7"/>
    </row>
    <row r="6" ht="14.25" spans="1:8">
      <c r="A6" s="20" t="s">
        <v>13</v>
      </c>
      <c r="B6" s="20" t="s">
        <v>14</v>
      </c>
      <c r="C6" s="20">
        <v>5</v>
      </c>
      <c r="D6" s="20">
        <v>9.6</v>
      </c>
      <c r="E6" s="20">
        <v>6.8</v>
      </c>
      <c r="F6" s="20">
        <v>12.4</v>
      </c>
      <c r="G6" s="3"/>
      <c r="H6" s="7"/>
    </row>
    <row r="7" ht="14.25" spans="1:8">
      <c r="A7" s="20" t="s">
        <v>15</v>
      </c>
      <c r="B7" s="20" t="s">
        <v>16</v>
      </c>
      <c r="C7" s="20">
        <v>95</v>
      </c>
      <c r="D7" s="20">
        <v>12.6</v>
      </c>
      <c r="E7" s="20">
        <v>11.6</v>
      </c>
      <c r="F7" s="20">
        <v>13.5</v>
      </c>
      <c r="G7" s="3"/>
      <c r="H7" s="7"/>
    </row>
    <row r="8" ht="14.25" spans="1:8">
      <c r="A8" s="20" t="s">
        <v>17</v>
      </c>
      <c r="B8" s="20" t="s">
        <v>18</v>
      </c>
      <c r="C8" s="20">
        <v>230</v>
      </c>
      <c r="D8" s="20">
        <v>13.1</v>
      </c>
      <c r="E8" s="20">
        <v>12.5</v>
      </c>
      <c r="F8" s="20">
        <v>13.7</v>
      </c>
      <c r="G8" s="3"/>
      <c r="H8" s="7"/>
    </row>
    <row r="9" ht="14.25" spans="1:8">
      <c r="A9" s="20" t="s">
        <v>19</v>
      </c>
      <c r="B9" s="20" t="s">
        <v>20</v>
      </c>
      <c r="C9" s="20">
        <v>172</v>
      </c>
      <c r="D9" s="20">
        <v>11.4</v>
      </c>
      <c r="E9" s="20">
        <v>10.7</v>
      </c>
      <c r="F9" s="20">
        <v>12.2</v>
      </c>
      <c r="G9" s="3"/>
      <c r="H9" s="7"/>
    </row>
    <row r="10" ht="14.25" spans="1:8">
      <c r="A10" s="20" t="s">
        <v>21</v>
      </c>
      <c r="B10" s="20" t="s">
        <v>22</v>
      </c>
      <c r="C10" s="20">
        <v>440</v>
      </c>
      <c r="D10" s="20">
        <v>10.7</v>
      </c>
      <c r="E10" s="20">
        <v>10.3</v>
      </c>
      <c r="F10" s="20">
        <v>11.2</v>
      </c>
      <c r="G10" s="3"/>
      <c r="H10" s="7"/>
    </row>
    <row r="11" ht="14.25" spans="1:8">
      <c r="A11" s="20" t="s">
        <v>23</v>
      </c>
      <c r="B11" s="20" t="s">
        <v>24</v>
      </c>
      <c r="C11" s="20">
        <v>274</v>
      </c>
      <c r="D11" s="20">
        <v>10.5</v>
      </c>
      <c r="E11" s="20">
        <v>10</v>
      </c>
      <c r="F11" s="20">
        <v>11</v>
      </c>
      <c r="G11" s="3"/>
      <c r="H11" s="7"/>
    </row>
    <row r="12" ht="14.25" spans="1:8">
      <c r="A12" s="22" t="s">
        <v>25</v>
      </c>
      <c r="B12" s="22" t="s">
        <v>26</v>
      </c>
      <c r="C12" s="23">
        <v>1341</v>
      </c>
      <c r="D12" s="22">
        <v>13.7</v>
      </c>
      <c r="E12" s="22">
        <v>13.4</v>
      </c>
      <c r="F12" s="22">
        <v>14</v>
      </c>
      <c r="G12" s="3"/>
      <c r="H12" s="7"/>
    </row>
    <row r="13" ht="14.25" spans="4:13">
      <c r="D13" s="24"/>
      <c r="E13" s="24"/>
      <c r="F13" s="24"/>
      <c r="H13" s="8"/>
      <c r="I13" s="8"/>
      <c r="J13" s="8"/>
      <c r="K13" s="8"/>
      <c r="L13" s="8"/>
      <c r="M13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topLeftCell="B1" workbookViewId="0">
      <selection activeCell="F18" sqref="F18"/>
    </sheetView>
  </sheetViews>
  <sheetFormatPr defaultColWidth="8.89166666666667" defaultRowHeight="13.5"/>
  <cols>
    <col min="1" max="2" width="20.4416666666667" customWidth="1"/>
    <col min="3" max="3" width="24.775" customWidth="1"/>
    <col min="4" max="4" width="20.225" customWidth="1"/>
    <col min="5" max="5" width="19.5583333333333" customWidth="1"/>
    <col min="6" max="6" width="11" customWidth="1"/>
    <col min="7" max="7" width="11.775" customWidth="1"/>
    <col min="8" max="8" width="20" customWidth="1"/>
    <col min="9" max="9" width="24.225" customWidth="1"/>
    <col min="10" max="10" width="18.3333333333333" customWidth="1"/>
    <col min="19" max="20" width="12.8916666666667"/>
  </cols>
  <sheetData>
    <row r="1" spans="1:20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1" t="s">
        <v>33</v>
      </c>
      <c r="H1" s="1" t="s">
        <v>34</v>
      </c>
      <c r="I1" s="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ht="14.25" spans="1:20">
      <c r="A2" s="6" t="s">
        <v>47</v>
      </c>
      <c r="B2" s="6">
        <v>11</v>
      </c>
      <c r="C2" s="6" t="s">
        <v>48</v>
      </c>
      <c r="D2" s="6">
        <v>-1.71</v>
      </c>
      <c r="E2" s="6">
        <v>0.367</v>
      </c>
      <c r="F2" s="8">
        <f ca="1" t="shared" ref="F2:F7" si="0">T2/M2</f>
        <v>1.4202309512952</v>
      </c>
      <c r="G2">
        <f t="shared" ref="G2:G7" si="1">D2*B2</f>
        <v>-18.81</v>
      </c>
      <c r="H2">
        <v>1996</v>
      </c>
      <c r="I2">
        <v>2007</v>
      </c>
      <c r="J2">
        <v>10.3</v>
      </c>
      <c r="K2">
        <v>9.7</v>
      </c>
      <c r="L2">
        <v>10.9</v>
      </c>
      <c r="M2" s="11">
        <v>1400</v>
      </c>
      <c r="N2" s="6" t="s">
        <v>49</v>
      </c>
      <c r="O2" s="6" t="s">
        <v>49</v>
      </c>
      <c r="P2" s="11">
        <v>2158</v>
      </c>
      <c r="Q2" s="11">
        <v>1833</v>
      </c>
      <c r="R2" s="11">
        <v>2542</v>
      </c>
      <c r="S2">
        <f t="shared" ref="S2:S7" si="2">(Q2-P2)/_xlfn.NORM.S.INV(0.025)</f>
        <v>165.819373500513</v>
      </c>
      <c r="T2" s="19">
        <f ca="1" t="shared" ref="T2:T7" si="3">_xlfn.NORM.INV(RAND(),P2,S2)</f>
        <v>1988.32333181328</v>
      </c>
    </row>
    <row r="3" ht="14" customHeight="1" spans="1:20">
      <c r="A3" s="6" t="s">
        <v>15</v>
      </c>
      <c r="B3" s="6">
        <v>14</v>
      </c>
      <c r="C3" s="6" t="s">
        <v>50</v>
      </c>
      <c r="D3" s="6">
        <v>-1.88</v>
      </c>
      <c r="E3" s="6">
        <v>0.368</v>
      </c>
      <c r="F3" s="8">
        <f ca="1" t="shared" si="0"/>
        <v>1.58375013883115</v>
      </c>
      <c r="G3">
        <f t="shared" si="1"/>
        <v>-26.32</v>
      </c>
      <c r="H3">
        <v>1986</v>
      </c>
      <c r="I3">
        <v>2000</v>
      </c>
      <c r="J3">
        <v>12.6</v>
      </c>
      <c r="K3">
        <v>11.6</v>
      </c>
      <c r="L3">
        <v>13.5</v>
      </c>
      <c r="M3" s="6">
        <v>900</v>
      </c>
      <c r="N3" s="6" t="s">
        <v>49</v>
      </c>
      <c r="O3" s="6" t="s">
        <v>49</v>
      </c>
      <c r="P3" s="11">
        <v>1592</v>
      </c>
      <c r="Q3" s="6">
        <v>870</v>
      </c>
      <c r="R3" s="11">
        <v>2314</v>
      </c>
      <c r="S3">
        <f t="shared" si="2"/>
        <v>368.3741158996</v>
      </c>
      <c r="T3" s="19">
        <f ca="1" t="shared" si="3"/>
        <v>1425.37512494803</v>
      </c>
    </row>
    <row r="4" ht="14.25" spans="1:20">
      <c r="A4" s="6" t="s">
        <v>51</v>
      </c>
      <c r="B4" s="6">
        <v>27</v>
      </c>
      <c r="C4" s="6" t="s">
        <v>52</v>
      </c>
      <c r="D4" s="6">
        <v>-0.93</v>
      </c>
      <c r="E4" s="6">
        <v>0.328</v>
      </c>
      <c r="F4" s="8">
        <f ca="1" t="shared" si="0"/>
        <v>1.37682661816189</v>
      </c>
      <c r="G4">
        <f t="shared" si="1"/>
        <v>-25.11</v>
      </c>
      <c r="H4">
        <v>1979</v>
      </c>
      <c r="I4">
        <v>2006</v>
      </c>
      <c r="J4">
        <v>11.4</v>
      </c>
      <c r="K4">
        <v>10.7</v>
      </c>
      <c r="L4">
        <v>12.2</v>
      </c>
      <c r="M4" s="6">
        <v>876</v>
      </c>
      <c r="N4" s="6">
        <v>1</v>
      </c>
      <c r="O4" s="11">
        <v>1844</v>
      </c>
      <c r="P4" s="11">
        <v>1004</v>
      </c>
      <c r="Q4" s="6">
        <v>1</v>
      </c>
      <c r="R4" s="11">
        <v>2062</v>
      </c>
      <c r="S4">
        <f t="shared" si="2"/>
        <v>511.744097295428</v>
      </c>
      <c r="T4" s="19">
        <f ca="1" t="shared" si="3"/>
        <v>1206.10011750982</v>
      </c>
    </row>
    <row r="5" ht="14.25" spans="1:20">
      <c r="A5" s="6" t="s">
        <v>53</v>
      </c>
      <c r="B5" s="6">
        <v>24</v>
      </c>
      <c r="C5" s="6" t="s">
        <v>54</v>
      </c>
      <c r="D5" s="6">
        <v>-1.75</v>
      </c>
      <c r="E5" s="6">
        <v>0.363</v>
      </c>
      <c r="F5" s="8">
        <f ca="1" t="shared" si="0"/>
        <v>0.23835046213531</v>
      </c>
      <c r="G5">
        <f t="shared" si="1"/>
        <v>-42</v>
      </c>
      <c r="H5">
        <v>1986</v>
      </c>
      <c r="I5">
        <v>2010</v>
      </c>
      <c r="J5">
        <v>10.7</v>
      </c>
      <c r="K5">
        <v>10.3</v>
      </c>
      <c r="L5">
        <v>11.2</v>
      </c>
      <c r="M5" s="17">
        <v>1800</v>
      </c>
      <c r="N5" s="18" t="s">
        <v>49</v>
      </c>
      <c r="O5" s="18" t="s">
        <v>49</v>
      </c>
      <c r="P5" s="18">
        <v>907</v>
      </c>
      <c r="Q5" s="18">
        <v>548</v>
      </c>
      <c r="R5" s="17">
        <v>1270</v>
      </c>
      <c r="S5">
        <f t="shared" si="2"/>
        <v>183.166631035951</v>
      </c>
      <c r="T5" s="19">
        <f ca="1" t="shared" si="3"/>
        <v>429.030831843558</v>
      </c>
    </row>
    <row r="6" ht="15" customHeight="1" spans="1:20">
      <c r="A6" s="6" t="s">
        <v>23</v>
      </c>
      <c r="B6" s="6">
        <v>26</v>
      </c>
      <c r="C6" s="6" t="s">
        <v>48</v>
      </c>
      <c r="D6" s="6">
        <v>-0.68</v>
      </c>
      <c r="E6" s="6">
        <v>0.239</v>
      </c>
      <c r="F6" s="8">
        <f ca="1" t="shared" si="0"/>
        <v>1.2099873337542</v>
      </c>
      <c r="G6">
        <f t="shared" si="1"/>
        <v>-17.68</v>
      </c>
      <c r="H6">
        <v>1986</v>
      </c>
      <c r="I6">
        <v>2012</v>
      </c>
      <c r="J6">
        <v>10.5</v>
      </c>
      <c r="K6">
        <v>10</v>
      </c>
      <c r="L6">
        <v>11</v>
      </c>
      <c r="M6" s="11">
        <v>1000</v>
      </c>
      <c r="N6" s="6">
        <v>367</v>
      </c>
      <c r="O6" s="11">
        <v>1633</v>
      </c>
      <c r="P6" s="6">
        <v>943</v>
      </c>
      <c r="Q6" s="6">
        <v>658</v>
      </c>
      <c r="R6" s="11">
        <v>1350</v>
      </c>
      <c r="S6">
        <f t="shared" si="2"/>
        <v>145.410835223526</v>
      </c>
      <c r="T6" s="19">
        <f ca="1" t="shared" si="3"/>
        <v>1209.9873337542</v>
      </c>
    </row>
    <row r="7" ht="14.25" spans="1:20">
      <c r="A7" s="9" t="s">
        <v>25</v>
      </c>
      <c r="B7" s="9">
        <v>24</v>
      </c>
      <c r="C7" s="9" t="s">
        <v>48</v>
      </c>
      <c r="D7" s="9">
        <v>-0.86</v>
      </c>
      <c r="E7" s="9">
        <v>0.217</v>
      </c>
      <c r="F7" s="8">
        <f ca="1" t="shared" si="0"/>
        <v>1.00941394647952</v>
      </c>
      <c r="G7">
        <f t="shared" si="1"/>
        <v>-20.64</v>
      </c>
      <c r="H7">
        <v>1987</v>
      </c>
      <c r="I7">
        <v>2011</v>
      </c>
      <c r="J7">
        <v>13.7</v>
      </c>
      <c r="K7">
        <v>13.4</v>
      </c>
      <c r="L7">
        <v>14</v>
      </c>
      <c r="M7" s="11">
        <v>1194</v>
      </c>
      <c r="N7" s="11">
        <v>1020</v>
      </c>
      <c r="O7" s="11">
        <v>1368</v>
      </c>
      <c r="P7" s="15">
        <v>1030</v>
      </c>
      <c r="Q7" s="9">
        <v>754</v>
      </c>
      <c r="R7" s="15">
        <v>1406</v>
      </c>
      <c r="S7">
        <f t="shared" si="2"/>
        <v>140.818914111205</v>
      </c>
      <c r="T7" s="19">
        <f ca="1" t="shared" si="3"/>
        <v>1205.24025209655</v>
      </c>
    </row>
    <row r="8" ht="14.25"/>
    <row r="18" spans="8:8">
      <c r="H18" s="16"/>
    </row>
    <row r="25" spans="8:8">
      <c r="H25" s="16"/>
    </row>
    <row r="26" spans="8:8">
      <c r="H26" s="16"/>
    </row>
    <row r="35" spans="8:8">
      <c r="H35" s="1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opLeftCell="A15" workbookViewId="0">
      <selection activeCell="D28" sqref="D28:F28"/>
    </sheetView>
  </sheetViews>
  <sheetFormatPr defaultColWidth="8.89166666666667" defaultRowHeight="13.5" outlineLevelCol="7"/>
  <cols>
    <col min="5" max="5" width="16" customWidth="1"/>
    <col min="8" max="8" width="12.5583333333333" customWidth="1"/>
  </cols>
  <sheetData>
    <row r="1" ht="25.5" spans="1:8">
      <c r="A1" s="2" t="s">
        <v>27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ht="24.3" customHeight="1" spans="1:8">
      <c r="A2" s="6" t="s">
        <v>5</v>
      </c>
      <c r="B2" s="10" t="s">
        <v>62</v>
      </c>
      <c r="C2" s="6">
        <v>1997</v>
      </c>
      <c r="D2" s="11">
        <v>2074</v>
      </c>
      <c r="E2" s="11">
        <v>1553</v>
      </c>
      <c r="F2" s="11">
        <v>2595</v>
      </c>
      <c r="G2" s="6" t="s">
        <v>63</v>
      </c>
      <c r="H2" s="12" t="s">
        <v>64</v>
      </c>
    </row>
    <row r="3" ht="15.9" customHeight="1" spans="1:8">
      <c r="A3" s="6" t="s">
        <v>7</v>
      </c>
      <c r="B3" s="10" t="s">
        <v>65</v>
      </c>
      <c r="C3" s="6">
        <v>2004</v>
      </c>
      <c r="D3" s="11">
        <v>2644</v>
      </c>
      <c r="E3" s="11">
        <v>1899</v>
      </c>
      <c r="F3" s="11">
        <v>3592</v>
      </c>
      <c r="G3" s="6" t="s">
        <v>66</v>
      </c>
      <c r="H3" s="12" t="s">
        <v>67</v>
      </c>
    </row>
    <row r="4" ht="24.75" spans="1:8">
      <c r="A4" s="6" t="s">
        <v>9</v>
      </c>
      <c r="B4" s="10" t="s">
        <v>68</v>
      </c>
      <c r="C4" s="6">
        <v>1997</v>
      </c>
      <c r="D4" s="11">
        <v>2000</v>
      </c>
      <c r="E4" s="6" t="s">
        <v>49</v>
      </c>
      <c r="F4" s="6" t="s">
        <v>49</v>
      </c>
      <c r="G4" s="6" t="s">
        <v>69</v>
      </c>
      <c r="H4" s="6" t="s">
        <v>70</v>
      </c>
    </row>
    <row r="5" ht="14.25" spans="1:8">
      <c r="A5" s="6" t="s">
        <v>11</v>
      </c>
      <c r="B5" s="10" t="s">
        <v>66</v>
      </c>
      <c r="C5" s="6">
        <v>1996</v>
      </c>
      <c r="D5" s="11">
        <v>1400</v>
      </c>
      <c r="E5" s="6" t="s">
        <v>49</v>
      </c>
      <c r="F5" s="6" t="s">
        <v>49</v>
      </c>
      <c r="G5" s="6" t="s">
        <v>69</v>
      </c>
      <c r="H5" s="6" t="s">
        <v>71</v>
      </c>
    </row>
    <row r="6" ht="24.3" customHeight="1" spans="1:8">
      <c r="A6" s="6" t="s">
        <v>11</v>
      </c>
      <c r="B6" s="10" t="s">
        <v>66</v>
      </c>
      <c r="C6" s="6">
        <v>2007</v>
      </c>
      <c r="D6" s="11">
        <v>2158</v>
      </c>
      <c r="E6" s="11">
        <v>1833</v>
      </c>
      <c r="F6" s="11">
        <v>2542</v>
      </c>
      <c r="G6" s="6" t="s">
        <v>63</v>
      </c>
      <c r="H6" s="12" t="s">
        <v>72</v>
      </c>
    </row>
    <row r="7" ht="34" customHeight="1" spans="1:8">
      <c r="A7" s="6" t="s">
        <v>13</v>
      </c>
      <c r="B7" s="10" t="s">
        <v>73</v>
      </c>
      <c r="C7" s="6">
        <v>1997</v>
      </c>
      <c r="D7" s="11">
        <v>2000</v>
      </c>
      <c r="E7" s="6" t="s">
        <v>49</v>
      </c>
      <c r="F7" s="6" t="s">
        <v>49</v>
      </c>
      <c r="G7" s="6" t="s">
        <v>69</v>
      </c>
      <c r="H7" s="6" t="s">
        <v>70</v>
      </c>
    </row>
    <row r="8" ht="24.3" customHeight="1" spans="1:8">
      <c r="A8" s="6" t="s">
        <v>74</v>
      </c>
      <c r="B8" s="10" t="s">
        <v>75</v>
      </c>
      <c r="C8" s="6">
        <v>1994</v>
      </c>
      <c r="D8" s="11">
        <v>2197</v>
      </c>
      <c r="E8" s="11">
        <v>1677</v>
      </c>
      <c r="F8" s="11">
        <v>2707</v>
      </c>
      <c r="G8" s="6" t="s">
        <v>63</v>
      </c>
      <c r="H8" s="12" t="s">
        <v>64</v>
      </c>
    </row>
    <row r="9" ht="24.3" customHeight="1" spans="1:8">
      <c r="A9" s="6" t="s">
        <v>74</v>
      </c>
      <c r="B9" s="10" t="s">
        <v>75</v>
      </c>
      <c r="C9" s="6">
        <v>2010</v>
      </c>
      <c r="D9" s="11">
        <v>2580</v>
      </c>
      <c r="E9" s="11">
        <v>2093</v>
      </c>
      <c r="F9" s="11">
        <v>3180</v>
      </c>
      <c r="G9" s="6" t="s">
        <v>66</v>
      </c>
      <c r="H9" s="12" t="s">
        <v>76</v>
      </c>
    </row>
    <row r="10" ht="24.75" spans="1:8">
      <c r="A10" s="6" t="s">
        <v>15</v>
      </c>
      <c r="B10" s="10" t="s">
        <v>77</v>
      </c>
      <c r="C10" s="6">
        <v>1986</v>
      </c>
      <c r="D10" s="6">
        <v>900</v>
      </c>
      <c r="E10" s="6" t="s">
        <v>49</v>
      </c>
      <c r="F10" s="6" t="s">
        <v>49</v>
      </c>
      <c r="G10" s="6" t="s">
        <v>69</v>
      </c>
      <c r="H10" s="6" t="s">
        <v>78</v>
      </c>
    </row>
    <row r="11" ht="24.3" customHeight="1" spans="1:8">
      <c r="A11" s="6" t="s">
        <v>15</v>
      </c>
      <c r="B11" s="10" t="s">
        <v>77</v>
      </c>
      <c r="C11" s="6">
        <v>2000</v>
      </c>
      <c r="D11" s="11">
        <v>1592</v>
      </c>
      <c r="E11" s="6">
        <v>870</v>
      </c>
      <c r="F11" s="11">
        <v>2314</v>
      </c>
      <c r="G11" s="6" t="s">
        <v>63</v>
      </c>
      <c r="H11" s="12" t="s">
        <v>64</v>
      </c>
    </row>
    <row r="12" ht="24.3" customHeight="1" spans="1:8">
      <c r="A12" s="6" t="s">
        <v>79</v>
      </c>
      <c r="B12" s="10" t="s">
        <v>80</v>
      </c>
      <c r="C12" s="6">
        <v>1997</v>
      </c>
      <c r="D12" s="6">
        <v>164</v>
      </c>
      <c r="E12" s="6">
        <v>94</v>
      </c>
      <c r="F12" s="6">
        <v>234</v>
      </c>
      <c r="G12" s="6" t="s">
        <v>63</v>
      </c>
      <c r="H12" s="12" t="s">
        <v>64</v>
      </c>
    </row>
    <row r="13" ht="15.9" customHeight="1" spans="1:8">
      <c r="A13" s="6" t="s">
        <v>81</v>
      </c>
      <c r="B13" s="10" t="s">
        <v>82</v>
      </c>
      <c r="C13" s="6">
        <v>2013</v>
      </c>
      <c r="D13" s="11">
        <v>3200</v>
      </c>
      <c r="E13" s="6" t="s">
        <v>83</v>
      </c>
      <c r="F13" s="6" t="s">
        <v>49</v>
      </c>
      <c r="G13" s="6" t="s">
        <v>84</v>
      </c>
      <c r="H13" s="12" t="s">
        <v>85</v>
      </c>
    </row>
    <row r="14" ht="24.3" customHeight="1" spans="1:8">
      <c r="A14" s="6" t="s">
        <v>17</v>
      </c>
      <c r="B14" s="10" t="s">
        <v>86</v>
      </c>
      <c r="C14" s="6">
        <v>1997</v>
      </c>
      <c r="D14" s="11">
        <v>2541</v>
      </c>
      <c r="E14" s="11">
        <v>1759</v>
      </c>
      <c r="F14" s="11">
        <v>3323</v>
      </c>
      <c r="G14" s="6" t="s">
        <v>63</v>
      </c>
      <c r="H14" s="12" t="s">
        <v>64</v>
      </c>
    </row>
    <row r="15" ht="15.9" customHeight="1" spans="1:8">
      <c r="A15" s="6" t="s">
        <v>87</v>
      </c>
      <c r="B15" s="10" t="s">
        <v>88</v>
      </c>
      <c r="C15" s="6">
        <v>1993</v>
      </c>
      <c r="D15" s="11">
        <v>1000</v>
      </c>
      <c r="E15" s="6" t="s">
        <v>49</v>
      </c>
      <c r="F15" s="6" t="s">
        <v>49</v>
      </c>
      <c r="G15" s="6" t="s">
        <v>89</v>
      </c>
      <c r="H15" s="12" t="s">
        <v>90</v>
      </c>
    </row>
    <row r="16" ht="24.3" customHeight="1" spans="1:8">
      <c r="A16" s="6" t="s">
        <v>91</v>
      </c>
      <c r="B16" s="10" t="s">
        <v>92</v>
      </c>
      <c r="C16" s="6">
        <v>2000</v>
      </c>
      <c r="D16" s="6">
        <v>284</v>
      </c>
      <c r="E16" s="6">
        <v>166</v>
      </c>
      <c r="F16" s="6">
        <v>402</v>
      </c>
      <c r="G16" s="6" t="s">
        <v>63</v>
      </c>
      <c r="H16" s="12" t="s">
        <v>64</v>
      </c>
    </row>
    <row r="17" ht="36" customHeight="1" spans="1:8">
      <c r="A17" s="6" t="s">
        <v>19</v>
      </c>
      <c r="B17" s="10" t="s">
        <v>93</v>
      </c>
      <c r="C17" s="6">
        <v>1979</v>
      </c>
      <c r="D17" s="6">
        <v>876</v>
      </c>
      <c r="E17" s="6" t="s">
        <v>94</v>
      </c>
      <c r="F17" s="11">
        <v>1844</v>
      </c>
      <c r="G17" s="6" t="s">
        <v>63</v>
      </c>
      <c r="H17" s="12" t="s">
        <v>95</v>
      </c>
    </row>
    <row r="18" ht="24.3" customHeight="1" spans="1:8">
      <c r="A18" s="6" t="s">
        <v>19</v>
      </c>
      <c r="B18" s="10" t="s">
        <v>93</v>
      </c>
      <c r="C18" s="6">
        <v>2006</v>
      </c>
      <c r="D18" s="11">
        <v>1004</v>
      </c>
      <c r="E18" s="6" t="s">
        <v>94</v>
      </c>
      <c r="F18" s="11">
        <v>2062</v>
      </c>
      <c r="G18" s="6" t="s">
        <v>63</v>
      </c>
      <c r="H18" s="12" t="s">
        <v>95</v>
      </c>
    </row>
    <row r="19" ht="24.3" customHeight="1" spans="1:8">
      <c r="A19" s="6" t="s">
        <v>96</v>
      </c>
      <c r="B19" s="10" t="s">
        <v>97</v>
      </c>
      <c r="C19" s="6">
        <v>1997</v>
      </c>
      <c r="D19" s="6">
        <v>203</v>
      </c>
      <c r="E19" s="6">
        <v>115</v>
      </c>
      <c r="F19" s="6">
        <v>291</v>
      </c>
      <c r="G19" s="6" t="s">
        <v>63</v>
      </c>
      <c r="H19" s="12" t="s">
        <v>64</v>
      </c>
    </row>
    <row r="20" ht="15.9" customHeight="1" spans="1:8">
      <c r="A20" s="12" t="s">
        <v>98</v>
      </c>
      <c r="B20" s="10" t="s">
        <v>99</v>
      </c>
      <c r="C20" s="6">
        <v>1986</v>
      </c>
      <c r="D20" s="11">
        <v>1800</v>
      </c>
      <c r="E20" s="6" t="s">
        <v>49</v>
      </c>
      <c r="F20" s="6" t="s">
        <v>49</v>
      </c>
      <c r="G20" s="6" t="s">
        <v>63</v>
      </c>
      <c r="H20" s="6" t="s">
        <v>100</v>
      </c>
    </row>
    <row r="21" ht="24.75" spans="1:8">
      <c r="A21" s="6" t="s">
        <v>101</v>
      </c>
      <c r="B21" s="10"/>
      <c r="C21" s="6"/>
      <c r="D21" s="11"/>
      <c r="E21" s="6"/>
      <c r="F21" s="6"/>
      <c r="G21" s="6"/>
      <c r="H21" s="6"/>
    </row>
    <row r="22" ht="24.3" customHeight="1" spans="1:8">
      <c r="A22" s="12" t="s">
        <v>98</v>
      </c>
      <c r="B22" s="10" t="s">
        <v>99</v>
      </c>
      <c r="C22" s="6">
        <v>2010</v>
      </c>
      <c r="D22" s="6">
        <v>907</v>
      </c>
      <c r="E22" s="6">
        <v>548</v>
      </c>
      <c r="F22" s="11">
        <v>1270</v>
      </c>
      <c r="G22" s="6" t="s">
        <v>63</v>
      </c>
      <c r="H22" s="12" t="s">
        <v>102</v>
      </c>
    </row>
    <row r="23" ht="24.75" spans="1:8">
      <c r="A23" s="6" t="s">
        <v>101</v>
      </c>
      <c r="B23" s="10"/>
      <c r="C23" s="6"/>
      <c r="D23" s="6"/>
      <c r="E23" s="6"/>
      <c r="F23" s="11"/>
      <c r="G23" s="6"/>
      <c r="H23" s="13" t="s">
        <v>103</v>
      </c>
    </row>
    <row r="24" ht="24.3" customHeight="1" spans="1:8">
      <c r="A24" s="6" t="s">
        <v>23</v>
      </c>
      <c r="B24" s="10" t="s">
        <v>104</v>
      </c>
      <c r="C24" s="6">
        <v>1986</v>
      </c>
      <c r="D24" s="11">
        <v>1000</v>
      </c>
      <c r="E24" s="6">
        <v>367</v>
      </c>
      <c r="F24" s="11">
        <v>1633</v>
      </c>
      <c r="G24" s="6" t="s">
        <v>105</v>
      </c>
      <c r="H24" s="12" t="s">
        <v>106</v>
      </c>
    </row>
    <row r="25" ht="24.3" customHeight="1" spans="1:8">
      <c r="A25" s="6" t="s">
        <v>23</v>
      </c>
      <c r="B25" s="10" t="s">
        <v>104</v>
      </c>
      <c r="C25" s="6">
        <v>2012</v>
      </c>
      <c r="D25" s="6">
        <v>943</v>
      </c>
      <c r="E25" s="6">
        <v>658</v>
      </c>
      <c r="F25" s="11">
        <v>1350</v>
      </c>
      <c r="G25" s="6" t="s">
        <v>66</v>
      </c>
      <c r="H25" s="12" t="s">
        <v>107</v>
      </c>
    </row>
    <row r="26" ht="24.3" customHeight="1" spans="1:8">
      <c r="A26" s="6" t="s">
        <v>108</v>
      </c>
      <c r="B26" s="10" t="s">
        <v>109</v>
      </c>
      <c r="C26" s="6">
        <v>1992</v>
      </c>
      <c r="D26" s="6">
        <v>161</v>
      </c>
      <c r="E26" s="6">
        <v>121</v>
      </c>
      <c r="F26" s="6">
        <v>201</v>
      </c>
      <c r="G26" s="6" t="s">
        <v>63</v>
      </c>
      <c r="H26" s="12" t="s">
        <v>64</v>
      </c>
    </row>
    <row r="27" ht="24.3" customHeight="1" spans="1:8">
      <c r="A27" s="6" t="s">
        <v>110</v>
      </c>
      <c r="B27" s="10" t="s">
        <v>111</v>
      </c>
      <c r="C27" s="6">
        <v>1987</v>
      </c>
      <c r="D27" s="11">
        <v>1194</v>
      </c>
      <c r="E27" s="11">
        <v>1020</v>
      </c>
      <c r="F27" s="11">
        <v>1368</v>
      </c>
      <c r="G27" s="6" t="s">
        <v>63</v>
      </c>
      <c r="H27" s="12" t="s">
        <v>112</v>
      </c>
    </row>
    <row r="28" ht="24.3" customHeight="1" spans="1:8">
      <c r="A28" s="9" t="s">
        <v>110</v>
      </c>
      <c r="B28" s="14" t="s">
        <v>111</v>
      </c>
      <c r="C28" s="9">
        <v>2011</v>
      </c>
      <c r="D28" s="15">
        <v>1030</v>
      </c>
      <c r="E28" s="9">
        <v>754</v>
      </c>
      <c r="F28" s="15">
        <v>1406</v>
      </c>
      <c r="G28" s="9" t="s">
        <v>66</v>
      </c>
      <c r="H28" s="12" t="s">
        <v>76</v>
      </c>
    </row>
    <row r="29" ht="14.25"/>
  </sheetData>
  <mergeCells count="13">
    <mergeCell ref="B20:B21"/>
    <mergeCell ref="B22:B23"/>
    <mergeCell ref="C20:C21"/>
    <mergeCell ref="C22:C23"/>
    <mergeCell ref="D20:D21"/>
    <mergeCell ref="D22:D23"/>
    <mergeCell ref="E20:E21"/>
    <mergeCell ref="E22:E23"/>
    <mergeCell ref="F20:F21"/>
    <mergeCell ref="F22:F23"/>
    <mergeCell ref="G20:G21"/>
    <mergeCell ref="G22:G23"/>
    <mergeCell ref="H20:H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G9" sqref="G9:J19"/>
    </sheetView>
  </sheetViews>
  <sheetFormatPr defaultColWidth="8.89166666666667" defaultRowHeight="13.5"/>
  <sheetData>
    <row r="1" spans="1:7">
      <c r="A1" s="2" t="s">
        <v>27</v>
      </c>
      <c r="B1" s="2" t="s">
        <v>113</v>
      </c>
      <c r="C1" s="2" t="s">
        <v>29</v>
      </c>
      <c r="D1" s="2" t="s">
        <v>114</v>
      </c>
      <c r="E1" s="2" t="s">
        <v>31</v>
      </c>
      <c r="F1" s="2" t="s">
        <v>115</v>
      </c>
      <c r="G1" s="3" t="s">
        <v>116</v>
      </c>
    </row>
    <row r="2" spans="1:7">
      <c r="A2" s="4"/>
      <c r="B2" s="4"/>
      <c r="C2" s="4"/>
      <c r="D2" s="4"/>
      <c r="E2" s="4"/>
      <c r="F2" s="4"/>
      <c r="G2" s="3"/>
    </row>
    <row r="3" ht="14.25" spans="1:6">
      <c r="A3" s="5"/>
      <c r="B3" s="5"/>
      <c r="C3" s="5"/>
      <c r="D3" s="5"/>
      <c r="E3" s="5"/>
      <c r="F3" s="5"/>
    </row>
    <row r="4" ht="14.25" spans="1:7">
      <c r="A4" s="6" t="s">
        <v>117</v>
      </c>
      <c r="B4" s="6"/>
      <c r="C4" s="6" t="s">
        <v>52</v>
      </c>
      <c r="D4" s="6">
        <v>-2.46</v>
      </c>
      <c r="E4" s="6">
        <v>0.277</v>
      </c>
      <c r="F4" t="e">
        <f>'abundence estimates'!#REF!</f>
        <v>#REF!</v>
      </c>
      <c r="G4" t="s">
        <v>49</v>
      </c>
    </row>
    <row r="5" ht="14.25" spans="1:6">
      <c r="A5" s="6" t="s">
        <v>5</v>
      </c>
      <c r="B5" s="6"/>
      <c r="C5" s="6" t="s">
        <v>48</v>
      </c>
      <c r="D5" s="6">
        <v>-1.27</v>
      </c>
      <c r="E5" s="6">
        <v>0.216</v>
      </c>
      <c r="F5" s="7">
        <f>'abundence estimates'!D2/'abundence estimates'!D2</f>
        <v>1</v>
      </c>
    </row>
    <row r="6" ht="24.75" spans="1:6">
      <c r="A6" s="6" t="s">
        <v>7</v>
      </c>
      <c r="B6" s="6"/>
      <c r="C6" s="6" t="s">
        <v>54</v>
      </c>
      <c r="D6" s="6">
        <v>-4.11</v>
      </c>
      <c r="E6" s="6">
        <v>0.664</v>
      </c>
      <c r="F6" s="7">
        <f>'abundence estimates'!D3/'abundence estimates'!D3</f>
        <v>1</v>
      </c>
    </row>
    <row r="7" ht="24.75" spans="1:6">
      <c r="A7" s="6" t="s">
        <v>9</v>
      </c>
      <c r="B7" s="6"/>
      <c r="C7" s="6" t="s">
        <v>54</v>
      </c>
      <c r="D7" s="6">
        <v>-0.9</v>
      </c>
      <c r="E7" s="6">
        <v>0.213</v>
      </c>
      <c r="F7" s="7">
        <f>'abundence estimates'!D4/'abundence estimates'!D4</f>
        <v>1</v>
      </c>
    </row>
    <row r="8" ht="24" spans="1:6">
      <c r="A8" s="6" t="s">
        <v>118</v>
      </c>
      <c r="B8" s="6">
        <v>11</v>
      </c>
      <c r="C8" s="6" t="s">
        <v>48</v>
      </c>
      <c r="D8" s="6">
        <v>-1.71</v>
      </c>
      <c r="E8" s="6">
        <v>0.367</v>
      </c>
      <c r="F8" s="8">
        <f>'abundence estimates'!D6/'abundence estimates'!D5</f>
        <v>1.54142857142857</v>
      </c>
    </row>
    <row r="9" ht="24.75" spans="1:10">
      <c r="A9" s="6" t="s">
        <v>13</v>
      </c>
      <c r="B9" s="6"/>
      <c r="C9" s="6" t="s">
        <v>52</v>
      </c>
      <c r="D9" s="6">
        <v>-1.07</v>
      </c>
      <c r="E9" s="6">
        <v>0.308</v>
      </c>
      <c r="F9" s="7">
        <f>'abundence estimates'!D7/'abundence estimates'!D7</f>
        <v>1</v>
      </c>
      <c r="G9" s="3" t="s">
        <v>34</v>
      </c>
      <c r="H9" s="3" t="s">
        <v>119</v>
      </c>
      <c r="I9" s="3" t="s">
        <v>35</v>
      </c>
      <c r="J9" s="3" t="s">
        <v>120</v>
      </c>
    </row>
    <row r="10" ht="14.25" spans="1:10">
      <c r="A10" s="6" t="s">
        <v>121</v>
      </c>
      <c r="B10" s="6">
        <v>16</v>
      </c>
      <c r="C10" s="6" t="s">
        <v>48</v>
      </c>
      <c r="D10" s="6">
        <v>-1.15</v>
      </c>
      <c r="E10" s="6">
        <v>0.19</v>
      </c>
      <c r="F10" s="8">
        <f>'abundence estimates'!D9/'abundence estimates'!D8</f>
        <v>1.17432862994993</v>
      </c>
      <c r="G10" s="3"/>
      <c r="H10" s="3"/>
      <c r="I10" s="3"/>
      <c r="J10" s="3"/>
    </row>
    <row r="11" ht="24.75" spans="1:10">
      <c r="A11" s="6" t="s">
        <v>15</v>
      </c>
      <c r="B11" s="6">
        <v>14</v>
      </c>
      <c r="C11" s="6" t="s">
        <v>50</v>
      </c>
      <c r="D11" s="6">
        <v>-1.88</v>
      </c>
      <c r="E11" s="6">
        <v>0.368</v>
      </c>
      <c r="F11" s="8">
        <f>'abundence estimates'!D11/'abundence estimates'!D10</f>
        <v>1.76888888888889</v>
      </c>
      <c r="H11" s="3"/>
      <c r="I11" s="3"/>
      <c r="J11" s="3"/>
    </row>
    <row r="12" ht="14.25" spans="1:9">
      <c r="A12" s="6" t="s">
        <v>79</v>
      </c>
      <c r="B12" s="6"/>
      <c r="C12" s="6" t="s">
        <v>50</v>
      </c>
      <c r="D12" s="6">
        <v>-1.44</v>
      </c>
      <c r="E12" s="6">
        <v>0.416</v>
      </c>
      <c r="F12" s="7">
        <f>'abundence estimates'!D12/'abundence estimates'!D12</f>
        <v>1</v>
      </c>
      <c r="G12">
        <v>1996</v>
      </c>
      <c r="I12">
        <v>2007</v>
      </c>
    </row>
    <row r="13" ht="14.25" spans="1:9">
      <c r="A13" s="6" t="s">
        <v>81</v>
      </c>
      <c r="B13" s="6"/>
      <c r="C13" s="6" t="s">
        <v>54</v>
      </c>
      <c r="D13" s="6">
        <v>-1.7</v>
      </c>
      <c r="E13" s="6">
        <v>0.335</v>
      </c>
      <c r="F13" s="7">
        <f>'abundence estimates'!D13/'abundence estimates'!D13</f>
        <v>1</v>
      </c>
      <c r="G13">
        <v>1994</v>
      </c>
      <c r="I13">
        <v>2010</v>
      </c>
    </row>
    <row r="14" ht="24.75" spans="1:9">
      <c r="A14" s="6" t="s">
        <v>17</v>
      </c>
      <c r="B14" s="6"/>
      <c r="C14" s="6" t="s">
        <v>50</v>
      </c>
      <c r="D14" s="6">
        <v>-1.08</v>
      </c>
      <c r="E14" s="6">
        <v>0.216</v>
      </c>
      <c r="F14" s="7">
        <f>'abundence estimates'!D14/'abundence estimates'!D14</f>
        <v>1</v>
      </c>
      <c r="G14">
        <v>1986</v>
      </c>
      <c r="I14">
        <v>2000</v>
      </c>
    </row>
    <row r="15" ht="14.25" spans="1:6">
      <c r="A15" s="6" t="s">
        <v>87</v>
      </c>
      <c r="B15" s="6"/>
      <c r="C15" s="6" t="s">
        <v>54</v>
      </c>
      <c r="D15" s="6">
        <v>-1.35</v>
      </c>
      <c r="E15" s="6">
        <v>0.338</v>
      </c>
      <c r="F15" s="7">
        <f>'abundence estimates'!D15/'abundence estimates'!D15</f>
        <v>1</v>
      </c>
    </row>
    <row r="16" ht="24.75" spans="1:9">
      <c r="A16" s="6" t="s">
        <v>122</v>
      </c>
      <c r="B16" s="6"/>
      <c r="C16" s="6" t="s">
        <v>50</v>
      </c>
      <c r="D16" s="6">
        <v>-1.12</v>
      </c>
      <c r="E16" s="6">
        <v>0.274</v>
      </c>
      <c r="F16" s="7">
        <f>'abundence estimates'!D16/'abundence estimates'!D16</f>
        <v>1</v>
      </c>
      <c r="G16">
        <v>1979</v>
      </c>
      <c r="I16">
        <v>2006</v>
      </c>
    </row>
    <row r="17" ht="36.75" spans="1:9">
      <c r="A17" s="6" t="s">
        <v>51</v>
      </c>
      <c r="B17" s="6">
        <v>27</v>
      </c>
      <c r="C17" s="6" t="s">
        <v>52</v>
      </c>
      <c r="D17" s="6">
        <v>-0.93</v>
      </c>
      <c r="E17" s="6">
        <v>0.328</v>
      </c>
      <c r="F17" s="8">
        <f>'abundence estimates'!D18/'abundence estimates'!D17</f>
        <v>1.14611872146119</v>
      </c>
      <c r="G17">
        <v>1986</v>
      </c>
      <c r="I17">
        <v>2010</v>
      </c>
    </row>
    <row r="18" ht="24.75" spans="1:9">
      <c r="A18" s="6" t="s">
        <v>96</v>
      </c>
      <c r="B18" s="6"/>
      <c r="C18" s="6" t="s">
        <v>50</v>
      </c>
      <c r="D18" s="6">
        <v>-0.73</v>
      </c>
      <c r="E18" s="6">
        <v>0.263</v>
      </c>
      <c r="F18" s="7">
        <f>'abundence estimates'!D19/'abundence estimates'!D19</f>
        <v>1</v>
      </c>
      <c r="G18">
        <v>1986</v>
      </c>
      <c r="I18">
        <v>2012</v>
      </c>
    </row>
    <row r="19" ht="36.75" spans="1:9">
      <c r="A19" s="6" t="s">
        <v>53</v>
      </c>
      <c r="B19" s="6">
        <v>24</v>
      </c>
      <c r="C19" s="6" t="s">
        <v>54</v>
      </c>
      <c r="D19" s="6">
        <v>-1.75</v>
      </c>
      <c r="E19" s="6">
        <v>0.363</v>
      </c>
      <c r="F19" s="8">
        <f>'abundence estimates'!D22/'abundence estimates'!D20</f>
        <v>0.503888888888889</v>
      </c>
      <c r="G19">
        <v>1987</v>
      </c>
      <c r="I19">
        <v>2011</v>
      </c>
    </row>
    <row r="20" ht="36.75" spans="1:6">
      <c r="A20" s="6" t="s">
        <v>23</v>
      </c>
      <c r="B20" s="6">
        <v>26</v>
      </c>
      <c r="C20" s="6" t="s">
        <v>48</v>
      </c>
      <c r="D20" s="6">
        <v>-0.68</v>
      </c>
      <c r="E20" s="6">
        <v>0.239</v>
      </c>
      <c r="F20" s="8">
        <f>'abundence estimates'!D25/'abundence estimates'!D24</f>
        <v>0.943</v>
      </c>
    </row>
    <row r="21" ht="36.75" spans="1:6">
      <c r="A21" s="6" t="s">
        <v>123</v>
      </c>
      <c r="B21" s="6"/>
      <c r="C21" s="6" t="s">
        <v>50</v>
      </c>
      <c r="D21" s="6">
        <v>-1.26</v>
      </c>
      <c r="E21" s="6">
        <v>0.391</v>
      </c>
      <c r="F21" s="7">
        <f>'abundence estimates'!D26/'abundence estimates'!D26</f>
        <v>1</v>
      </c>
    </row>
    <row r="22" ht="36.75" spans="1:6">
      <c r="A22" s="9" t="s">
        <v>25</v>
      </c>
      <c r="B22" s="9">
        <v>24</v>
      </c>
      <c r="C22" s="9" t="s">
        <v>48</v>
      </c>
      <c r="D22" s="9">
        <v>-0.86</v>
      </c>
      <c r="E22" s="9">
        <v>0.217</v>
      </c>
      <c r="F22" s="8">
        <f>'abundence estimates'!D28/'abundence estimates'!D27</f>
        <v>0.862646566164154</v>
      </c>
    </row>
    <row r="23" ht="14.25"/>
  </sheetData>
  <mergeCells count="11">
    <mergeCell ref="A1:A3"/>
    <mergeCell ref="B1:B3"/>
    <mergeCell ref="C1:C3"/>
    <mergeCell ref="D1:D3"/>
    <mergeCell ref="E1:E3"/>
    <mergeCell ref="F1:F3"/>
    <mergeCell ref="G1:G3"/>
    <mergeCell ref="G9:G11"/>
    <mergeCell ref="H9:H11"/>
    <mergeCell ref="I9:I11"/>
    <mergeCell ref="J9:J1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C8"/>
    </sheetView>
  </sheetViews>
  <sheetFormatPr defaultColWidth="8.89166666666667" defaultRowHeight="13.5" outlineLevelRow="7" outlineLevelCol="3"/>
  <sheetData>
    <row r="1" spans="1:4">
      <c r="A1" s="1" t="s">
        <v>34</v>
      </c>
      <c r="B1" s="1" t="s">
        <v>119</v>
      </c>
      <c r="C1" s="1" t="s">
        <v>35</v>
      </c>
      <c r="D1" s="1" t="s">
        <v>120</v>
      </c>
    </row>
    <row r="2" spans="1:3">
      <c r="A2">
        <v>1996</v>
      </c>
      <c r="C2">
        <v>2007</v>
      </c>
    </row>
    <row r="3" spans="1:3">
      <c r="A3">
        <v>1994</v>
      </c>
      <c r="C3">
        <v>2010</v>
      </c>
    </row>
    <row r="4" spans="1:3">
      <c r="A4">
        <v>1986</v>
      </c>
      <c r="C4">
        <v>2000</v>
      </c>
    </row>
    <row r="5" spans="1:3">
      <c r="A5">
        <v>1979</v>
      </c>
      <c r="C5">
        <v>2006</v>
      </c>
    </row>
    <row r="6" spans="1:3">
      <c r="A6">
        <v>1986</v>
      </c>
      <c r="C6">
        <v>2010</v>
      </c>
    </row>
    <row r="7" spans="1:3">
      <c r="A7">
        <v>1986</v>
      </c>
      <c r="C7">
        <v>2012</v>
      </c>
    </row>
    <row r="8" spans="1:3">
      <c r="A8">
        <v>1987</v>
      </c>
      <c r="C8">
        <v>2011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Generation length</vt:lpstr>
      <vt:lpstr>over all</vt:lpstr>
      <vt:lpstr>abundence estimates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12532</dc:creator>
  <cp:lastModifiedBy>Xraaaay</cp:lastModifiedBy>
  <dcterms:created xsi:type="dcterms:W3CDTF">2025-10-04T16:51:00Z</dcterms:created>
  <dcterms:modified xsi:type="dcterms:W3CDTF">2025-10-13T18:51:06Z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BC3B0C1A8FA94A6FADEFA34495D5F386_11</vt:lpwstr>
  </property>
  <property fmtid="{D5CDD505-2E9C-101B-9397-08002B2CF9AE}" pid="3" name="KSOProductBuildVer">
    <vt:lpwstr>2052-12.1.0.22529</vt:lpwstr>
  </property>
</Properties>
</file>